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O:\2019\12. PLANES\PAS 2019\SEGUIMIENTO 2019\4TO TRIMESTRE 2019\"/>
    </mc:Choice>
  </mc:AlternateContent>
  <xr:revisionPtr revIDLastSave="0" documentId="13_ncr:1_{67391711-E05F-425C-81E1-1A3BF4431E73}" xr6:coauthVersionLast="45" xr6:coauthVersionMax="45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eguimiento 4to Trimestre 2019" sheetId="11" r:id="rId1"/>
    <sheet name="Gráficas 4to trimestre 2019" sheetId="13" r:id="rId2"/>
    <sheet name="Categorías" sheetId="7" state="hidden" r:id="rId3"/>
  </sheets>
  <definedNames>
    <definedName name="_xlchart.v1.0" hidden="1">'Gráficas 4to trimestre 2019'!$B$4:$L$4</definedName>
    <definedName name="_xlchart.v1.1" hidden="1">'Gráficas 4to trimestre 2019'!$B$5:$L$5</definedName>
    <definedName name="_xlnm.Print_Area" localSheetId="0">'Seguimiento 4to Trimestre 2019'!$B$1:$X$24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7" i="11" l="1"/>
  <c r="Y28" i="11" s="1"/>
  <c r="Z27" i="11"/>
  <c r="AA27" i="11"/>
  <c r="V28" i="11" l="1"/>
  <c r="Z25" i="11" l="1"/>
  <c r="AF24" i="11" l="1"/>
  <c r="AF11" i="11"/>
  <c r="AF8" i="11"/>
  <c r="AB9" i="11" l="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P25" i="11"/>
  <c r="Z28" i="11" s="1"/>
  <c r="O25" i="11"/>
  <c r="R25" i="11" l="1"/>
  <c r="R27" i="11" s="1"/>
  <c r="R28" i="11" s="1"/>
  <c r="C5" i="13" l="1"/>
  <c r="N25" i="11"/>
  <c r="M25" i="11" l="1"/>
  <c r="S25" i="11"/>
  <c r="S27" i="11" s="1"/>
  <c r="S28" i="11" s="1"/>
  <c r="T25" i="11"/>
  <c r="T27" i="11" s="1"/>
  <c r="T28" i="11" s="1"/>
  <c r="U25" i="11"/>
  <c r="U27" i="11" s="1"/>
  <c r="V25" i="11"/>
  <c r="W25" i="11"/>
  <c r="W27" i="11" s="1"/>
  <c r="W28" i="11" s="1"/>
  <c r="X25" i="11"/>
  <c r="X27" i="11" s="1"/>
  <c r="AA25" i="11"/>
  <c r="AA28" i="11" s="1"/>
  <c r="Q25" i="11"/>
  <c r="Q27" i="11" s="1"/>
  <c r="Q28" i="11" s="1"/>
  <c r="AG24" i="11"/>
  <c r="AH24" i="11" s="1"/>
  <c r="AB8" i="11"/>
  <c r="G5" i="13" l="1"/>
  <c r="V27" i="11"/>
  <c r="K5" i="13"/>
  <c r="D5" i="13"/>
  <c r="J5" i="13"/>
  <c r="U28" i="11"/>
  <c r="F5" i="13" s="1"/>
  <c r="X28" i="11"/>
  <c r="I5" i="13" s="1"/>
  <c r="AG11" i="11"/>
  <c r="AH11" i="11" s="1"/>
  <c r="AG8" i="11"/>
  <c r="AH8" i="11" s="1"/>
  <c r="AB25" i="11"/>
  <c r="L5" i="13" l="1"/>
  <c r="E5" i="13"/>
  <c r="AB27" i="11"/>
  <c r="H5" i="13"/>
  <c r="AB28" i="11" l="1"/>
  <c r="B5" i="13"/>
  <c r="M5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Eduardo Niño Velandia</author>
  </authors>
  <commentList>
    <comment ref="O28" authorId="0" shapeId="0" xr:uid="{BBFA16AC-4084-45D1-90A1-2E894E6D1585}">
      <text>
        <r>
          <rPr>
            <b/>
            <sz val="9"/>
            <color indexed="81"/>
            <rFont val="Tahoma"/>
            <family val="2"/>
          </rPr>
          <t>Luis Eduardo Niño Velandia:</t>
        </r>
        <r>
          <rPr>
            <sz val="9"/>
            <color indexed="81"/>
            <rFont val="Tahoma"/>
            <family val="2"/>
          </rPr>
          <t xml:space="preserve">
Los valores superiores a 100% se normalizan a 100%.
</t>
        </r>
      </text>
    </comment>
  </commentList>
</comments>
</file>

<file path=xl/sharedStrings.xml><?xml version="1.0" encoding="utf-8"?>
<sst xmlns="http://schemas.openxmlformats.org/spreadsheetml/2006/main" count="208" uniqueCount="173">
  <si>
    <t>FECHA DE INICIO</t>
  </si>
  <si>
    <t>FECHA FINAL</t>
  </si>
  <si>
    <t>FECHA DE EJECUCIÓN</t>
  </si>
  <si>
    <t>RECURSOS REQUERIDOS</t>
  </si>
  <si>
    <t>FÍSICOS Y HUMANOS</t>
  </si>
  <si>
    <t>OBJETIVO ESTRATÉGICO</t>
  </si>
  <si>
    <t>SI ES INVERSIÓN, NOMBRE DEL PROYECTO</t>
  </si>
  <si>
    <t>PRESUPUESTO ASIGNADO FUNCIONAMIENTO (EN PESOS)</t>
  </si>
  <si>
    <t>PRESUPUESTO ASIGNADO INVERSIÓN (EN PESOS)</t>
  </si>
  <si>
    <t>FINANCIEROS APORTADOS POR OTRAS ENTIDADES Y POR GESTIONAR (EN PESOS)</t>
  </si>
  <si>
    <t>META</t>
  </si>
  <si>
    <t>UNIDAD DE MEDIDA</t>
  </si>
  <si>
    <t>PERTENECE AL TABLERO DE LA MINISTRA</t>
  </si>
  <si>
    <t>DIMENSION O EJE MIPG</t>
  </si>
  <si>
    <t>PROGRAMA</t>
  </si>
  <si>
    <t xml:space="preserve"> INDICADOR DE PRODUCTO </t>
  </si>
  <si>
    <t xml:space="preserve">Direccionamiento estratégico y planeación </t>
  </si>
  <si>
    <t xml:space="preserve">ACTIVIDADES  </t>
  </si>
  <si>
    <t>Mejorar los resultados en lenguajes, ciencias y matemáticas, medidos por pruebas estandarizadas</t>
  </si>
  <si>
    <t>Brindar acceso con calidad a la educación superior</t>
  </si>
  <si>
    <t>Transformar y fortalecer la gestión y la cultura institucional</t>
  </si>
  <si>
    <t>ASISTENCIA A COMUNIDADES INDIGENAS A TRAVES DEL FONDO DE CREDITOS CONDONABLES ALVARO ULCUE - PNR REGION NACIONAL - ICETEX</t>
  </si>
  <si>
    <t>CREDITO EDUCATIVO PARA SOSTENIMIENTO DIRIGIDO A PROFESIONALES QUE CURSEN ESPECIALIZACIONES EN EL AREA DE SALUD -ICETEX.</t>
  </si>
  <si>
    <t>MEJORAMIENTO DE LA CALIDAD DE LA EDUCACION PREESCOLAR, BASICA Y MEDIA.</t>
  </si>
  <si>
    <t>ASISTENCIA TECNICA Y ASESORIA PARA EL FORTALECIMIENTO DE LOS PROCESOS DE PLANEACION, DESCENTRALIZACION Y REORGANIZACION DEL SECTOR EDUCATIVO.</t>
  </si>
  <si>
    <t>AMPLIACION DE LA COBERTURA EN LA EDUCACION SUPERIOR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</si>
  <si>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</si>
  <si>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</si>
  <si>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</si>
  <si>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</si>
  <si>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</si>
  <si>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</si>
  <si>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</si>
  <si>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</si>
  <si>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</si>
  <si>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</si>
  <si>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</si>
  <si>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</si>
  <si>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</si>
  <si>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</si>
  <si>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</si>
  <si>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</si>
  <si>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</si>
  <si>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</si>
  <si>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</si>
  <si>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</si>
  <si>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</si>
  <si>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</si>
  <si>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</si>
  <si>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</si>
  <si>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</si>
  <si>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</si>
  <si>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</si>
  <si>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</si>
  <si>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</si>
  <si>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</si>
  <si>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</si>
  <si>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>Presupuesto de Funcionamiento</t>
  </si>
  <si>
    <t>Gestión con valores para Resultados</t>
  </si>
  <si>
    <t xml:space="preserve">Evaluación de Resultados </t>
  </si>
  <si>
    <t xml:space="preserve">Talento Humano </t>
  </si>
  <si>
    <t xml:space="preserve">Información y Comunicación </t>
  </si>
  <si>
    <t xml:space="preserve">Gestión del Conocimiento y la Innovación </t>
  </si>
  <si>
    <t>Control Interno</t>
  </si>
  <si>
    <t xml:space="preserve">%
Proyectado </t>
  </si>
  <si>
    <t>Indicador de Producto</t>
  </si>
  <si>
    <t>Unidad de Medida</t>
  </si>
  <si>
    <t>Meta</t>
  </si>
  <si>
    <t>Actividades</t>
  </si>
  <si>
    <t>Fecha de Ejecución</t>
  </si>
  <si>
    <t>Inicio
DD/MM/AAAA</t>
  </si>
  <si>
    <t>Final DD/MM/AAAA</t>
  </si>
  <si>
    <t>Otro</t>
  </si>
  <si>
    <t>I TRIMESTRE</t>
  </si>
  <si>
    <t>II TRIMESTRE</t>
  </si>
  <si>
    <t>III TRIMESTRE</t>
  </si>
  <si>
    <t>IV TRIMESTRE</t>
  </si>
  <si>
    <t>Programación Actividades</t>
  </si>
  <si>
    <t>Porcentaje</t>
  </si>
  <si>
    <t>Número</t>
  </si>
  <si>
    <t>Estrategia de despliegue diseñada</t>
  </si>
  <si>
    <t>Encuesta de satisfacción aplicada</t>
  </si>
  <si>
    <t>Diseñar y aplicar encuesta de satisfacción para el cliente de procesos y servicios internos</t>
  </si>
  <si>
    <t>Objetivo Transformacional</t>
  </si>
  <si>
    <t>Objetivo Estratégico</t>
  </si>
  <si>
    <t>Objetivos tácticos</t>
  </si>
  <si>
    <t>Formula del Indicador</t>
  </si>
  <si>
    <t>Reponsable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</si>
  <si>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</si>
  <si>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</si>
  <si>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Identificar y diseñar el plan de intervención integral de las políticas de gestión y desempeño que se encuentran en el grupo 1</t>
  </si>
  <si>
    <t>Ejecutar plan de intervención integral de las políticas de gestión y desempeño que se encuentran en el grupo 1</t>
  </si>
  <si>
    <t>Presentar ante Comité de Gestión y Desempeño Sectorial, avances del plan de intervención integral de las políticas de gestión y desempeño que se encuentran en el grupo 1</t>
  </si>
  <si>
    <t>Plan de intervención integral aprobado por el Comité de Gestión y Desempeño Institucional</t>
  </si>
  <si>
    <t>Plan de intervención ejecutado</t>
  </si>
  <si>
    <t>Informe de avance de plan de intervención integral en Comité de Gestión y Desempeño Sectorial</t>
  </si>
  <si>
    <t>Número de informes presentados a Comité</t>
  </si>
  <si>
    <t>Número de actividades ejecutadas / número de actividades  planeadas</t>
  </si>
  <si>
    <t>1 Plan de intervención aprobado</t>
  </si>
  <si>
    <t>Número de directivos participantes / Número de directivos proyectados</t>
  </si>
  <si>
    <t>1 Estrategia de despliegue diseñada</t>
  </si>
  <si>
    <t>Porcentaje de servidores nuevos formados en curso de MIPG</t>
  </si>
  <si>
    <t>Número de servidores participantes / Número de servidores proyectados</t>
  </si>
  <si>
    <t>Porcentaje de participación de jefes en el curso</t>
  </si>
  <si>
    <t>Número de jefes participantes / Número de jefes proyectados</t>
  </si>
  <si>
    <t>Participación de los jefes de planeación y de talento humano de las entidades, en los encuentros de transformación cultural del sector</t>
  </si>
  <si>
    <t>1 Informe de encuesta de satisfacción socializado</t>
  </si>
  <si>
    <t xml:space="preserve">Documento de lección aprendida en la implementación de políticas de gestión y desempeño </t>
  </si>
  <si>
    <t>EAV</t>
  </si>
  <si>
    <t>Diseñar estrategias transversales para el sector que apalanquen el proceso de transformación cultural y las políticas del grupo 2</t>
  </si>
  <si>
    <t>Alinear a la alta dirección de cada entidad e entorno al Plan Nacional de Desarrollo y a los planes estratégicos del Ministerio y del Sector</t>
  </si>
  <si>
    <t>Participación de servidores nuevos de las entidades, en el curso de MIPG de la Función Pública</t>
  </si>
  <si>
    <t xml:space="preserve">Incorporar y ejecutar al menos una acción de transformación cultural, según recomendaciones de la mesa técnica de transformación cultural </t>
  </si>
  <si>
    <t xml:space="preserve">Aplicar una metodología de análisis integral del servicio (service blueprint) en un proceso de la entidad </t>
  </si>
  <si>
    <t>Mejorar un proceso a partir de los resultados del análisis integral del servicio (service blueprint)</t>
  </si>
  <si>
    <t>Proceso mejorado</t>
  </si>
  <si>
    <t>1 proceso con mejora</t>
  </si>
  <si>
    <t>Presentar a la alta dirección una propuesta de mejora organizacional a partir del análisis de las PQRS</t>
  </si>
  <si>
    <t>Participar en los ejercicios de identificación de riesgos de corrupción del sector.</t>
  </si>
  <si>
    <t>Número de ejercicios en los que se participó / Número de ejercicios convocados</t>
  </si>
  <si>
    <t>Identificar y documentar una lección aprendida sobre la implementación de políticas de gestión y desempeño que se encuentren en el grupo 3</t>
  </si>
  <si>
    <t>Movilizar las políticas de gestión y desempeño clasificadas en el grupo 1 según sus resultados, al grupo 2 mediante procesos de intervención integral</t>
  </si>
  <si>
    <t>Participación de los directivos en estrategia de despliegue del Plan Nacional de Desarrollo</t>
  </si>
  <si>
    <t>Diseñar estrategia de despliegue de los planes estratégicos (incluyendo el DNP) entre toda la entidad</t>
  </si>
  <si>
    <t>Conformación de mesa técnica para transformación cultural en cada entidad acorde con los lineamientos del sector</t>
  </si>
  <si>
    <t>Mesa técnica de transformación cultural conformada</t>
  </si>
  <si>
    <t>1 Mesa técnica de transformación cultural conformada</t>
  </si>
  <si>
    <t>Implementar las decisiones de la alta dirección con relación a las propuestas de mejora presentadas a partir del análisis de las PQRS</t>
  </si>
  <si>
    <t>Movilizar las políticas de gestión y desempeño clasificadas en el grupo 3 según sus resultados, al grupo 4 mediante aplican el ciclo completo de la gestión de conocimiento</t>
  </si>
  <si>
    <t>1 Propuesta de mejora presentada y  aprobada</t>
  </si>
  <si>
    <t>Propuesta de mejora presentada y aprobada</t>
  </si>
  <si>
    <t xml:space="preserve">Presentar un informe de las decisiones de la alta dirección con relación a los informes las PQRS y sus avances </t>
  </si>
  <si>
    <t>Informe de avance de la implementación de las decisiones tomadas  presentado en Comité de Gestión y Desempeño Sectorial</t>
  </si>
  <si>
    <t>1 informe presentado a Comité</t>
  </si>
  <si>
    <t>Mayor a 85%</t>
  </si>
  <si>
    <t>Mayor a 95%</t>
  </si>
  <si>
    <t>Mayor o igual a 80</t>
  </si>
  <si>
    <t>Número de actividades ejecutadas / Número de actividades planeadas</t>
  </si>
  <si>
    <t xml:space="preserve">Porcentaje de ejecución de la acción de transformación cultural </t>
  </si>
  <si>
    <t>Porcentaje de avance en la aplicación de la Metodología de análisis integral</t>
  </si>
  <si>
    <t>Porcentaje de implementación de la mejora</t>
  </si>
  <si>
    <t>Seguimiento Plan de Acción del Sector Administrativo 2019</t>
  </si>
  <si>
    <t>EAV que tengan políticas de gestión y desempeño en el Grupo_1</t>
  </si>
  <si>
    <t>EAV que tengan políticas de gestión y desempeño en el Grupo_ 3</t>
  </si>
  <si>
    <t>1 documento de lección aprendida en la implementación de políticas de gestión y desempeño que se encuentre en el Grupo 3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</si>
  <si>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</si>
  <si>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</si>
  <si>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</si>
  <si>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</si>
  <si>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</si>
  <si>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</si>
  <si>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</si>
  <si>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</si>
  <si>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</si>
  <si>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</si>
  <si>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</si>
  <si>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</si>
  <si>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Promedio por Entidad</t>
  </si>
  <si>
    <t>Promedio por Meta</t>
  </si>
  <si>
    <t>Porcentaje de participación en los ejercicios de identificación de riesgos de corrupción</t>
  </si>
  <si>
    <t>PROMEDIO PROYECTADO MOVILIZACIÓN POLÍTICAS DE LOS GRUPOS</t>
  </si>
  <si>
    <t>PROMEDIO EJECUTADO MOVILIZACIÓN POLÍTICAS DE LOS GRUPOS</t>
  </si>
  <si>
    <t>GRUPO No. 1</t>
  </si>
  <si>
    <t>GRUPO No. 2</t>
  </si>
  <si>
    <t>Grupo 1</t>
  </si>
  <si>
    <t>Grupo 2</t>
  </si>
  <si>
    <t>Grupo 3</t>
  </si>
  <si>
    <t xml:space="preserve">Avance Políticas diferentes Grupos </t>
  </si>
  <si>
    <t>Normalizado</t>
  </si>
  <si>
    <t>Original</t>
  </si>
  <si>
    <t>GRUPO No. 3</t>
  </si>
  <si>
    <t>PORCENTAJE DE CUMPLIMIENTO DE LA MOVILIZACIÓN DE LAS POLÍTICAS EN LOS GRUPOS</t>
  </si>
  <si>
    <t>Promedio Entidades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</si>
</sst>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24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libri"/>
      <family val="2"/>
      <scheme val="minor"/>
    </font>
    <font>
      <b/>
      <sz val="11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24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9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9" fontId="8" fillId="9" borderId="7" xfId="11" applyFont="1" applyFill="1" applyBorder="1" applyAlignment="1">
      <alignment horizontal="center" vertical="center" wrapText="1" readingOrder="1"/>
    </xf>
    <xf numFmtId="9" fontId="8" fillId="8" borderId="7" xfId="7" applyFont="1" applyFill="1" applyBorder="1" applyAlignment="1">
      <alignment horizontal="center" vertical="center"/>
    </xf>
    <xf numFmtId="9" fontId="11" fillId="9" borderId="7" xfId="7" applyNumberFormat="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 wrapText="1" readingOrder="1"/>
    </xf>
    <xf numFmtId="9" fontId="8" fillId="8" borderId="7" xfId="11" applyFont="1" applyFill="1" applyBorder="1" applyAlignment="1">
      <alignment horizontal="center" vertical="center" wrapText="1" readingOrder="1"/>
    </xf>
    <xf numFmtId="9" fontId="8" fillId="9" borderId="7" xfId="7" applyNumberFormat="1" applyFont="1" applyFill="1" applyBorder="1" applyAlignment="1">
      <alignment horizontal="center" vertical="center"/>
    </xf>
    <xf numFmtId="9" fontId="8" fillId="8" borderId="7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9" fontId="5" fillId="10" borderId="7" xfId="11" applyFont="1" applyFill="1" applyBorder="1" applyAlignment="1">
      <alignment horizontal="center" vertical="top"/>
    </xf>
    <xf numFmtId="0" fontId="16" fillId="9" borderId="7" xfId="0" applyFont="1" applyFill="1" applyBorder="1" applyAlignment="1">
      <alignment horizontal="center" vertical="center" textRotation="90"/>
    </xf>
    <xf numFmtId="9" fontId="17" fillId="13" borderId="7" xfId="0" applyNumberFormat="1" applyFont="1" applyFill="1" applyBorder="1" applyAlignment="1">
      <alignment horizontal="center" vertical="center"/>
    </xf>
    <xf numFmtId="0" fontId="5" fillId="0" borderId="0" xfId="0" applyFont="1" applyFill="1"/>
    <xf numFmtId="9" fontId="8" fillId="8" borderId="14" xfId="11" applyFont="1" applyFill="1" applyBorder="1" applyAlignment="1">
      <alignment horizontal="center" vertical="center" wrapText="1" readingOrder="1"/>
    </xf>
    <xf numFmtId="9" fontId="11" fillId="9" borderId="14" xfId="7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9" fontId="8" fillId="0" borderId="7" xfId="11" applyFont="1" applyFill="1" applyBorder="1" applyAlignment="1">
      <alignment horizontal="center" vertical="center" wrapText="1" readingOrder="1"/>
    </xf>
    <xf numFmtId="9" fontId="8" fillId="0" borderId="7" xfId="7" applyNumberFormat="1" applyFont="1" applyFill="1" applyBorder="1" applyAlignment="1">
      <alignment horizontal="center" vertical="top"/>
    </xf>
    <xf numFmtId="9" fontId="11" fillId="0" borderId="7" xfId="7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justify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justify" vertical="center" wrapText="1"/>
    </xf>
    <xf numFmtId="9" fontId="5" fillId="12" borderId="7" xfId="0" applyNumberFormat="1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justify" vertical="center" wrapText="1"/>
    </xf>
    <xf numFmtId="0" fontId="5" fillId="14" borderId="7" xfId="0" applyFont="1" applyFill="1" applyBorder="1" applyAlignment="1">
      <alignment horizontal="center" vertical="center" wrapText="1"/>
    </xf>
    <xf numFmtId="9" fontId="5" fillId="14" borderId="7" xfId="0" applyNumberFormat="1" applyFont="1" applyFill="1" applyBorder="1" applyAlignment="1">
      <alignment horizontal="center" vertical="center" wrapText="1"/>
    </xf>
    <xf numFmtId="9" fontId="15" fillId="0" borderId="7" xfId="7" applyNumberFormat="1" applyFont="1" applyFill="1" applyBorder="1" applyAlignment="1">
      <alignment horizontal="center" vertical="top"/>
    </xf>
    <xf numFmtId="13" fontId="15" fillId="0" borderId="7" xfId="12" applyNumberFormat="1" applyFont="1" applyFill="1" applyBorder="1" applyAlignment="1">
      <alignment horizontal="center" vertical="top"/>
    </xf>
    <xf numFmtId="9" fontId="5" fillId="12" borderId="7" xfId="0" applyNumberFormat="1" applyFont="1" applyFill="1" applyBorder="1" applyAlignment="1">
      <alignment horizontal="center" vertical="center"/>
    </xf>
    <xf numFmtId="9" fontId="5" fillId="13" borderId="7" xfId="0" applyNumberFormat="1" applyFont="1" applyFill="1" applyBorder="1" applyAlignment="1">
      <alignment horizontal="center" vertical="center"/>
    </xf>
    <xf numFmtId="9" fontId="5" fillId="14" borderId="7" xfId="0" applyNumberFormat="1" applyFont="1" applyFill="1" applyBorder="1" applyAlignment="1">
      <alignment horizontal="center" vertical="center"/>
    </xf>
    <xf numFmtId="9" fontId="5" fillId="12" borderId="7" xfId="11" applyFont="1" applyFill="1" applyBorder="1" applyAlignment="1">
      <alignment horizontal="center" vertical="center"/>
    </xf>
    <xf numFmtId="9" fontId="5" fillId="13" borderId="7" xfId="11" applyFont="1" applyFill="1" applyBorder="1" applyAlignment="1">
      <alignment horizontal="center" vertical="center"/>
    </xf>
    <xf numFmtId="9" fontId="19" fillId="12" borderId="7" xfId="0" applyNumberFormat="1" applyFont="1" applyFill="1" applyBorder="1" applyAlignment="1">
      <alignment horizontal="center" vertical="center"/>
    </xf>
    <xf numFmtId="9" fontId="5" fillId="14" borderId="7" xfId="1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/>
    </xf>
    <xf numFmtId="9" fontId="5" fillId="10" borderId="7" xfId="0" applyNumberFormat="1" applyFont="1" applyFill="1" applyBorder="1" applyAlignment="1">
      <alignment horizontal="center" vertical="center" wrapText="1"/>
    </xf>
    <xf numFmtId="9" fontId="5" fillId="12" borderId="14" xfId="11" applyFont="1" applyFill="1" applyBorder="1" applyAlignment="1">
      <alignment horizontal="center" vertical="center"/>
    </xf>
    <xf numFmtId="9" fontId="5" fillId="14" borderId="14" xfId="11" applyFont="1" applyFill="1" applyBorder="1" applyAlignment="1">
      <alignment horizontal="center" vertical="center"/>
    </xf>
    <xf numFmtId="9" fontId="5" fillId="12" borderId="11" xfId="11" applyFont="1" applyFill="1" applyBorder="1" applyAlignment="1">
      <alignment horizontal="center" vertical="center"/>
    </xf>
    <xf numFmtId="9" fontId="15" fillId="0" borderId="14" xfId="7" applyNumberFormat="1" applyFont="1" applyFill="1" applyBorder="1" applyAlignment="1">
      <alignment horizontal="center" vertical="top"/>
    </xf>
    <xf numFmtId="9" fontId="17" fillId="17" borderId="7" xfId="0" applyNumberFormat="1" applyFont="1" applyFill="1" applyBorder="1" applyAlignment="1">
      <alignment horizontal="center" vertical="center"/>
    </xf>
    <xf numFmtId="9" fontId="17" fillId="20" borderId="7" xfId="7" applyFont="1" applyFill="1" applyBorder="1" applyAlignment="1">
      <alignment horizontal="center" vertical="center"/>
    </xf>
    <xf numFmtId="9" fontId="22" fillId="11" borderId="7" xfId="7" applyNumberFormat="1" applyFont="1" applyFill="1" applyBorder="1" applyAlignment="1">
      <alignment horizontal="center" vertical="center"/>
    </xf>
    <xf numFmtId="9" fontId="22" fillId="8" borderId="7" xfId="7" applyNumberFormat="1" applyFont="1" applyFill="1" applyBorder="1" applyAlignment="1">
      <alignment horizontal="center" vertical="center"/>
    </xf>
    <xf numFmtId="9" fontId="8" fillId="0" borderId="7" xfId="7" applyNumberFormat="1" applyFont="1" applyFill="1" applyBorder="1" applyAlignment="1">
      <alignment horizontal="center" vertical="center"/>
    </xf>
    <xf numFmtId="49" fontId="6" fillId="21" borderId="7" xfId="0" applyNumberFormat="1" applyFont="1" applyFill="1" applyBorder="1" applyAlignment="1">
      <alignment horizontal="center" vertical="center"/>
    </xf>
    <xf numFmtId="9" fontId="15" fillId="21" borderId="7" xfId="7" applyNumberFormat="1" applyFont="1" applyFill="1" applyBorder="1" applyAlignment="1">
      <alignment horizontal="center" vertical="center"/>
    </xf>
    <xf numFmtId="9" fontId="12" fillId="9" borderId="7" xfId="7" applyNumberFormat="1" applyFont="1" applyFill="1" applyBorder="1" applyAlignment="1">
      <alignment horizontal="center" vertical="center" wrapText="1"/>
    </xf>
    <xf numFmtId="9" fontId="12" fillId="22" borderId="7" xfId="11" applyFont="1" applyFill="1" applyBorder="1" applyAlignment="1">
      <alignment horizontal="center" vertical="center"/>
    </xf>
    <xf numFmtId="10" fontId="22" fillId="14" borderId="14" xfId="7" applyNumberFormat="1" applyFont="1" applyFill="1" applyBorder="1" applyAlignment="1">
      <alignment horizontal="center" vertical="center"/>
    </xf>
    <xf numFmtId="10" fontId="22" fillId="12" borderId="14" xfId="7" applyNumberFormat="1" applyFont="1" applyFill="1" applyBorder="1" applyAlignment="1">
      <alignment horizontal="center" vertical="center"/>
    </xf>
    <xf numFmtId="10" fontId="22" fillId="13" borderId="14" xfId="7" applyNumberFormat="1" applyFont="1" applyFill="1" applyBorder="1" applyAlignment="1">
      <alignment horizontal="center" vertical="center"/>
    </xf>
    <xf numFmtId="0" fontId="5" fillId="23" borderId="7" xfId="0" applyFont="1" applyFill="1" applyBorder="1" applyAlignment="1">
      <alignment horizontal="center" vertical="center" wrapText="1"/>
    </xf>
    <xf numFmtId="9" fontId="5" fillId="23" borderId="7" xfId="0" applyNumberFormat="1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12" borderId="7" xfId="0" applyFont="1" applyFill="1" applyBorder="1" applyAlignment="1">
      <alignment horizontal="justify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14" borderId="11" xfId="0" applyFont="1" applyFill="1" applyBorder="1" applyAlignment="1">
      <alignment horizontal="center" vertical="center" wrapText="1"/>
    </xf>
    <xf numFmtId="9" fontId="12" fillId="9" borderId="0" xfId="11" applyFont="1" applyFill="1" applyBorder="1" applyAlignment="1">
      <alignment horizontal="center" vertical="center" wrapText="1" readingOrder="1"/>
    </xf>
    <xf numFmtId="9" fontId="12" fillId="9" borderId="10" xfId="11" applyFont="1" applyFill="1" applyBorder="1" applyAlignment="1">
      <alignment horizontal="center" vertical="center" wrapText="1" readingOrder="1"/>
    </xf>
    <xf numFmtId="14" fontId="5" fillId="0" borderId="7" xfId="0" applyNumberFormat="1" applyFont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0" fontId="5" fillId="9" borderId="10" xfId="0" applyFont="1" applyFill="1" applyBorder="1" applyAlignment="1">
      <alignment horizontal="center"/>
    </xf>
    <xf numFmtId="9" fontId="5" fillId="0" borderId="8" xfId="0" applyNumberFormat="1" applyFont="1" applyBorder="1" applyAlignment="1">
      <alignment horizontal="center" vertical="center"/>
    </xf>
    <xf numFmtId="9" fontId="17" fillId="18" borderId="12" xfId="7" applyNumberFormat="1" applyFont="1" applyFill="1" applyBorder="1" applyAlignment="1">
      <alignment horizontal="center" vertical="center"/>
    </xf>
    <xf numFmtId="9" fontId="17" fillId="18" borderId="13" xfId="7" applyNumberFormat="1" applyFont="1" applyFill="1" applyBorder="1" applyAlignment="1">
      <alignment horizontal="center" vertical="center"/>
    </xf>
    <xf numFmtId="9" fontId="17" fillId="18" borderId="11" xfId="7" applyNumberFormat="1" applyFont="1" applyFill="1" applyBorder="1" applyAlignment="1">
      <alignment horizontal="center" vertical="center"/>
    </xf>
    <xf numFmtId="9" fontId="16" fillId="9" borderId="12" xfId="11" applyFont="1" applyFill="1" applyBorder="1" applyAlignment="1">
      <alignment horizontal="center" vertical="center" textRotation="90" wrapText="1" readingOrder="1"/>
    </xf>
    <xf numFmtId="9" fontId="16" fillId="9" borderId="13" xfId="11" applyFont="1" applyFill="1" applyBorder="1" applyAlignment="1">
      <alignment horizontal="center" vertical="center" textRotation="90" wrapText="1" readingOrder="1"/>
    </xf>
    <xf numFmtId="9" fontId="16" fillId="9" borderId="11" xfId="11" applyFont="1" applyFill="1" applyBorder="1" applyAlignment="1">
      <alignment horizontal="center" vertical="center" textRotation="90" wrapText="1" readingOrder="1"/>
    </xf>
    <xf numFmtId="9" fontId="17" fillId="12" borderId="12" xfId="0" applyNumberFormat="1" applyFont="1" applyFill="1" applyBorder="1" applyAlignment="1">
      <alignment horizontal="center" vertical="center"/>
    </xf>
    <xf numFmtId="0" fontId="17" fillId="12" borderId="13" xfId="0" applyFont="1" applyFill="1" applyBorder="1" applyAlignment="1">
      <alignment horizontal="center" vertical="center"/>
    </xf>
    <xf numFmtId="0" fontId="17" fillId="12" borderId="11" xfId="0" applyFont="1" applyFill="1" applyBorder="1" applyAlignment="1">
      <alignment horizontal="center" vertical="center"/>
    </xf>
    <xf numFmtId="9" fontId="17" fillId="16" borderId="12" xfId="0" applyNumberFormat="1" applyFont="1" applyFill="1" applyBorder="1" applyAlignment="1">
      <alignment horizontal="center" vertical="center"/>
    </xf>
    <xf numFmtId="0" fontId="17" fillId="16" borderId="13" xfId="0" applyFont="1" applyFill="1" applyBorder="1" applyAlignment="1">
      <alignment horizontal="center" vertical="center"/>
    </xf>
    <xf numFmtId="0" fontId="17" fillId="16" borderId="11" xfId="0" applyFont="1" applyFill="1" applyBorder="1" applyAlignment="1">
      <alignment horizontal="center" vertical="center"/>
    </xf>
    <xf numFmtId="9" fontId="17" fillId="19" borderId="12" xfId="7" applyFont="1" applyFill="1" applyBorder="1" applyAlignment="1">
      <alignment horizontal="center" vertical="center"/>
    </xf>
    <xf numFmtId="9" fontId="17" fillId="19" borderId="13" xfId="7" applyFont="1" applyFill="1" applyBorder="1" applyAlignment="1">
      <alignment horizontal="center" vertical="center"/>
    </xf>
    <xf numFmtId="9" fontId="17" fillId="19" borderId="11" xfId="7" applyFont="1" applyFill="1" applyBorder="1" applyAlignment="1">
      <alignment horizontal="center" vertical="center"/>
    </xf>
    <xf numFmtId="9" fontId="17" fillId="14" borderId="12" xfId="7" applyNumberFormat="1" applyFont="1" applyFill="1" applyBorder="1" applyAlignment="1">
      <alignment horizontal="center" vertical="center"/>
    </xf>
    <xf numFmtId="9" fontId="17" fillId="14" borderId="13" xfId="7" applyNumberFormat="1" applyFont="1" applyFill="1" applyBorder="1" applyAlignment="1">
      <alignment horizontal="center" vertical="center"/>
    </xf>
    <xf numFmtId="9" fontId="17" fillId="14" borderId="11" xfId="7" applyNumberFormat="1" applyFont="1" applyFill="1" applyBorder="1" applyAlignment="1">
      <alignment horizontal="center" vertical="center"/>
    </xf>
    <xf numFmtId="9" fontId="17" fillId="15" borderId="12" xfId="7" applyNumberFormat="1" applyFont="1" applyFill="1" applyBorder="1" applyAlignment="1">
      <alignment horizontal="center" vertical="center"/>
    </xf>
    <xf numFmtId="9" fontId="17" fillId="15" borderId="13" xfId="7" applyNumberFormat="1" applyFont="1" applyFill="1" applyBorder="1" applyAlignment="1">
      <alignment horizontal="center" vertical="center"/>
    </xf>
    <xf numFmtId="9" fontId="17" fillId="15" borderId="11" xfId="7" applyNumberFormat="1" applyFont="1" applyFill="1" applyBorder="1" applyAlignment="1">
      <alignment horizontal="center" vertical="center"/>
    </xf>
    <xf numFmtId="0" fontId="8" fillId="9" borderId="7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3">
    <cellStyle name="Millares [0]" xfId="12" builtinId="6"/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CC"/>
      <color rgb="FF3366CC"/>
      <color rgb="FFFF9797"/>
      <color rgb="FF003399"/>
      <color rgb="FF008080"/>
      <color rgb="FF0099CC"/>
      <color rgb="FFFF66CC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3399"/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solidFill>
                  <a:srgbClr val="003399"/>
                </a:solidFill>
                <a:effectLst/>
              </a:rPr>
              <a:t>Plan de Acción del Sector Administrativo 2019 - Porcentaje de Cumplimiento - Seguimiento 4to Trimestre 2019</a:t>
            </a:r>
            <a:endParaRPr lang="es-CO">
              <a:solidFill>
                <a:srgbClr val="003399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3399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4to trimestre 2019'!$Q$5</c:f>
              <c:strCache>
                <c:ptCount val="1"/>
                <c:pt idx="0">
                  <c:v>Promedio por Meta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 w="101600" prst="riblet"/>
            </a:sp3d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F627-4A40-9F6E-CF54C627446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3-F627-4A40-9F6E-CF54C627446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wo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5822-4A7E-BE49-48F6C497C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4to trimestre 2019'!$P$6:$P$8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'Gráficas 4to trimestre 2019'!$Q$6:$Q$8</c:f>
              <c:numCache>
                <c:formatCode>0%</c:formatCode>
                <c:ptCount val="3"/>
                <c:pt idx="0">
                  <c:v>0.98</c:v>
                </c:pt>
                <c:pt idx="1">
                  <c:v>0.91</c:v>
                </c:pt>
                <c:pt idx="2">
                  <c:v>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2-4A7E-BE49-48F6C497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>
      <cx:tx>
        <cx:txData>
          <cx:v>Plan de Acción del Sector Administrativo 2019 - Porcentaje de Cumplimiento - Seguimiento 4to Trimestre 2019</cx:v>
        </cx:txData>
      </cx:tx>
      <cx:txPr>
        <a:bodyPr vertOverflow="overflow" horzOverflow="overflow" wrap="square" lIns="0" tIns="0" rIns="0" bIns="0"/>
        <a:lstStyle/>
        <a:p>
          <a:pPr algn="ctr" rtl="0">
            <a:defRPr sz="2000" b="1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s-CO" sz="2000" b="1">
              <a:solidFill>
                <a:srgbClr val="003399"/>
              </a:solidFill>
            </a:rPr>
            <a:t>Plan de Acción del Sector Administrativo 2019 - Porcentaje de Cumplimiento - Seguimiento 4to Trimestre 2019</a:t>
          </a:r>
        </a:p>
      </cx:txPr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clusteredColumn" uniqueId="{820CF215-9915-449A-8DE1-79C96CB3C167}">
          <cx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0" scaled="1"/>
              <a:tileRect/>
            </a:gradFill>
          </cx:spPr>
          <cx:dataPt idx="9">
            <cx:spPr>
              <a:solidFill>
                <a:srgbClr val="F79646">
                  <a:lumMod val="40000"/>
                  <a:lumOff val="60000"/>
                </a:srgbClr>
              </a:solidFill>
            </cx:spPr>
          </cx:dataPt>
          <cx:dataPt idx="10">
            <cx:spPr>
              <a:solidFill>
                <a:srgbClr val="F79646">
                  <a:lumMod val="60000"/>
                  <a:lumOff val="40000"/>
                </a:srgbClr>
              </a:solidFill>
            </cx:spPr>
          </cx:dataPt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ysClr val="windowText" lastClr="000000"/>
                    </a:solidFill>
                  </a:defRPr>
                </a:pPr>
                <a:endParaRPr lang="es-ES" sz="1400" b="1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aggregation/>
          </cx:layoutPr>
          <cx:axisId val="1"/>
        </cx:series>
        <cx:series layoutId="paretoLine" ownerIdx="0" uniqueId="{551DE70B-6816-4007-81BE-9F41F49854DB}">
          <cx:axisId val="2"/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00339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>
              <a:solidFill>
                <a:srgbClr val="003399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  <cx:axis id="2" hidden="1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28601</xdr:colOff>
      <xdr:row>0</xdr:row>
      <xdr:rowOff>105610</xdr:rowOff>
    </xdr:from>
    <xdr:to>
      <xdr:col>3</xdr:col>
      <xdr:colOff>1580302</xdr:colOff>
      <xdr:row>1</xdr:row>
      <xdr:rowOff>489702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601" y="105610"/>
          <a:ext cx="3837701" cy="751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720328</xdr:colOff>
      <xdr:row>6</xdr:row>
      <xdr:rowOff>21432</xdr:rowOff>
    </xdr:from>
    <xdr:to>
      <xdr:col>12</xdr:col>
      <xdr:colOff>869156</xdr:colOff>
      <xdr:row>36</xdr:row>
      <xdr:rowOff>107156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D6B96DE-2DD6-44D5-8F97-C0AB41888D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328" y="2031207"/>
              <a:ext cx="9550003" cy="6172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15</xdr:col>
      <xdr:colOff>881061</xdr:colOff>
      <xdr:row>8</xdr:row>
      <xdr:rowOff>223838</xdr:rowOff>
    </xdr:from>
    <xdr:to>
      <xdr:col>22</xdr:col>
      <xdr:colOff>595311</xdr:colOff>
      <xdr:row>37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8A14F2F-4C00-42F9-BCC0-B7679B7C7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I29"/>
  <sheetViews>
    <sheetView topLeftCell="E2" zoomScale="70" zoomScaleNormal="70" zoomScaleSheetLayoutView="70" workbookViewId="0">
      <pane xSplit="12" ySplit="6" topLeftCell="S23" activePane="bottomRight" state="frozen"/>
      <selection activeCell="E2" sqref="E2"/>
      <selection pane="topRight" activeCell="Q2" sqref="Q2"/>
      <selection pane="bottomLeft" activeCell="E8" sqref="E8"/>
      <selection pane="bottomRight" activeCell="W38" sqref="W38"/>
    </sheetView>
  </sheetViews>
  <sheetFormatPr baseColWidth="10" defaultColWidth="10.7109375" defaultRowHeight="15.75" x14ac:dyDescent="0.25"/>
  <cols>
    <col min="1" max="1" width="5.7109375" style="11" customWidth="1"/>
    <col min="2" max="2" width="20.28515625" style="11" customWidth="1"/>
    <col min="3" max="3" width="14.140625" style="11" customWidth="1"/>
    <col min="4" max="4" width="36.7109375" style="11" customWidth="1"/>
    <col min="5" max="5" width="34.7109375" style="11" customWidth="1"/>
    <col min="6" max="6" width="9.5703125" style="11" customWidth="1"/>
    <col min="7" max="7" width="31.7109375" style="12" customWidth="1"/>
    <col min="8" max="8" width="20.85546875" style="12" customWidth="1"/>
    <col min="9" max="9" width="14.42578125" style="11" hidden="1" customWidth="1"/>
    <col min="10" max="10" width="14" style="11" hidden="1" customWidth="1"/>
    <col min="11" max="11" width="14.42578125" style="11" hidden="1" customWidth="1"/>
    <col min="12" max="12" width="23.7109375" style="11" hidden="1" customWidth="1"/>
    <col min="13" max="13" width="17.28515625" style="11" hidden="1" customWidth="1"/>
    <col min="14" max="14" width="13.42578125" style="11" hidden="1" customWidth="1"/>
    <col min="15" max="15" width="19.7109375" style="11" hidden="1" customWidth="1"/>
    <col min="16" max="17" width="19.7109375" style="11" customWidth="1"/>
    <col min="18" max="18" width="15.42578125" style="11" customWidth="1"/>
    <col min="19" max="19" width="14.42578125" style="11" customWidth="1"/>
    <col min="20" max="20" width="14.140625" style="11" customWidth="1"/>
    <col min="21" max="21" width="13.42578125" style="11" customWidth="1"/>
    <col min="22" max="22" width="14.42578125" style="11" customWidth="1"/>
    <col min="23" max="23" width="15.5703125" style="11" customWidth="1"/>
    <col min="24" max="24" width="12.85546875" style="11" customWidth="1"/>
    <col min="25" max="26" width="13" style="11" customWidth="1"/>
    <col min="27" max="27" width="12.85546875" style="11" customWidth="1"/>
    <col min="28" max="28" width="15.42578125" style="12" customWidth="1"/>
    <col min="29" max="29" width="7.42578125" style="11" customWidth="1"/>
    <col min="30" max="30" width="3.140625" style="11" customWidth="1"/>
    <col min="31" max="31" width="10.42578125" style="11" customWidth="1"/>
    <col min="32" max="34" width="23" style="11" customWidth="1"/>
    <col min="35" max="35" width="12.7109375" style="11" bestFit="1" customWidth="1"/>
    <col min="36" max="16384" width="10.7109375" style="11"/>
  </cols>
  <sheetData>
    <row r="1" spans="2:35" ht="28.5" customHeight="1" x14ac:dyDescent="0.25">
      <c r="B1" s="14"/>
      <c r="C1" s="14"/>
      <c r="D1" s="14"/>
      <c r="E1" s="14"/>
      <c r="F1" s="14"/>
      <c r="G1" s="15"/>
      <c r="H1" s="15"/>
      <c r="I1" s="14"/>
      <c r="J1" s="14"/>
      <c r="K1" s="14"/>
      <c r="L1" s="14"/>
      <c r="M1" s="14"/>
      <c r="N1" s="14"/>
      <c r="O1" s="14"/>
      <c r="P1" s="14"/>
    </row>
    <row r="2" spans="2:35" ht="49.5" customHeight="1" x14ac:dyDescent="0.25">
      <c r="B2" s="14"/>
      <c r="C2" s="14"/>
      <c r="D2" s="14"/>
      <c r="E2" s="14"/>
      <c r="F2" s="14"/>
      <c r="G2" s="15"/>
      <c r="H2" s="15"/>
      <c r="I2" s="14"/>
      <c r="J2" s="14"/>
      <c r="K2" s="14"/>
      <c r="L2" s="14"/>
      <c r="M2" s="14"/>
      <c r="N2" s="14"/>
      <c r="O2" s="14"/>
      <c r="P2" s="14"/>
    </row>
    <row r="3" spans="2:35" ht="14.25" customHeight="1" x14ac:dyDescent="0.25">
      <c r="B3" s="75" t="s">
        <v>141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38"/>
    </row>
    <row r="4" spans="2:35" s="13" customFormat="1" ht="15" customHeight="1" x14ac:dyDescent="0.7">
      <c r="B4" s="77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33"/>
    </row>
    <row r="5" spans="2:35" ht="41.25" customHeight="1" x14ac:dyDescent="0.25">
      <c r="B5" s="80" t="s">
        <v>83</v>
      </c>
      <c r="C5" s="80" t="s">
        <v>84</v>
      </c>
      <c r="D5" s="80" t="s">
        <v>85</v>
      </c>
      <c r="E5" s="80" t="s">
        <v>68</v>
      </c>
      <c r="F5" s="80" t="s">
        <v>67</v>
      </c>
      <c r="G5" s="80" t="s">
        <v>65</v>
      </c>
      <c r="H5" s="80" t="s">
        <v>86</v>
      </c>
      <c r="I5" s="80" t="s">
        <v>66</v>
      </c>
      <c r="J5" s="81" t="s">
        <v>69</v>
      </c>
      <c r="K5" s="81"/>
      <c r="L5" s="80" t="s">
        <v>87</v>
      </c>
      <c r="M5" s="79" t="s">
        <v>77</v>
      </c>
      <c r="N5" s="79"/>
      <c r="O5" s="79"/>
      <c r="P5" s="79"/>
      <c r="Q5" s="90" t="s">
        <v>145</v>
      </c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34"/>
      <c r="AE5" s="92"/>
      <c r="AF5" s="87" t="s">
        <v>160</v>
      </c>
      <c r="AG5" s="87" t="s">
        <v>161</v>
      </c>
      <c r="AH5" s="87" t="s">
        <v>171</v>
      </c>
    </row>
    <row r="6" spans="2:35" ht="40.5" customHeight="1" x14ac:dyDescent="0.25">
      <c r="B6" s="80"/>
      <c r="C6" s="80"/>
      <c r="D6" s="80"/>
      <c r="E6" s="80"/>
      <c r="F6" s="80"/>
      <c r="G6" s="80"/>
      <c r="H6" s="80"/>
      <c r="I6" s="80"/>
      <c r="J6" s="80" t="s">
        <v>70</v>
      </c>
      <c r="K6" s="80" t="s">
        <v>71</v>
      </c>
      <c r="L6" s="80"/>
      <c r="M6" s="26" t="s">
        <v>73</v>
      </c>
      <c r="N6" s="17" t="s">
        <v>74</v>
      </c>
      <c r="O6" s="17" t="s">
        <v>75</v>
      </c>
      <c r="P6" s="17" t="s">
        <v>76</v>
      </c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1"/>
      <c r="AC6" s="34"/>
      <c r="AE6" s="92"/>
      <c r="AF6" s="87"/>
      <c r="AG6" s="87"/>
      <c r="AH6" s="87"/>
    </row>
    <row r="7" spans="2:35" ht="67.5" customHeight="1" x14ac:dyDescent="0.25"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16" t="s">
        <v>64</v>
      </c>
      <c r="N7" s="16" t="s">
        <v>64</v>
      </c>
      <c r="O7" s="16" t="s">
        <v>64</v>
      </c>
      <c r="P7" s="16" t="s">
        <v>64</v>
      </c>
      <c r="Q7" s="18" t="s">
        <v>146</v>
      </c>
      <c r="R7" s="18" t="s">
        <v>147</v>
      </c>
      <c r="S7" s="18" t="s">
        <v>148</v>
      </c>
      <c r="T7" s="18" t="s">
        <v>149</v>
      </c>
      <c r="U7" s="18" t="s">
        <v>150</v>
      </c>
      <c r="V7" s="18" t="s">
        <v>151</v>
      </c>
      <c r="W7" s="18" t="s">
        <v>152</v>
      </c>
      <c r="X7" s="18" t="s">
        <v>153</v>
      </c>
      <c r="Y7" s="18" t="s">
        <v>154</v>
      </c>
      <c r="Z7" s="18" t="s">
        <v>155</v>
      </c>
      <c r="AA7" s="18" t="s">
        <v>156</v>
      </c>
      <c r="AB7" s="31" t="s">
        <v>158</v>
      </c>
      <c r="AC7" s="35"/>
      <c r="AE7" s="93"/>
      <c r="AF7" s="88"/>
      <c r="AG7" s="88"/>
      <c r="AH7" s="88"/>
    </row>
    <row r="8" spans="2:35" ht="102" customHeight="1" x14ac:dyDescent="0.25">
      <c r="B8" s="82" t="s">
        <v>88</v>
      </c>
      <c r="C8" s="82" t="s">
        <v>89</v>
      </c>
      <c r="D8" s="84" t="s">
        <v>121</v>
      </c>
      <c r="E8" s="43" t="s">
        <v>90</v>
      </c>
      <c r="F8" s="44">
        <v>1</v>
      </c>
      <c r="G8" s="43" t="s">
        <v>93</v>
      </c>
      <c r="H8" s="43" t="s">
        <v>98</v>
      </c>
      <c r="I8" s="10" t="s">
        <v>79</v>
      </c>
      <c r="J8" s="9">
        <v>43466</v>
      </c>
      <c r="K8" s="8">
        <v>43555</v>
      </c>
      <c r="L8" s="10" t="s">
        <v>142</v>
      </c>
      <c r="M8" s="19">
        <v>1</v>
      </c>
      <c r="N8" s="55">
        <v>1</v>
      </c>
      <c r="O8" s="55">
        <v>1</v>
      </c>
      <c r="P8" s="55">
        <v>1</v>
      </c>
      <c r="Q8" s="54">
        <v>1</v>
      </c>
      <c r="R8" s="27"/>
      <c r="S8" s="50">
        <v>1</v>
      </c>
      <c r="T8" s="54">
        <v>1</v>
      </c>
      <c r="U8" s="50">
        <v>1</v>
      </c>
      <c r="V8" s="45">
        <v>1</v>
      </c>
      <c r="W8" s="50">
        <v>1</v>
      </c>
      <c r="X8" s="50">
        <v>1</v>
      </c>
      <c r="Y8" s="50">
        <v>1</v>
      </c>
      <c r="Z8" s="58">
        <v>1</v>
      </c>
      <c r="AA8" s="50">
        <v>1</v>
      </c>
      <c r="AB8" s="70">
        <f>+AVERAGE(Q8:AA8)</f>
        <v>1</v>
      </c>
      <c r="AC8" s="36"/>
      <c r="AE8" s="98" t="s">
        <v>162</v>
      </c>
      <c r="AF8" s="110">
        <f>+AVERAGE(P8:P10)</f>
        <v>1</v>
      </c>
      <c r="AG8" s="113">
        <f>+AVERAGE(AB8:AB10)</f>
        <v>0.97966666666666669</v>
      </c>
      <c r="AH8" s="95">
        <f>+AG8/AF8</f>
        <v>0.97966666666666669</v>
      </c>
      <c r="AI8" s="94"/>
    </row>
    <row r="9" spans="2:35" ht="102" customHeight="1" x14ac:dyDescent="0.25">
      <c r="B9" s="82"/>
      <c r="C9" s="82"/>
      <c r="D9" s="85"/>
      <c r="E9" s="43" t="s">
        <v>91</v>
      </c>
      <c r="F9" s="45">
        <v>1</v>
      </c>
      <c r="G9" s="43" t="s">
        <v>94</v>
      </c>
      <c r="H9" s="43" t="s">
        <v>97</v>
      </c>
      <c r="I9" s="10" t="s">
        <v>78</v>
      </c>
      <c r="J9" s="9">
        <v>43556</v>
      </c>
      <c r="K9" s="8">
        <v>43830</v>
      </c>
      <c r="L9" s="10"/>
      <c r="M9" s="19"/>
      <c r="N9" s="55">
        <v>0.4</v>
      </c>
      <c r="O9" s="55">
        <v>0.75</v>
      </c>
      <c r="P9" s="55">
        <v>1</v>
      </c>
      <c r="Q9" s="54">
        <v>1</v>
      </c>
      <c r="R9" s="27"/>
      <c r="S9" s="50">
        <v>1</v>
      </c>
      <c r="T9" s="54">
        <v>1</v>
      </c>
      <c r="U9" s="50">
        <v>0.99</v>
      </c>
      <c r="V9" s="45">
        <v>0.5</v>
      </c>
      <c r="W9" s="50">
        <v>0.9</v>
      </c>
      <c r="X9" s="50">
        <v>1</v>
      </c>
      <c r="Y9" s="50">
        <v>1</v>
      </c>
      <c r="Z9" s="58">
        <v>1</v>
      </c>
      <c r="AA9" s="50">
        <v>1</v>
      </c>
      <c r="AB9" s="70">
        <f t="shared" ref="AB9:AB24" si="0">+AVERAGE(Q9:AA9)</f>
        <v>0.93900000000000006</v>
      </c>
      <c r="AC9" s="36"/>
      <c r="AE9" s="99"/>
      <c r="AF9" s="111"/>
      <c r="AG9" s="114"/>
      <c r="AH9" s="96"/>
      <c r="AI9" s="94"/>
    </row>
    <row r="10" spans="2:35" ht="102" customHeight="1" x14ac:dyDescent="0.25">
      <c r="B10" s="82"/>
      <c r="C10" s="82"/>
      <c r="D10" s="86"/>
      <c r="E10" s="43" t="s">
        <v>92</v>
      </c>
      <c r="F10" s="44">
        <v>2</v>
      </c>
      <c r="G10" s="43" t="s">
        <v>95</v>
      </c>
      <c r="H10" s="43" t="s">
        <v>96</v>
      </c>
      <c r="I10" s="10" t="s">
        <v>79</v>
      </c>
      <c r="J10" s="9">
        <v>43586</v>
      </c>
      <c r="K10" s="8">
        <v>43465</v>
      </c>
      <c r="L10" s="10"/>
      <c r="M10" s="19"/>
      <c r="N10" s="55">
        <v>0.5</v>
      </c>
      <c r="O10" s="55">
        <v>0.5</v>
      </c>
      <c r="P10" s="55">
        <v>1</v>
      </c>
      <c r="Q10" s="54">
        <v>1</v>
      </c>
      <c r="R10" s="27"/>
      <c r="S10" s="50">
        <v>1</v>
      </c>
      <c r="T10" s="54">
        <v>1</v>
      </c>
      <c r="U10" s="50">
        <v>1</v>
      </c>
      <c r="V10" s="45">
        <v>1</v>
      </c>
      <c r="W10" s="50">
        <v>1</v>
      </c>
      <c r="X10" s="50">
        <v>1</v>
      </c>
      <c r="Y10" s="54">
        <v>1</v>
      </c>
      <c r="Z10" s="58">
        <v>1</v>
      </c>
      <c r="AA10" s="50">
        <v>1</v>
      </c>
      <c r="AB10" s="70">
        <f t="shared" si="0"/>
        <v>1</v>
      </c>
      <c r="AC10" s="36"/>
      <c r="AE10" s="100"/>
      <c r="AF10" s="112"/>
      <c r="AG10" s="115"/>
      <c r="AH10" s="97"/>
      <c r="AI10" s="94"/>
    </row>
    <row r="11" spans="2:35" ht="102.75" customHeight="1" x14ac:dyDescent="0.25">
      <c r="B11" s="82"/>
      <c r="C11" s="82"/>
      <c r="D11" s="83" t="s">
        <v>109</v>
      </c>
      <c r="E11" s="41" t="s">
        <v>110</v>
      </c>
      <c r="F11" s="74" t="s">
        <v>134</v>
      </c>
      <c r="G11" s="41" t="s">
        <v>122</v>
      </c>
      <c r="H11" s="41" t="s">
        <v>99</v>
      </c>
      <c r="I11" s="10" t="s">
        <v>78</v>
      </c>
      <c r="J11" s="9">
        <v>43556</v>
      </c>
      <c r="K11" s="8">
        <v>43830</v>
      </c>
      <c r="L11" s="89" t="s">
        <v>108</v>
      </c>
      <c r="M11" s="19"/>
      <c r="N11" s="55">
        <v>0.33</v>
      </c>
      <c r="O11" s="55">
        <v>0.66</v>
      </c>
      <c r="P11" s="55">
        <v>1</v>
      </c>
      <c r="Q11" s="51">
        <v>1</v>
      </c>
      <c r="R11" s="51">
        <v>1</v>
      </c>
      <c r="S11" s="48">
        <v>1</v>
      </c>
      <c r="T11" s="51">
        <v>1</v>
      </c>
      <c r="U11" s="48">
        <v>1</v>
      </c>
      <c r="V11" s="42">
        <v>1</v>
      </c>
      <c r="W11" s="48">
        <v>1</v>
      </c>
      <c r="X11" s="48">
        <v>1</v>
      </c>
      <c r="Y11" s="48">
        <v>0.9</v>
      </c>
      <c r="Z11" s="48">
        <v>1</v>
      </c>
      <c r="AA11" s="48">
        <v>1</v>
      </c>
      <c r="AB11" s="71">
        <f t="shared" si="0"/>
        <v>0.99090909090909096</v>
      </c>
      <c r="AC11" s="60"/>
      <c r="AE11" s="98" t="s">
        <v>163</v>
      </c>
      <c r="AF11" s="101">
        <f>+AVERAGE(P11:P23)</f>
        <v>1</v>
      </c>
      <c r="AG11" s="104">
        <f>+AVERAGE(AB11:AB23)</f>
        <v>0.90709290709290713</v>
      </c>
      <c r="AH11" s="107">
        <f>+AG11/AF11</f>
        <v>0.90709290709290713</v>
      </c>
      <c r="AI11" s="94"/>
    </row>
    <row r="12" spans="2:35" ht="74.25" customHeight="1" x14ac:dyDescent="0.25">
      <c r="B12" s="82"/>
      <c r="C12" s="82"/>
      <c r="D12" s="83"/>
      <c r="E12" s="41" t="s">
        <v>123</v>
      </c>
      <c r="F12" s="73">
        <v>1</v>
      </c>
      <c r="G12" s="41" t="s">
        <v>80</v>
      </c>
      <c r="H12" s="41" t="s">
        <v>100</v>
      </c>
      <c r="I12" s="10" t="s">
        <v>79</v>
      </c>
      <c r="J12" s="9">
        <v>43617</v>
      </c>
      <c r="K12" s="8">
        <v>43830</v>
      </c>
      <c r="L12" s="89"/>
      <c r="M12" s="19"/>
      <c r="N12" s="55">
        <v>0</v>
      </c>
      <c r="O12" s="69">
        <v>0</v>
      </c>
      <c r="P12" s="55">
        <v>1</v>
      </c>
      <c r="Q12" s="51">
        <v>1</v>
      </c>
      <c r="R12" s="51">
        <v>1</v>
      </c>
      <c r="S12" s="48">
        <v>1</v>
      </c>
      <c r="T12" s="51">
        <v>1</v>
      </c>
      <c r="U12" s="48">
        <v>1</v>
      </c>
      <c r="V12" s="42">
        <v>0</v>
      </c>
      <c r="W12" s="42">
        <v>1</v>
      </c>
      <c r="X12" s="48">
        <v>1</v>
      </c>
      <c r="Y12" s="48">
        <v>1</v>
      </c>
      <c r="Z12" s="48">
        <v>1</v>
      </c>
      <c r="AA12" s="48">
        <v>1</v>
      </c>
      <c r="AB12" s="71">
        <f t="shared" si="0"/>
        <v>0.90909090909090906</v>
      </c>
      <c r="AC12" s="36"/>
      <c r="AE12" s="99"/>
      <c r="AF12" s="102"/>
      <c r="AG12" s="105"/>
      <c r="AH12" s="108"/>
      <c r="AI12" s="94"/>
    </row>
    <row r="13" spans="2:35" ht="95.25" customHeight="1" x14ac:dyDescent="0.25">
      <c r="B13" s="82"/>
      <c r="C13" s="82"/>
      <c r="D13" s="83"/>
      <c r="E13" s="41" t="s">
        <v>111</v>
      </c>
      <c r="F13" s="74" t="s">
        <v>134</v>
      </c>
      <c r="G13" s="41" t="s">
        <v>101</v>
      </c>
      <c r="H13" s="41" t="s">
        <v>102</v>
      </c>
      <c r="I13" s="10" t="s">
        <v>78</v>
      </c>
      <c r="J13" s="9">
        <v>43556</v>
      </c>
      <c r="K13" s="8">
        <v>43830</v>
      </c>
      <c r="L13" s="89"/>
      <c r="M13" s="19"/>
      <c r="N13" s="55">
        <v>0.33</v>
      </c>
      <c r="O13" s="55">
        <v>0.66</v>
      </c>
      <c r="P13" s="55">
        <v>1</v>
      </c>
      <c r="Q13" s="51">
        <v>0.37</v>
      </c>
      <c r="R13" s="51">
        <v>1</v>
      </c>
      <c r="S13" s="48">
        <v>1</v>
      </c>
      <c r="T13" s="51">
        <v>0.85</v>
      </c>
      <c r="U13" s="48">
        <v>0.67</v>
      </c>
      <c r="V13" s="42">
        <v>1</v>
      </c>
      <c r="W13" s="48">
        <v>1</v>
      </c>
      <c r="X13" s="48">
        <v>0.38</v>
      </c>
      <c r="Y13" s="48">
        <v>1</v>
      </c>
      <c r="Z13" s="48">
        <v>1</v>
      </c>
      <c r="AA13" s="48">
        <v>1</v>
      </c>
      <c r="AB13" s="71">
        <f t="shared" si="0"/>
        <v>0.84272727272727266</v>
      </c>
      <c r="AC13" s="36"/>
      <c r="AE13" s="99"/>
      <c r="AF13" s="102"/>
      <c r="AG13" s="105"/>
      <c r="AH13" s="108"/>
      <c r="AI13" s="94"/>
    </row>
    <row r="14" spans="2:35" ht="84" customHeight="1" x14ac:dyDescent="0.25">
      <c r="B14" s="82"/>
      <c r="C14" s="82"/>
      <c r="D14" s="83"/>
      <c r="E14" s="41" t="s">
        <v>105</v>
      </c>
      <c r="F14" s="74" t="s">
        <v>135</v>
      </c>
      <c r="G14" s="41" t="s">
        <v>103</v>
      </c>
      <c r="H14" s="41" t="s">
        <v>104</v>
      </c>
      <c r="I14" s="10" t="s">
        <v>78</v>
      </c>
      <c r="J14" s="9">
        <v>43556</v>
      </c>
      <c r="K14" s="8">
        <v>43830</v>
      </c>
      <c r="L14" s="89"/>
      <c r="M14" s="19"/>
      <c r="N14" s="55">
        <v>0.33</v>
      </c>
      <c r="O14" s="55">
        <v>0.66</v>
      </c>
      <c r="P14" s="55">
        <v>1</v>
      </c>
      <c r="Q14" s="51">
        <v>1</v>
      </c>
      <c r="R14" s="51">
        <v>1</v>
      </c>
      <c r="S14" s="51">
        <v>1</v>
      </c>
      <c r="T14" s="51">
        <v>1</v>
      </c>
      <c r="U14" s="51">
        <v>1</v>
      </c>
      <c r="V14" s="51">
        <v>1</v>
      </c>
      <c r="W14" s="51">
        <v>1</v>
      </c>
      <c r="X14" s="48">
        <v>0.4</v>
      </c>
      <c r="Y14" s="48">
        <v>1</v>
      </c>
      <c r="Z14" s="48">
        <v>1</v>
      </c>
      <c r="AA14" s="48">
        <v>1</v>
      </c>
      <c r="AB14" s="71">
        <f t="shared" si="0"/>
        <v>0.94545454545454544</v>
      </c>
      <c r="AC14" s="36"/>
      <c r="AE14" s="99"/>
      <c r="AF14" s="102"/>
      <c r="AG14" s="105"/>
      <c r="AH14" s="108"/>
      <c r="AI14" s="94"/>
    </row>
    <row r="15" spans="2:35" ht="69" customHeight="1" x14ac:dyDescent="0.25">
      <c r="B15" s="82"/>
      <c r="C15" s="82"/>
      <c r="D15" s="83"/>
      <c r="E15" s="41" t="s">
        <v>124</v>
      </c>
      <c r="F15" s="73">
        <v>1</v>
      </c>
      <c r="G15" s="41" t="s">
        <v>125</v>
      </c>
      <c r="H15" s="41" t="s">
        <v>126</v>
      </c>
      <c r="I15" s="10" t="s">
        <v>79</v>
      </c>
      <c r="J15" s="9">
        <v>43466</v>
      </c>
      <c r="K15" s="8">
        <v>43555</v>
      </c>
      <c r="L15" s="89"/>
      <c r="M15" s="19">
        <v>1</v>
      </c>
      <c r="N15" s="55">
        <v>1</v>
      </c>
      <c r="O15" s="55">
        <v>1</v>
      </c>
      <c r="P15" s="55">
        <v>1</v>
      </c>
      <c r="Q15" s="48">
        <v>1</v>
      </c>
      <c r="R15" s="51">
        <v>1</v>
      </c>
      <c r="S15" s="48">
        <v>1</v>
      </c>
      <c r="T15" s="51">
        <v>1</v>
      </c>
      <c r="U15" s="48">
        <v>1</v>
      </c>
      <c r="V15" s="42">
        <v>1</v>
      </c>
      <c r="W15" s="48">
        <v>1</v>
      </c>
      <c r="X15" s="48">
        <v>1</v>
      </c>
      <c r="Y15" s="48">
        <v>1</v>
      </c>
      <c r="Z15" s="48">
        <v>1</v>
      </c>
      <c r="AA15" s="48">
        <v>1</v>
      </c>
      <c r="AB15" s="71">
        <f t="shared" si="0"/>
        <v>1</v>
      </c>
      <c r="AC15" s="36"/>
      <c r="AE15" s="99"/>
      <c r="AF15" s="102"/>
      <c r="AG15" s="105"/>
      <c r="AH15" s="108"/>
      <c r="AI15" s="94"/>
    </row>
    <row r="16" spans="2:35" ht="95.25" customHeight="1" x14ac:dyDescent="0.25">
      <c r="B16" s="82"/>
      <c r="C16" s="82"/>
      <c r="D16" s="83"/>
      <c r="E16" s="41" t="s">
        <v>112</v>
      </c>
      <c r="F16" s="74">
        <v>1</v>
      </c>
      <c r="G16" s="41" t="s">
        <v>138</v>
      </c>
      <c r="H16" s="41" t="s">
        <v>137</v>
      </c>
      <c r="I16" s="10" t="s">
        <v>78</v>
      </c>
      <c r="J16" s="9">
        <v>43556</v>
      </c>
      <c r="K16" s="8">
        <v>43830</v>
      </c>
      <c r="L16" s="89"/>
      <c r="M16" s="19"/>
      <c r="N16" s="55">
        <v>0.25</v>
      </c>
      <c r="O16" s="55">
        <v>0.7</v>
      </c>
      <c r="P16" s="55">
        <v>1</v>
      </c>
      <c r="Q16" s="51">
        <v>1</v>
      </c>
      <c r="R16" s="51">
        <v>1</v>
      </c>
      <c r="S16" s="48">
        <v>1</v>
      </c>
      <c r="T16" s="51">
        <v>0.93</v>
      </c>
      <c r="U16" s="51">
        <v>1</v>
      </c>
      <c r="V16" s="42">
        <v>0</v>
      </c>
      <c r="W16" s="48">
        <v>1</v>
      </c>
      <c r="X16" s="48">
        <v>1</v>
      </c>
      <c r="Y16" s="48">
        <v>0.5</v>
      </c>
      <c r="Z16" s="48">
        <v>1</v>
      </c>
      <c r="AA16" s="48">
        <v>1</v>
      </c>
      <c r="AB16" s="71">
        <f t="shared" si="0"/>
        <v>0.8572727272727273</v>
      </c>
      <c r="AC16" s="36"/>
      <c r="AE16" s="99"/>
      <c r="AF16" s="102"/>
      <c r="AG16" s="105"/>
      <c r="AH16" s="108"/>
      <c r="AI16" s="94"/>
    </row>
    <row r="17" spans="2:35" ht="111" customHeight="1" x14ac:dyDescent="0.25">
      <c r="B17" s="82"/>
      <c r="C17" s="82"/>
      <c r="D17" s="83"/>
      <c r="E17" s="41" t="s">
        <v>113</v>
      </c>
      <c r="F17" s="74">
        <v>1</v>
      </c>
      <c r="G17" s="41" t="s">
        <v>139</v>
      </c>
      <c r="H17" s="41" t="s">
        <v>137</v>
      </c>
      <c r="I17" s="10" t="s">
        <v>78</v>
      </c>
      <c r="J17" s="9">
        <v>43556</v>
      </c>
      <c r="K17" s="8">
        <v>43830</v>
      </c>
      <c r="L17" s="89"/>
      <c r="M17" s="19"/>
      <c r="N17" s="55">
        <v>0.25</v>
      </c>
      <c r="O17" s="55">
        <v>0.7</v>
      </c>
      <c r="P17" s="55">
        <v>1</v>
      </c>
      <c r="Q17" s="51">
        <v>1</v>
      </c>
      <c r="R17" s="51">
        <v>1</v>
      </c>
      <c r="S17" s="48">
        <v>1</v>
      </c>
      <c r="T17" s="51">
        <v>0.4</v>
      </c>
      <c r="U17" s="48">
        <v>1</v>
      </c>
      <c r="V17" s="42">
        <v>0.5</v>
      </c>
      <c r="W17" s="48">
        <v>1</v>
      </c>
      <c r="X17" s="48">
        <v>0.3</v>
      </c>
      <c r="Y17" s="48">
        <v>0.3</v>
      </c>
      <c r="Z17" s="48">
        <v>1</v>
      </c>
      <c r="AA17" s="48">
        <v>1</v>
      </c>
      <c r="AB17" s="71">
        <f t="shared" si="0"/>
        <v>0.77272727272727271</v>
      </c>
      <c r="AC17" s="36"/>
      <c r="AE17" s="99"/>
      <c r="AF17" s="102"/>
      <c r="AG17" s="105"/>
      <c r="AH17" s="108"/>
      <c r="AI17" s="94"/>
    </row>
    <row r="18" spans="2:35" ht="95.25" customHeight="1" x14ac:dyDescent="0.25">
      <c r="B18" s="82"/>
      <c r="C18" s="82"/>
      <c r="D18" s="83"/>
      <c r="E18" s="41" t="s">
        <v>114</v>
      </c>
      <c r="F18" s="73">
        <v>1</v>
      </c>
      <c r="G18" s="41" t="s">
        <v>115</v>
      </c>
      <c r="H18" s="41" t="s">
        <v>116</v>
      </c>
      <c r="I18" s="10" t="s">
        <v>79</v>
      </c>
      <c r="J18" s="9">
        <v>43556</v>
      </c>
      <c r="K18" s="8">
        <v>43830</v>
      </c>
      <c r="L18" s="89"/>
      <c r="M18" s="19"/>
      <c r="N18" s="55">
        <v>0</v>
      </c>
      <c r="O18" s="69">
        <v>0</v>
      </c>
      <c r="P18" s="55">
        <v>1</v>
      </c>
      <c r="Q18" s="48">
        <v>1</v>
      </c>
      <c r="R18" s="51">
        <v>1</v>
      </c>
      <c r="S18" s="48">
        <v>1</v>
      </c>
      <c r="T18" s="51">
        <v>1</v>
      </c>
      <c r="U18" s="48">
        <v>1</v>
      </c>
      <c r="V18" s="42">
        <v>0.3</v>
      </c>
      <c r="W18" s="48">
        <v>1</v>
      </c>
      <c r="X18" s="48">
        <v>0</v>
      </c>
      <c r="Y18" s="51">
        <v>0</v>
      </c>
      <c r="Z18" s="51">
        <v>1</v>
      </c>
      <c r="AA18" s="51">
        <v>1</v>
      </c>
      <c r="AB18" s="71">
        <f t="shared" si="0"/>
        <v>0.75454545454545463</v>
      </c>
      <c r="AC18" s="60"/>
      <c r="AE18" s="99"/>
      <c r="AF18" s="102"/>
      <c r="AG18" s="105"/>
      <c r="AH18" s="108"/>
      <c r="AI18" s="94"/>
    </row>
    <row r="19" spans="2:35" ht="95.25" customHeight="1" x14ac:dyDescent="0.25">
      <c r="B19" s="82"/>
      <c r="C19" s="82"/>
      <c r="D19" s="83"/>
      <c r="E19" s="41" t="s">
        <v>117</v>
      </c>
      <c r="F19" s="73">
        <v>1</v>
      </c>
      <c r="G19" s="41" t="s">
        <v>130</v>
      </c>
      <c r="H19" s="41" t="s">
        <v>129</v>
      </c>
      <c r="I19" s="10" t="s">
        <v>79</v>
      </c>
      <c r="J19" s="9">
        <v>43466</v>
      </c>
      <c r="K19" s="8">
        <v>43555</v>
      </c>
      <c r="L19" s="89"/>
      <c r="M19" s="19">
        <v>0.5</v>
      </c>
      <c r="N19" s="55">
        <v>1</v>
      </c>
      <c r="O19" s="55">
        <v>1</v>
      </c>
      <c r="P19" s="55">
        <v>1</v>
      </c>
      <c r="Q19" s="51">
        <v>1</v>
      </c>
      <c r="R19" s="51">
        <v>1</v>
      </c>
      <c r="S19" s="48">
        <v>1</v>
      </c>
      <c r="T19" s="51">
        <v>1</v>
      </c>
      <c r="U19" s="42">
        <v>1</v>
      </c>
      <c r="V19" s="42">
        <v>0.5</v>
      </c>
      <c r="W19" s="48">
        <v>1</v>
      </c>
      <c r="X19" s="48">
        <v>1</v>
      </c>
      <c r="Y19" s="48">
        <v>1</v>
      </c>
      <c r="Z19" s="59">
        <v>1</v>
      </c>
      <c r="AA19" s="42">
        <v>1</v>
      </c>
      <c r="AB19" s="71">
        <f t="shared" si="0"/>
        <v>0.95454545454545459</v>
      </c>
      <c r="AC19" s="46"/>
      <c r="AE19" s="99"/>
      <c r="AF19" s="102"/>
      <c r="AG19" s="105"/>
      <c r="AH19" s="108"/>
      <c r="AI19" s="94"/>
    </row>
    <row r="20" spans="2:35" ht="94.5" x14ac:dyDescent="0.25">
      <c r="B20" s="82"/>
      <c r="C20" s="82"/>
      <c r="D20" s="83"/>
      <c r="E20" s="41" t="s">
        <v>127</v>
      </c>
      <c r="F20" s="74">
        <v>1</v>
      </c>
      <c r="G20" s="41" t="s">
        <v>140</v>
      </c>
      <c r="H20" s="41" t="s">
        <v>137</v>
      </c>
      <c r="I20" s="10" t="s">
        <v>78</v>
      </c>
      <c r="J20" s="9">
        <v>43556</v>
      </c>
      <c r="K20" s="8">
        <v>43830</v>
      </c>
      <c r="L20" s="89"/>
      <c r="M20" s="19"/>
      <c r="N20" s="55">
        <v>0.25</v>
      </c>
      <c r="O20" s="55">
        <v>0.7</v>
      </c>
      <c r="P20" s="55">
        <v>1</v>
      </c>
      <c r="Q20" s="51">
        <v>1</v>
      </c>
      <c r="R20" s="51">
        <v>1</v>
      </c>
      <c r="S20" s="48">
        <v>1</v>
      </c>
      <c r="T20" s="51">
        <v>1</v>
      </c>
      <c r="U20" s="42">
        <v>1</v>
      </c>
      <c r="V20" s="42">
        <v>0</v>
      </c>
      <c r="W20" s="48">
        <v>0.8</v>
      </c>
      <c r="X20" s="48">
        <v>1</v>
      </c>
      <c r="Y20" s="48">
        <v>0.7142857142857143</v>
      </c>
      <c r="Z20" s="48">
        <v>1</v>
      </c>
      <c r="AA20" s="51">
        <v>1</v>
      </c>
      <c r="AB20" s="71">
        <f t="shared" si="0"/>
        <v>0.86493506493506489</v>
      </c>
      <c r="AC20" s="46"/>
      <c r="AE20" s="99"/>
      <c r="AF20" s="102"/>
      <c r="AG20" s="105"/>
      <c r="AH20" s="108"/>
      <c r="AI20" s="94"/>
    </row>
    <row r="21" spans="2:35" ht="95.25" customHeight="1" x14ac:dyDescent="0.25">
      <c r="B21" s="82"/>
      <c r="C21" s="82"/>
      <c r="D21" s="83"/>
      <c r="E21" s="41" t="s">
        <v>131</v>
      </c>
      <c r="F21" s="73">
        <v>1</v>
      </c>
      <c r="G21" s="41" t="s">
        <v>132</v>
      </c>
      <c r="H21" s="41" t="s">
        <v>133</v>
      </c>
      <c r="I21" s="10" t="s">
        <v>79</v>
      </c>
      <c r="J21" s="9">
        <v>43586</v>
      </c>
      <c r="K21" s="8">
        <v>43465</v>
      </c>
      <c r="L21" s="89"/>
      <c r="M21" s="19"/>
      <c r="N21" s="55">
        <v>0</v>
      </c>
      <c r="O21" s="55">
        <v>0.5</v>
      </c>
      <c r="P21" s="55">
        <v>1</v>
      </c>
      <c r="Q21" s="51">
        <v>1</v>
      </c>
      <c r="R21" s="51">
        <v>1</v>
      </c>
      <c r="S21" s="48">
        <v>1</v>
      </c>
      <c r="T21" s="51">
        <v>1</v>
      </c>
      <c r="U21" s="53">
        <v>1</v>
      </c>
      <c r="V21" s="42">
        <v>1</v>
      </c>
      <c r="W21" s="42">
        <v>1</v>
      </c>
      <c r="X21" s="48">
        <v>1</v>
      </c>
      <c r="Y21" s="48">
        <v>0.5</v>
      </c>
      <c r="Z21" s="48">
        <v>1</v>
      </c>
      <c r="AA21" s="42">
        <v>1</v>
      </c>
      <c r="AB21" s="71">
        <f t="shared" si="0"/>
        <v>0.95454545454545459</v>
      </c>
      <c r="AC21" s="47"/>
      <c r="AE21" s="99"/>
      <c r="AF21" s="102"/>
      <c r="AG21" s="105"/>
      <c r="AH21" s="108"/>
      <c r="AI21" s="94"/>
    </row>
    <row r="22" spans="2:35" ht="95.25" customHeight="1" x14ac:dyDescent="0.25">
      <c r="B22" s="82"/>
      <c r="C22" s="82"/>
      <c r="D22" s="83"/>
      <c r="E22" s="41" t="s">
        <v>82</v>
      </c>
      <c r="F22" s="73">
        <v>1</v>
      </c>
      <c r="G22" s="41" t="s">
        <v>81</v>
      </c>
      <c r="H22" s="41" t="s">
        <v>106</v>
      </c>
      <c r="I22" s="10" t="s">
        <v>79</v>
      </c>
      <c r="J22" s="9">
        <v>43617</v>
      </c>
      <c r="K22" s="8">
        <v>43830</v>
      </c>
      <c r="L22" s="89"/>
      <c r="M22" s="19"/>
      <c r="N22" s="55">
        <v>0</v>
      </c>
      <c r="O22" s="69">
        <v>0</v>
      </c>
      <c r="P22" s="55">
        <v>1</v>
      </c>
      <c r="Q22" s="51">
        <v>1</v>
      </c>
      <c r="R22" s="51">
        <v>1</v>
      </c>
      <c r="S22" s="48">
        <v>1</v>
      </c>
      <c r="T22" s="51">
        <v>1</v>
      </c>
      <c r="U22" s="53">
        <v>1</v>
      </c>
      <c r="V22" s="42">
        <v>1</v>
      </c>
      <c r="W22" s="42">
        <v>1</v>
      </c>
      <c r="X22" s="48">
        <v>0.8</v>
      </c>
      <c r="Y22" s="48">
        <v>0.7</v>
      </c>
      <c r="Z22" s="57">
        <v>1</v>
      </c>
      <c r="AA22" s="51">
        <v>1</v>
      </c>
      <c r="AB22" s="71">
        <f t="shared" si="0"/>
        <v>0.95454545454545459</v>
      </c>
      <c r="AC22" s="60"/>
      <c r="AE22" s="99"/>
      <c r="AF22" s="102"/>
      <c r="AG22" s="105"/>
      <c r="AH22" s="108"/>
      <c r="AI22" s="94"/>
    </row>
    <row r="23" spans="2:35" ht="109.5" customHeight="1" x14ac:dyDescent="0.25">
      <c r="B23" s="82"/>
      <c r="C23" s="82"/>
      <c r="D23" s="83"/>
      <c r="E23" s="41" t="s">
        <v>118</v>
      </c>
      <c r="F23" s="74" t="s">
        <v>136</v>
      </c>
      <c r="G23" s="41" t="s">
        <v>159</v>
      </c>
      <c r="H23" s="41" t="s">
        <v>119</v>
      </c>
      <c r="I23" s="10" t="s">
        <v>78</v>
      </c>
      <c r="J23" s="9">
        <v>43466</v>
      </c>
      <c r="K23" s="8">
        <v>43830</v>
      </c>
      <c r="L23" s="89"/>
      <c r="M23" s="19">
        <v>0.25</v>
      </c>
      <c r="N23" s="55">
        <v>0.5</v>
      </c>
      <c r="O23" s="55">
        <v>0.75</v>
      </c>
      <c r="P23" s="55">
        <v>1</v>
      </c>
      <c r="Q23" s="51">
        <v>1</v>
      </c>
      <c r="R23" s="51">
        <v>1</v>
      </c>
      <c r="S23" s="48">
        <v>1</v>
      </c>
      <c r="T23" s="51">
        <v>1</v>
      </c>
      <c r="U23" s="48">
        <v>1</v>
      </c>
      <c r="V23" s="42">
        <v>1</v>
      </c>
      <c r="W23" s="48">
        <v>1</v>
      </c>
      <c r="X23" s="48">
        <v>1</v>
      </c>
      <c r="Y23" s="48">
        <v>0.9</v>
      </c>
      <c r="Z23" s="51">
        <v>1</v>
      </c>
      <c r="AA23" s="42">
        <v>1</v>
      </c>
      <c r="AB23" s="71">
        <f t="shared" si="0"/>
        <v>0.99090909090909096</v>
      </c>
      <c r="AC23" s="47"/>
      <c r="AE23" s="100"/>
      <c r="AF23" s="103"/>
      <c r="AG23" s="106"/>
      <c r="AH23" s="109"/>
      <c r="AI23" s="94"/>
    </row>
    <row r="24" spans="2:35" ht="144" customHeight="1" x14ac:dyDescent="0.25">
      <c r="B24" s="82"/>
      <c r="C24" s="82"/>
      <c r="D24" s="39" t="s">
        <v>128</v>
      </c>
      <c r="E24" s="39" t="s">
        <v>120</v>
      </c>
      <c r="F24" s="40">
        <v>1</v>
      </c>
      <c r="G24" s="39" t="s">
        <v>107</v>
      </c>
      <c r="H24" s="39" t="s">
        <v>144</v>
      </c>
      <c r="I24" s="10" t="s">
        <v>79</v>
      </c>
      <c r="J24" s="9">
        <v>43497</v>
      </c>
      <c r="K24" s="8">
        <v>43830</v>
      </c>
      <c r="L24" s="9" t="s">
        <v>143</v>
      </c>
      <c r="M24" s="19">
        <v>0.25</v>
      </c>
      <c r="N24" s="55">
        <v>0.5</v>
      </c>
      <c r="O24" s="55">
        <v>0.75</v>
      </c>
      <c r="P24" s="55">
        <v>1</v>
      </c>
      <c r="Q24" s="52">
        <v>1</v>
      </c>
      <c r="R24" s="52">
        <v>1</v>
      </c>
      <c r="S24" s="49">
        <v>1</v>
      </c>
      <c r="T24" s="52">
        <v>0.8</v>
      </c>
      <c r="U24" s="49">
        <v>1</v>
      </c>
      <c r="V24" s="56"/>
      <c r="W24" s="49">
        <v>1</v>
      </c>
      <c r="X24" s="49">
        <v>1</v>
      </c>
      <c r="Y24" s="49">
        <v>1</v>
      </c>
      <c r="Z24" s="52">
        <v>1</v>
      </c>
      <c r="AA24" s="49">
        <v>1</v>
      </c>
      <c r="AB24" s="72">
        <f t="shared" si="0"/>
        <v>0.98000000000000009</v>
      </c>
      <c r="AC24" s="60"/>
      <c r="AE24" s="28" t="s">
        <v>170</v>
      </c>
      <c r="AF24" s="29">
        <f>+P24</f>
        <v>1</v>
      </c>
      <c r="AG24" s="61">
        <f>+AB24</f>
        <v>0.98000000000000009</v>
      </c>
      <c r="AH24" s="62">
        <f>+AG24/AF24</f>
        <v>0.98000000000000009</v>
      </c>
      <c r="AI24" s="94"/>
    </row>
    <row r="25" spans="2:35" ht="42.75" customHeight="1" x14ac:dyDescent="0.25">
      <c r="L25" s="21" t="s">
        <v>157</v>
      </c>
      <c r="M25" s="20">
        <f>+AVERAGE(M8:M24)</f>
        <v>0.6</v>
      </c>
      <c r="N25" s="20">
        <f>+AVERAGE(N8:N24)</f>
        <v>0.39058823529411768</v>
      </c>
      <c r="O25" s="20">
        <f>+AVERAGE(O8:O24)</f>
        <v>0.60764705882352943</v>
      </c>
      <c r="P25" s="20">
        <f>+AVERAGE(P8:P24)</f>
        <v>1</v>
      </c>
      <c r="Q25" s="24">
        <f>+AVERAGE(Q8:Q24)</f>
        <v>0.9629411764705883</v>
      </c>
      <c r="R25" s="24">
        <f>+AVERAGE(R11:R24)</f>
        <v>1</v>
      </c>
      <c r="S25" s="24">
        <f t="shared" ref="S25:AA25" si="1">+AVERAGE(S8:S24)</f>
        <v>1</v>
      </c>
      <c r="T25" s="24">
        <f t="shared" si="1"/>
        <v>0.94000000000000006</v>
      </c>
      <c r="U25" s="24">
        <f t="shared" si="1"/>
        <v>0.98</v>
      </c>
      <c r="V25" s="24">
        <f t="shared" si="1"/>
        <v>0.67500000000000004</v>
      </c>
      <c r="W25" s="24">
        <f t="shared" si="1"/>
        <v>0.98235294117647076</v>
      </c>
      <c r="X25" s="24">
        <f t="shared" si="1"/>
        <v>0.81647058823529417</v>
      </c>
      <c r="Y25" s="24">
        <v>0.7</v>
      </c>
      <c r="Z25" s="24">
        <f t="shared" si="1"/>
        <v>1</v>
      </c>
      <c r="AA25" s="24">
        <f t="shared" si="1"/>
        <v>1</v>
      </c>
      <c r="AB25" s="32">
        <f>+AVERAGE(Q25:AA25)</f>
        <v>0.91425133689839566</v>
      </c>
      <c r="AC25" s="37"/>
    </row>
    <row r="27" spans="2:35" ht="55.5" hidden="1" customHeight="1" x14ac:dyDescent="0.25">
      <c r="O27" s="68" t="s">
        <v>169</v>
      </c>
      <c r="Q27" s="63">
        <f>+Q25/$P25</f>
        <v>0.9629411764705883</v>
      </c>
      <c r="R27" s="63">
        <f t="shared" ref="R27:AA27" si="2">+R25/$P25</f>
        <v>1</v>
      </c>
      <c r="S27" s="63">
        <f t="shared" si="2"/>
        <v>1</v>
      </c>
      <c r="T27" s="63">
        <f t="shared" si="2"/>
        <v>0.94000000000000006</v>
      </c>
      <c r="U27" s="63">
        <f t="shared" si="2"/>
        <v>0.98</v>
      </c>
      <c r="V27" s="63">
        <f t="shared" si="2"/>
        <v>0.67500000000000004</v>
      </c>
      <c r="W27" s="63">
        <f t="shared" si="2"/>
        <v>0.98235294117647076</v>
      </c>
      <c r="X27" s="63">
        <f t="shared" si="2"/>
        <v>0.81647058823529417</v>
      </c>
      <c r="Y27" s="63">
        <f t="shared" si="2"/>
        <v>0.7</v>
      </c>
      <c r="Z27" s="63">
        <f t="shared" si="2"/>
        <v>1</v>
      </c>
      <c r="AA27" s="63">
        <f t="shared" si="2"/>
        <v>1</v>
      </c>
      <c r="AB27" s="32">
        <f>AVERAGE(Q27:AA27)</f>
        <v>0.91425133689839566</v>
      </c>
    </row>
    <row r="28" spans="2:35" ht="23.25" x14ac:dyDescent="0.25">
      <c r="O28" s="68" t="s">
        <v>168</v>
      </c>
      <c r="Q28" s="64">
        <f t="shared" ref="Q28:AA28" si="3">+Q27</f>
        <v>0.9629411764705883</v>
      </c>
      <c r="R28" s="64">
        <f t="shared" si="3"/>
        <v>1</v>
      </c>
      <c r="S28" s="64">
        <f t="shared" si="3"/>
        <v>1</v>
      </c>
      <c r="T28" s="64">
        <f t="shared" si="3"/>
        <v>0.94000000000000006</v>
      </c>
      <c r="U28" s="64">
        <f t="shared" si="3"/>
        <v>0.98</v>
      </c>
      <c r="V28" s="64">
        <f t="shared" si="3"/>
        <v>0.67500000000000004</v>
      </c>
      <c r="W28" s="64">
        <f t="shared" si="3"/>
        <v>0.98235294117647076</v>
      </c>
      <c r="X28" s="64">
        <f t="shared" si="3"/>
        <v>0.81647058823529417</v>
      </c>
      <c r="Y28" s="64">
        <f t="shared" si="3"/>
        <v>0.7</v>
      </c>
      <c r="Z28" s="64">
        <f t="shared" si="3"/>
        <v>1</v>
      </c>
      <c r="AA28" s="64">
        <f t="shared" si="3"/>
        <v>1</v>
      </c>
      <c r="AB28" s="32">
        <f>AVERAGE(Q28:AA28)</f>
        <v>0.91425133689839566</v>
      </c>
    </row>
    <row r="29" spans="2:35" x14ac:dyDescent="0.25">
      <c r="R29" s="30"/>
    </row>
  </sheetData>
  <mergeCells count="33">
    <mergeCell ref="AG5:AG7"/>
    <mergeCell ref="AH5:AH7"/>
    <mergeCell ref="AE5:AE7"/>
    <mergeCell ref="AI8:AI24"/>
    <mergeCell ref="AH8:AH10"/>
    <mergeCell ref="AE11:AE23"/>
    <mergeCell ref="AF11:AF23"/>
    <mergeCell ref="AG11:AG23"/>
    <mergeCell ref="AH11:AH23"/>
    <mergeCell ref="AF8:AF10"/>
    <mergeCell ref="AG8:AG10"/>
    <mergeCell ref="AE8:AE10"/>
    <mergeCell ref="B8:B24"/>
    <mergeCell ref="C8:C24"/>
    <mergeCell ref="D11:D23"/>
    <mergeCell ref="D8:D10"/>
    <mergeCell ref="AF5:AF7"/>
    <mergeCell ref="L11:L23"/>
    <mergeCell ref="Q5:AB6"/>
    <mergeCell ref="B3:AB4"/>
    <mergeCell ref="M5:P5"/>
    <mergeCell ref="J6:J7"/>
    <mergeCell ref="K6:K7"/>
    <mergeCell ref="B5:B7"/>
    <mergeCell ref="G5:G7"/>
    <mergeCell ref="I5:I7"/>
    <mergeCell ref="F5:F7"/>
    <mergeCell ref="E5:E7"/>
    <mergeCell ref="J5:K5"/>
    <mergeCell ref="L5:L7"/>
    <mergeCell ref="C5:C7"/>
    <mergeCell ref="D5:D7"/>
    <mergeCell ref="H5:H7"/>
  </mergeCells>
  <pageMargins left="0.7" right="0.7" top="0.75" bottom="0.75" header="0.3" footer="0.3"/>
  <pageSetup scale="14" orientation="landscape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AAC5-D2CE-456C-98EB-AF9B77D4D02B}">
  <dimension ref="B2:Q21"/>
  <sheetViews>
    <sheetView tabSelected="1" zoomScale="80" zoomScaleNormal="80" workbookViewId="0">
      <selection activeCell="Z6" sqref="Z6"/>
    </sheetView>
  </sheetViews>
  <sheetFormatPr baseColWidth="10" defaultRowHeight="12.75" x14ac:dyDescent="0.2"/>
  <cols>
    <col min="8" max="8" width="13.7109375" customWidth="1"/>
    <col min="11" max="11" width="13" customWidth="1"/>
    <col min="13" max="13" width="13.5703125" customWidth="1"/>
    <col min="16" max="16" width="31.42578125" customWidth="1"/>
    <col min="17" max="17" width="19.7109375" customWidth="1"/>
  </cols>
  <sheetData>
    <row r="2" spans="2:17" x14ac:dyDescent="0.2">
      <c r="B2" s="116" t="s">
        <v>145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7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2:17" ht="69" customHeight="1" x14ac:dyDescent="0.2">
      <c r="B4" s="18" t="s">
        <v>146</v>
      </c>
      <c r="C4" s="18" t="s">
        <v>147</v>
      </c>
      <c r="D4" s="18" t="s">
        <v>148</v>
      </c>
      <c r="E4" s="18" t="s">
        <v>149</v>
      </c>
      <c r="F4" s="18" t="s">
        <v>150</v>
      </c>
      <c r="G4" s="18" t="s">
        <v>151</v>
      </c>
      <c r="H4" s="18" t="s">
        <v>152</v>
      </c>
      <c r="I4" s="18" t="s">
        <v>153</v>
      </c>
      <c r="J4" s="18" t="s">
        <v>154</v>
      </c>
      <c r="K4" s="18" t="s">
        <v>155</v>
      </c>
      <c r="L4" s="18" t="s">
        <v>156</v>
      </c>
      <c r="M4" s="22" t="s">
        <v>172</v>
      </c>
      <c r="P4" s="117" t="s">
        <v>171</v>
      </c>
      <c r="Q4" s="117"/>
    </row>
    <row r="5" spans="2:17" ht="32.25" customHeight="1" x14ac:dyDescent="0.2">
      <c r="B5" s="24">
        <f>+'Seguimiento 4to Trimestre 2019'!Q28</f>
        <v>0.9629411764705883</v>
      </c>
      <c r="C5" s="24">
        <f>+'Seguimiento 4to Trimestre 2019'!R28</f>
        <v>1</v>
      </c>
      <c r="D5" s="24">
        <f>+'Seguimiento 4to Trimestre 2019'!S28</f>
        <v>1</v>
      </c>
      <c r="E5" s="24">
        <f>+'Seguimiento 4to Trimestre 2019'!T28</f>
        <v>0.94000000000000006</v>
      </c>
      <c r="F5" s="24">
        <f>+'Seguimiento 4to Trimestre 2019'!U28</f>
        <v>0.98</v>
      </c>
      <c r="G5" s="24">
        <f>+'Seguimiento 4to Trimestre 2019'!V28</f>
        <v>0.67500000000000004</v>
      </c>
      <c r="H5" s="24">
        <f>+'Seguimiento 4to Trimestre 2019'!W28</f>
        <v>0.98235294117647076</v>
      </c>
      <c r="I5" s="24">
        <f>+'Seguimiento 4to Trimestre 2019'!X28</f>
        <v>0.81647058823529417</v>
      </c>
      <c r="J5" s="24">
        <f>+'Seguimiento 4to Trimestre 2019'!Y28</f>
        <v>0.7</v>
      </c>
      <c r="K5" s="24">
        <f>+'Seguimiento 4to Trimestre 2019'!Z28</f>
        <v>1</v>
      </c>
      <c r="L5" s="24">
        <f>+'Seguimiento 4to Trimestre 2019'!AA28</f>
        <v>1</v>
      </c>
      <c r="M5" s="23">
        <f>+AVERAGE(B5:K5)</f>
        <v>0.90567647058823531</v>
      </c>
      <c r="P5" s="22" t="s">
        <v>167</v>
      </c>
      <c r="Q5" s="22" t="s">
        <v>158</v>
      </c>
    </row>
    <row r="6" spans="2:17" ht="18.75" x14ac:dyDescent="0.2">
      <c r="P6" s="66" t="s">
        <v>164</v>
      </c>
      <c r="Q6" s="67">
        <v>0.98</v>
      </c>
    </row>
    <row r="7" spans="2:17" ht="18.75" x14ac:dyDescent="0.2">
      <c r="P7" s="66" t="s">
        <v>165</v>
      </c>
      <c r="Q7" s="67">
        <v>0.91</v>
      </c>
    </row>
    <row r="8" spans="2:17" ht="18.75" x14ac:dyDescent="0.2">
      <c r="P8" s="66" t="s">
        <v>166</v>
      </c>
      <c r="Q8" s="67">
        <v>0.98</v>
      </c>
    </row>
    <row r="9" spans="2:17" ht="18.75" x14ac:dyDescent="0.2">
      <c r="Q9" s="65"/>
    </row>
    <row r="10" spans="2:17" ht="25.5" customHeight="1" x14ac:dyDescent="0.2"/>
    <row r="11" spans="2:17" ht="18.75" x14ac:dyDescent="0.2">
      <c r="Q11" s="25"/>
    </row>
    <row r="12" spans="2:17" ht="18.75" x14ac:dyDescent="0.2">
      <c r="Q12" s="25"/>
    </row>
    <row r="13" spans="2:17" ht="18.75" x14ac:dyDescent="0.2">
      <c r="Q13" s="25"/>
    </row>
    <row r="14" spans="2:17" ht="18.75" x14ac:dyDescent="0.2">
      <c r="Q14" s="25"/>
    </row>
    <row r="15" spans="2:17" ht="18.75" x14ac:dyDescent="0.2">
      <c r="Q15" s="25"/>
    </row>
    <row r="16" spans="2:17" ht="18.75" x14ac:dyDescent="0.2">
      <c r="Q16" s="25"/>
    </row>
    <row r="17" spans="17:17" ht="18.75" x14ac:dyDescent="0.2">
      <c r="Q17" s="25"/>
    </row>
    <row r="18" spans="17:17" ht="18.75" x14ac:dyDescent="0.2">
      <c r="Q18" s="25"/>
    </row>
    <row r="19" spans="17:17" ht="18.75" x14ac:dyDescent="0.2">
      <c r="Q19" s="25"/>
    </row>
    <row r="20" spans="17:17" ht="18.75" x14ac:dyDescent="0.2">
      <c r="Q20" s="25"/>
    </row>
    <row r="21" spans="17:17" ht="18.75" x14ac:dyDescent="0.2">
      <c r="Q21" s="25"/>
    </row>
  </sheetData>
  <mergeCells count="2">
    <mergeCell ref="B2:M3"/>
    <mergeCell ref="P4:Q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122" t="s">
        <v>13</v>
      </c>
      <c r="B1" s="121" t="s">
        <v>5</v>
      </c>
      <c r="C1" s="122" t="s">
        <v>14</v>
      </c>
      <c r="D1" s="122" t="s">
        <v>12</v>
      </c>
      <c r="E1" s="122" t="s">
        <v>17</v>
      </c>
      <c r="F1" s="122" t="s">
        <v>15</v>
      </c>
      <c r="G1" s="122" t="s">
        <v>11</v>
      </c>
      <c r="H1" s="121" t="s">
        <v>10</v>
      </c>
      <c r="I1" s="118" t="s">
        <v>2</v>
      </c>
      <c r="J1" s="120"/>
      <c r="K1" s="118" t="s">
        <v>3</v>
      </c>
      <c r="L1" s="119"/>
      <c r="M1" s="119"/>
      <c r="N1" s="119"/>
      <c r="O1" s="120"/>
    </row>
    <row r="2" spans="1:15" ht="90" x14ac:dyDescent="0.2">
      <c r="A2" s="123"/>
      <c r="B2" s="121"/>
      <c r="C2" s="123"/>
      <c r="D2" s="123"/>
      <c r="E2" s="123"/>
      <c r="F2" s="123"/>
      <c r="G2" s="123"/>
      <c r="H2" s="121"/>
      <c r="I2" s="3" t="s">
        <v>0</v>
      </c>
      <c r="J2" s="3" t="s">
        <v>1</v>
      </c>
      <c r="K2" s="1" t="s">
        <v>7</v>
      </c>
      <c r="L2" s="1" t="s">
        <v>8</v>
      </c>
      <c r="M2" s="2" t="s">
        <v>6</v>
      </c>
      <c r="N2" s="1" t="s">
        <v>9</v>
      </c>
      <c r="O2" s="3" t="s">
        <v>4</v>
      </c>
    </row>
    <row r="3" spans="1:15" ht="12.75" customHeight="1" x14ac:dyDescent="0.2">
      <c r="A3" s="7" t="s">
        <v>16</v>
      </c>
      <c r="B3" t="s">
        <v>18</v>
      </c>
      <c r="M3" s="4" t="s">
        <v>57</v>
      </c>
    </row>
    <row r="4" spans="1:15" ht="12.75" customHeight="1" x14ac:dyDescent="0.2">
      <c r="A4" s="7" t="s">
        <v>58</v>
      </c>
      <c r="B4" t="s">
        <v>19</v>
      </c>
      <c r="M4" s="5" t="s">
        <v>21</v>
      </c>
    </row>
    <row r="5" spans="1:15" ht="12.75" customHeight="1" x14ac:dyDescent="0.2">
      <c r="A5" s="7" t="s">
        <v>59</v>
      </c>
      <c r="B5" t="s">
        <v>20</v>
      </c>
      <c r="M5" s="6" t="s">
        <v>22</v>
      </c>
    </row>
    <row r="6" spans="1:15" ht="12.75" customHeight="1" x14ac:dyDescent="0.2">
      <c r="A6" s="7" t="s">
        <v>60</v>
      </c>
      <c r="B6" t="s">
        <v>72</v>
      </c>
      <c r="M6" s="5" t="s">
        <v>23</v>
      </c>
    </row>
    <row r="7" spans="1:15" ht="12.75" customHeight="1" x14ac:dyDescent="0.2">
      <c r="A7" s="7" t="s">
        <v>61</v>
      </c>
      <c r="M7" s="6" t="s">
        <v>24</v>
      </c>
    </row>
    <row r="8" spans="1:15" ht="12.75" customHeight="1" x14ac:dyDescent="0.2">
      <c r="A8" s="7" t="s">
        <v>62</v>
      </c>
      <c r="M8" s="5" t="s">
        <v>25</v>
      </c>
    </row>
    <row r="9" spans="1:15" ht="12.75" customHeight="1" x14ac:dyDescent="0.2">
      <c r="A9" s="7" t="s">
        <v>63</v>
      </c>
      <c r="M9" s="6" t="s">
        <v>26</v>
      </c>
    </row>
    <row r="10" spans="1:15" ht="12.75" customHeight="1" x14ac:dyDescent="0.2">
      <c r="M10" s="5" t="s">
        <v>27</v>
      </c>
    </row>
    <row r="11" spans="1:15" ht="12.75" customHeight="1" x14ac:dyDescent="0.2">
      <c r="M11" s="6" t="s">
        <v>28</v>
      </c>
    </row>
    <row r="12" spans="1:15" ht="12.75" customHeight="1" x14ac:dyDescent="0.2">
      <c r="M12" s="5" t="s">
        <v>29</v>
      </c>
    </row>
    <row r="13" spans="1:15" ht="12.75" customHeight="1" x14ac:dyDescent="0.2">
      <c r="M13" s="6" t="s">
        <v>30</v>
      </c>
    </row>
    <row r="14" spans="1:15" ht="12.75" customHeight="1" x14ac:dyDescent="0.2">
      <c r="M14" s="5" t="s">
        <v>31</v>
      </c>
    </row>
    <row r="15" spans="1:15" ht="12.75" customHeight="1" x14ac:dyDescent="0.2">
      <c r="M15" s="6" t="s">
        <v>32</v>
      </c>
    </row>
    <row r="16" spans="1:15" ht="12.75" customHeight="1" x14ac:dyDescent="0.2">
      <c r="M16" s="5" t="s">
        <v>33</v>
      </c>
    </row>
    <row r="17" spans="13:13" ht="12.75" customHeight="1" x14ac:dyDescent="0.2">
      <c r="M17" s="6" t="s">
        <v>34</v>
      </c>
    </row>
    <row r="18" spans="13:13" ht="12.75" customHeight="1" x14ac:dyDescent="0.2">
      <c r="M18" s="6" t="s">
        <v>35</v>
      </c>
    </row>
    <row r="19" spans="13:13" ht="12.75" customHeight="1" x14ac:dyDescent="0.2">
      <c r="M19" s="5" t="s">
        <v>36</v>
      </c>
    </row>
    <row r="20" spans="13:13" ht="12.75" customHeight="1" x14ac:dyDescent="0.2">
      <c r="M20" s="6" t="s">
        <v>37</v>
      </c>
    </row>
    <row r="21" spans="13:13" ht="12.75" customHeight="1" x14ac:dyDescent="0.2">
      <c r="M21" s="5" t="s">
        <v>38</v>
      </c>
    </row>
    <row r="22" spans="13:13" ht="12.75" customHeight="1" x14ac:dyDescent="0.2">
      <c r="M22" s="6" t="s">
        <v>39</v>
      </c>
    </row>
    <row r="23" spans="13:13" ht="12.75" customHeight="1" x14ac:dyDescent="0.2">
      <c r="M23" s="5" t="s">
        <v>40</v>
      </c>
    </row>
    <row r="24" spans="13:13" ht="12.75" customHeight="1" x14ac:dyDescent="0.2">
      <c r="M24" s="6" t="s">
        <v>41</v>
      </c>
    </row>
    <row r="25" spans="13:13" ht="12.75" customHeight="1" x14ac:dyDescent="0.2">
      <c r="M25" s="5" t="s">
        <v>42</v>
      </c>
    </row>
    <row r="26" spans="13:13" ht="12.75" customHeight="1" x14ac:dyDescent="0.2">
      <c r="M26" s="6" t="s">
        <v>43</v>
      </c>
    </row>
    <row r="27" spans="13:13" ht="12.75" customHeight="1" x14ac:dyDescent="0.2">
      <c r="M27" s="5" t="s">
        <v>44</v>
      </c>
    </row>
    <row r="28" spans="13:13" ht="12.75" customHeight="1" x14ac:dyDescent="0.2">
      <c r="M28" s="6" t="s">
        <v>45</v>
      </c>
    </row>
    <row r="29" spans="13:13" ht="12.75" customHeight="1" x14ac:dyDescent="0.2">
      <c r="M29" s="5" t="s">
        <v>46</v>
      </c>
    </row>
    <row r="30" spans="13:13" ht="12.75" customHeight="1" x14ac:dyDescent="0.2">
      <c r="M30" s="5" t="s">
        <v>47</v>
      </c>
    </row>
    <row r="31" spans="13:13" ht="12.75" customHeight="1" x14ac:dyDescent="0.2">
      <c r="M31" s="6" t="s">
        <v>48</v>
      </c>
    </row>
    <row r="32" spans="13:13" ht="12.75" customHeight="1" x14ac:dyDescent="0.2">
      <c r="M32" s="5" t="s">
        <v>49</v>
      </c>
    </row>
    <row r="33" spans="13:13" ht="12.75" customHeight="1" x14ac:dyDescent="0.2">
      <c r="M33" s="6" t="s">
        <v>50</v>
      </c>
    </row>
    <row r="34" spans="13:13" ht="12.75" customHeight="1" x14ac:dyDescent="0.2">
      <c r="M34" s="5" t="s">
        <v>51</v>
      </c>
    </row>
    <row r="35" spans="13:13" ht="12.75" customHeight="1" x14ac:dyDescent="0.2">
      <c r="M35" s="6" t="s">
        <v>52</v>
      </c>
    </row>
    <row r="36" spans="13:13" ht="12.75" customHeight="1" x14ac:dyDescent="0.2">
      <c r="M36" s="5" t="s">
        <v>53</v>
      </c>
    </row>
    <row r="37" spans="13:13" ht="12.75" customHeight="1" x14ac:dyDescent="0.2">
      <c r="M37" s="6" t="s">
        <v>54</v>
      </c>
    </row>
    <row r="38" spans="13:13" ht="12.75" customHeight="1" x14ac:dyDescent="0.2">
      <c r="M38" s="5" t="s">
        <v>55</v>
      </c>
    </row>
    <row r="39" spans="13:13" ht="12.75" customHeight="1" x14ac:dyDescent="0.2">
      <c r="M39" s="6" t="s">
        <v>56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 xsi:nil="true"/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92F8411-93EC-4201-A614-F2C25C7AFA34}">
  <ds:schemaRefs>
    <ds:schemaRef ds:uri="http://schemas.openxmlformats.org/package/2006/metadata/core-properties"/>
    <ds:schemaRef ds:uri="http://purl.org/dc/terms/"/>
    <ds:schemaRef ds:uri="bbb1532b-ab18-4e7b-be3e-fa8e2303545f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8724F-3453-4DED-9E14-33DA6274499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bb1532b-ab18-4e7b-be3e-fa8e2303545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4to Trimestre 2019</vt:lpstr>
      <vt:lpstr>Gráficas 4to trimestre 2019</vt:lpstr>
      <vt:lpstr>Categorías</vt:lpstr>
      <vt:lpstr>'Seguimiento 4to Trimestre 2019'!Área_de_impresión</vt:lpstr>
    </vt:vector>
  </TitlesOfParts>
  <Company>Camara de comercio de cartagena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</dc:creator>
  <cp:lastModifiedBy>Luis Eduardo Niño Velandia</cp:lastModifiedBy>
  <cp:lastPrinted>2019-03-18T20:06:54Z</cp:lastPrinted>
  <dcterms:created xsi:type="dcterms:W3CDTF">2008-08-05T17:06:18Z</dcterms:created>
  <dcterms:modified xsi:type="dcterms:W3CDTF">2020-01-20T15:58:34Z</dcterms:modified>
</cp:coreProperties>
</file>