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errera\OneDrive - mineducacion.gov.co\Doc\CONTABILIDAD\2018\CUENTAS\Marzo\5423\"/>
    </mc:Choice>
  </mc:AlternateContent>
  <xr:revisionPtr revIDLastSave="71" documentId="8_{7C1EC45B-C466-40B5-9AC0-974B92E8DBF7}" xr6:coauthVersionLast="33" xr6:coauthVersionMax="33" xr10:uidLastSave="{E3D9A1D3-C7AA-4785-BF21-9FB31BE10B30}"/>
  <bookViews>
    <workbookView xWindow="120" yWindow="3975" windowWidth="15195" windowHeight="4230" tabRatio="688" xr2:uid="{00000000-000D-0000-FFFF-FFFF00000000}"/>
  </bookViews>
  <sheets>
    <sheet name="Otras trans Mar" sheetId="1" r:id="rId1"/>
  </sheets>
  <externalReferences>
    <externalReference r:id="rId2"/>
  </externalReferences>
  <definedNames>
    <definedName name="_DIS2008">#REF!</definedName>
    <definedName name="_xlnm._FilterDatabase" localSheetId="0" hidden="1">'Otras trans Mar'!$A$3:$U$66</definedName>
    <definedName name="CERTIAPORTES12008">#REF!</definedName>
    <definedName name="CERTIAPORTES22008">#REF!</definedName>
    <definedName name="CERTICALIDAD2008">#REF!</definedName>
    <definedName name="CERTIDEUDA2008">#REF!</definedName>
    <definedName name="CERTIFICADOS2008">#REF!</definedName>
    <definedName name="CERTISERVICIOS2008">#REF!</definedName>
    <definedName name="DISAPORTES12008">#REF!</definedName>
    <definedName name="DISAPORTES22008">#REF!</definedName>
    <definedName name="DISCALIDAD2008">#REF!</definedName>
    <definedName name="DISDEUDA2008">#REF!</definedName>
    <definedName name="DISPENSION2008">#REF!</definedName>
    <definedName name="DISSERVICIOS2008">#REF!</definedName>
    <definedName name="nit">#REF!</definedName>
    <definedName name="NOCERTICALIDAD">#REF!</definedName>
    <definedName name="NOCERTIFICADOS2008">#REF!</definedName>
  </definedNames>
  <calcPr calcId="179017"/>
</workbook>
</file>

<file path=xl/calcChain.xml><?xml version="1.0" encoding="utf-8"?>
<calcChain xmlns="http://schemas.openxmlformats.org/spreadsheetml/2006/main">
  <c r="S5" i="1" l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4" i="1"/>
  <c r="R42" i="1"/>
  <c r="R44" i="1"/>
  <c r="R45" i="1"/>
  <c r="R46" i="1"/>
  <c r="R48" i="1"/>
  <c r="R50" i="1"/>
  <c r="R54" i="1"/>
  <c r="R57" i="1"/>
  <c r="R58" i="1"/>
  <c r="R59" i="1"/>
  <c r="R60" i="1"/>
  <c r="R61" i="1"/>
  <c r="R62" i="1"/>
  <c r="R64" i="1"/>
  <c r="S66" i="1" l="1"/>
  <c r="R66" i="1"/>
  <c r="N66" i="1" l="1"/>
  <c r="O66" i="1"/>
  <c r="J66" i="1"/>
  <c r="K66" i="1"/>
  <c r="I36" i="1" l="1"/>
  <c r="M36" i="1" s="1"/>
  <c r="Q36" i="1" s="1"/>
  <c r="U36" i="1" s="1"/>
  <c r="I6" i="1"/>
  <c r="M6" i="1" s="1"/>
  <c r="Q6" i="1" s="1"/>
  <c r="U6" i="1" s="1"/>
  <c r="I7" i="1"/>
  <c r="M7" i="1" s="1"/>
  <c r="Q7" i="1" s="1"/>
  <c r="U7" i="1" s="1"/>
  <c r="I8" i="1"/>
  <c r="M8" i="1" s="1"/>
  <c r="Q8" i="1" s="1"/>
  <c r="U8" i="1" s="1"/>
  <c r="I9" i="1"/>
  <c r="M9" i="1" s="1"/>
  <c r="Q9" i="1" s="1"/>
  <c r="U9" i="1" s="1"/>
  <c r="I10" i="1"/>
  <c r="M10" i="1" s="1"/>
  <c r="Q10" i="1" s="1"/>
  <c r="U10" i="1" s="1"/>
  <c r="I11" i="1"/>
  <c r="M11" i="1" s="1"/>
  <c r="Q11" i="1" s="1"/>
  <c r="U11" i="1" s="1"/>
  <c r="I12" i="1"/>
  <c r="M12" i="1" s="1"/>
  <c r="Q12" i="1" s="1"/>
  <c r="U12" i="1" s="1"/>
  <c r="I15" i="1"/>
  <c r="M15" i="1" s="1"/>
  <c r="Q15" i="1" s="1"/>
  <c r="U15" i="1" s="1"/>
  <c r="I16" i="1"/>
  <c r="M16" i="1" s="1"/>
  <c r="Q16" i="1" s="1"/>
  <c r="U16" i="1" s="1"/>
  <c r="I17" i="1"/>
  <c r="M17" i="1" s="1"/>
  <c r="Q17" i="1" s="1"/>
  <c r="U17" i="1" s="1"/>
  <c r="I18" i="1"/>
  <c r="M18" i="1" s="1"/>
  <c r="Q18" i="1" s="1"/>
  <c r="U18" i="1" s="1"/>
  <c r="I19" i="1"/>
  <c r="M19" i="1" s="1"/>
  <c r="Q19" i="1" s="1"/>
  <c r="U19" i="1" s="1"/>
  <c r="I20" i="1"/>
  <c r="M20" i="1" s="1"/>
  <c r="Q20" i="1" s="1"/>
  <c r="U20" i="1" s="1"/>
  <c r="I21" i="1"/>
  <c r="M21" i="1" s="1"/>
  <c r="Q21" i="1" s="1"/>
  <c r="U21" i="1" s="1"/>
  <c r="I23" i="1"/>
  <c r="M23" i="1" s="1"/>
  <c r="Q23" i="1" s="1"/>
  <c r="U23" i="1" s="1"/>
  <c r="I24" i="1"/>
  <c r="M24" i="1" s="1"/>
  <c r="Q24" i="1" s="1"/>
  <c r="U24" i="1" s="1"/>
  <c r="I25" i="1"/>
  <c r="M25" i="1" s="1"/>
  <c r="Q25" i="1" s="1"/>
  <c r="U25" i="1" s="1"/>
  <c r="I26" i="1"/>
  <c r="M26" i="1" s="1"/>
  <c r="Q26" i="1" s="1"/>
  <c r="U26" i="1" s="1"/>
  <c r="I27" i="1"/>
  <c r="M27" i="1" s="1"/>
  <c r="Q27" i="1" s="1"/>
  <c r="U27" i="1" s="1"/>
  <c r="I28" i="1"/>
  <c r="M28" i="1" s="1"/>
  <c r="Q28" i="1" s="1"/>
  <c r="U28" i="1" s="1"/>
  <c r="I29" i="1"/>
  <c r="M29" i="1" s="1"/>
  <c r="Q29" i="1" s="1"/>
  <c r="U29" i="1" s="1"/>
  <c r="I30" i="1"/>
  <c r="M30" i="1" s="1"/>
  <c r="Q30" i="1" s="1"/>
  <c r="U30" i="1" s="1"/>
  <c r="I31" i="1"/>
  <c r="M31" i="1" s="1"/>
  <c r="Q31" i="1" s="1"/>
  <c r="U31" i="1" s="1"/>
  <c r="I32" i="1"/>
  <c r="M32" i="1" s="1"/>
  <c r="Q32" i="1" s="1"/>
  <c r="U32" i="1" s="1"/>
  <c r="I33" i="1"/>
  <c r="M33" i="1" s="1"/>
  <c r="Q33" i="1" s="1"/>
  <c r="U33" i="1" s="1"/>
  <c r="I34" i="1"/>
  <c r="M34" i="1" s="1"/>
  <c r="Q34" i="1" s="1"/>
  <c r="U34" i="1" s="1"/>
  <c r="I35" i="1"/>
  <c r="M35" i="1" s="1"/>
  <c r="Q35" i="1" s="1"/>
  <c r="U35" i="1" s="1"/>
  <c r="I39" i="1"/>
  <c r="M39" i="1" s="1"/>
  <c r="Q39" i="1" s="1"/>
  <c r="U39" i="1" s="1"/>
  <c r="I40" i="1"/>
  <c r="M40" i="1" s="1"/>
  <c r="Q40" i="1" s="1"/>
  <c r="U40" i="1" s="1"/>
  <c r="I42" i="1"/>
  <c r="M42" i="1" s="1"/>
  <c r="Q42" i="1" s="1"/>
  <c r="U42" i="1" s="1"/>
  <c r="I43" i="1"/>
  <c r="M43" i="1" s="1"/>
  <c r="Q43" i="1" s="1"/>
  <c r="U43" i="1" s="1"/>
  <c r="I44" i="1"/>
  <c r="M44" i="1" s="1"/>
  <c r="Q44" i="1" s="1"/>
  <c r="U44" i="1" s="1"/>
  <c r="I45" i="1"/>
  <c r="M45" i="1" s="1"/>
  <c r="Q45" i="1" s="1"/>
  <c r="U45" i="1" s="1"/>
  <c r="I46" i="1"/>
  <c r="M46" i="1" s="1"/>
  <c r="Q46" i="1" s="1"/>
  <c r="U46" i="1" s="1"/>
  <c r="I48" i="1"/>
  <c r="M48" i="1" s="1"/>
  <c r="Q48" i="1" s="1"/>
  <c r="U48" i="1" s="1"/>
  <c r="I50" i="1"/>
  <c r="M50" i="1" s="1"/>
  <c r="Q50" i="1" s="1"/>
  <c r="U50" i="1" s="1"/>
  <c r="I51" i="1"/>
  <c r="M51" i="1" s="1"/>
  <c r="Q51" i="1" s="1"/>
  <c r="U51" i="1" s="1"/>
  <c r="I52" i="1"/>
  <c r="M52" i="1" s="1"/>
  <c r="Q52" i="1" s="1"/>
  <c r="U52" i="1" s="1"/>
  <c r="I55" i="1"/>
  <c r="M55" i="1" s="1"/>
  <c r="Q55" i="1" s="1"/>
  <c r="U55" i="1" s="1"/>
  <c r="I56" i="1"/>
  <c r="M56" i="1" s="1"/>
  <c r="Q56" i="1" s="1"/>
  <c r="U56" i="1" s="1"/>
  <c r="I57" i="1"/>
  <c r="M57" i="1" s="1"/>
  <c r="Q57" i="1" s="1"/>
  <c r="U57" i="1" s="1"/>
  <c r="I59" i="1"/>
  <c r="M59" i="1" s="1"/>
  <c r="Q59" i="1" s="1"/>
  <c r="U59" i="1" s="1"/>
  <c r="I60" i="1"/>
  <c r="M60" i="1" s="1"/>
  <c r="Q60" i="1" s="1"/>
  <c r="U60" i="1" s="1"/>
  <c r="I61" i="1"/>
  <c r="M61" i="1" s="1"/>
  <c r="Q61" i="1" s="1"/>
  <c r="U61" i="1" s="1"/>
  <c r="I62" i="1"/>
  <c r="M62" i="1" s="1"/>
  <c r="Q62" i="1" s="1"/>
  <c r="U62" i="1" s="1"/>
  <c r="I63" i="1"/>
  <c r="M63" i="1" s="1"/>
  <c r="Q63" i="1" s="1"/>
  <c r="U63" i="1" s="1"/>
  <c r="I64" i="1"/>
  <c r="M64" i="1" s="1"/>
  <c r="Q64" i="1" s="1"/>
  <c r="U64" i="1" s="1"/>
  <c r="I4" i="1"/>
  <c r="M4" i="1" s="1"/>
  <c r="Q4" i="1" s="1"/>
  <c r="U4" i="1" s="1"/>
  <c r="I13" i="1"/>
  <c r="M13" i="1" s="1"/>
  <c r="Q13" i="1" s="1"/>
  <c r="U13" i="1" s="1"/>
  <c r="I37" i="1"/>
  <c r="M37" i="1" s="1"/>
  <c r="Q37" i="1" s="1"/>
  <c r="U37" i="1" s="1"/>
  <c r="I38" i="1"/>
  <c r="M38" i="1" s="1"/>
  <c r="Q38" i="1" s="1"/>
  <c r="U38" i="1" s="1"/>
  <c r="I41" i="1"/>
  <c r="M41" i="1" s="1"/>
  <c r="Q41" i="1" s="1"/>
  <c r="U41" i="1" s="1"/>
  <c r="I47" i="1"/>
  <c r="M47" i="1" s="1"/>
  <c r="Q47" i="1" s="1"/>
  <c r="U47" i="1" s="1"/>
  <c r="I49" i="1"/>
  <c r="M49" i="1" s="1"/>
  <c r="Q49" i="1" s="1"/>
  <c r="U49" i="1" s="1"/>
  <c r="I53" i="1"/>
  <c r="M53" i="1" s="1"/>
  <c r="Q53" i="1" s="1"/>
  <c r="U53" i="1" s="1"/>
  <c r="I65" i="1"/>
  <c r="M65" i="1" s="1"/>
  <c r="Q65" i="1" s="1"/>
  <c r="U65" i="1" s="1"/>
  <c r="H7" i="1"/>
  <c r="L7" i="1" s="1"/>
  <c r="P7" i="1" s="1"/>
  <c r="T7" i="1" s="1"/>
  <c r="H8" i="1"/>
  <c r="L8" i="1" s="1"/>
  <c r="P8" i="1" s="1"/>
  <c r="T8" i="1" s="1"/>
  <c r="H9" i="1"/>
  <c r="L9" i="1" s="1"/>
  <c r="P9" i="1" s="1"/>
  <c r="T9" i="1" s="1"/>
  <c r="H10" i="1"/>
  <c r="L10" i="1" s="1"/>
  <c r="P10" i="1" s="1"/>
  <c r="T10" i="1" s="1"/>
  <c r="H12" i="1"/>
  <c r="L12" i="1" s="1"/>
  <c r="P12" i="1" s="1"/>
  <c r="T12" i="1" s="1"/>
  <c r="H13" i="1"/>
  <c r="L13" i="1" s="1"/>
  <c r="P13" i="1" s="1"/>
  <c r="T13" i="1" s="1"/>
  <c r="H14" i="1"/>
  <c r="L14" i="1" s="1"/>
  <c r="P14" i="1" s="1"/>
  <c r="T14" i="1" s="1"/>
  <c r="H15" i="1"/>
  <c r="L15" i="1" s="1"/>
  <c r="P15" i="1" s="1"/>
  <c r="T15" i="1" s="1"/>
  <c r="H16" i="1"/>
  <c r="L16" i="1" s="1"/>
  <c r="P16" i="1" s="1"/>
  <c r="T16" i="1" s="1"/>
  <c r="H17" i="1"/>
  <c r="L17" i="1" s="1"/>
  <c r="P17" i="1" s="1"/>
  <c r="T17" i="1" s="1"/>
  <c r="H18" i="1"/>
  <c r="L18" i="1" s="1"/>
  <c r="P18" i="1" s="1"/>
  <c r="T18" i="1" s="1"/>
  <c r="H19" i="1"/>
  <c r="L19" i="1" s="1"/>
  <c r="P19" i="1" s="1"/>
  <c r="T19" i="1" s="1"/>
  <c r="H20" i="1"/>
  <c r="L20" i="1" s="1"/>
  <c r="P20" i="1" s="1"/>
  <c r="T20" i="1" s="1"/>
  <c r="H21" i="1"/>
  <c r="L21" i="1" s="1"/>
  <c r="P21" i="1" s="1"/>
  <c r="T21" i="1" s="1"/>
  <c r="H23" i="1"/>
  <c r="L23" i="1" s="1"/>
  <c r="P23" i="1" s="1"/>
  <c r="T23" i="1" s="1"/>
  <c r="H24" i="1"/>
  <c r="L24" i="1" s="1"/>
  <c r="P24" i="1" s="1"/>
  <c r="T24" i="1" s="1"/>
  <c r="H25" i="1"/>
  <c r="L25" i="1" s="1"/>
  <c r="P25" i="1" s="1"/>
  <c r="T25" i="1" s="1"/>
  <c r="H26" i="1"/>
  <c r="L26" i="1" s="1"/>
  <c r="P26" i="1" s="1"/>
  <c r="T26" i="1" s="1"/>
  <c r="H27" i="1"/>
  <c r="L27" i="1" s="1"/>
  <c r="P27" i="1" s="1"/>
  <c r="T27" i="1" s="1"/>
  <c r="H28" i="1"/>
  <c r="L28" i="1" s="1"/>
  <c r="P28" i="1" s="1"/>
  <c r="T28" i="1" s="1"/>
  <c r="H29" i="1"/>
  <c r="L29" i="1" s="1"/>
  <c r="P29" i="1" s="1"/>
  <c r="T29" i="1" s="1"/>
  <c r="H30" i="1"/>
  <c r="L30" i="1" s="1"/>
  <c r="P30" i="1" s="1"/>
  <c r="T30" i="1" s="1"/>
  <c r="H32" i="1"/>
  <c r="L32" i="1" s="1"/>
  <c r="P32" i="1" s="1"/>
  <c r="T32" i="1" s="1"/>
  <c r="H34" i="1"/>
  <c r="L34" i="1" s="1"/>
  <c r="P34" i="1" s="1"/>
  <c r="T34" i="1" s="1"/>
  <c r="H35" i="1"/>
  <c r="L35" i="1" s="1"/>
  <c r="P35" i="1" s="1"/>
  <c r="T35" i="1" s="1"/>
  <c r="H36" i="1"/>
  <c r="L36" i="1" s="1"/>
  <c r="P36" i="1" s="1"/>
  <c r="T36" i="1" s="1"/>
  <c r="H37" i="1"/>
  <c r="L37" i="1" s="1"/>
  <c r="P37" i="1" s="1"/>
  <c r="T37" i="1" s="1"/>
  <c r="H38" i="1"/>
  <c r="L38" i="1" s="1"/>
  <c r="P38" i="1" s="1"/>
  <c r="T38" i="1" s="1"/>
  <c r="H39" i="1"/>
  <c r="L39" i="1" s="1"/>
  <c r="P39" i="1" s="1"/>
  <c r="T39" i="1" s="1"/>
  <c r="H40" i="1"/>
  <c r="L40" i="1" s="1"/>
  <c r="P40" i="1" s="1"/>
  <c r="T40" i="1" s="1"/>
  <c r="H41" i="1"/>
  <c r="L41" i="1" s="1"/>
  <c r="P41" i="1" s="1"/>
  <c r="T41" i="1" s="1"/>
  <c r="H42" i="1"/>
  <c r="L42" i="1" s="1"/>
  <c r="P42" i="1" s="1"/>
  <c r="T42" i="1" s="1"/>
  <c r="H43" i="1"/>
  <c r="L43" i="1" s="1"/>
  <c r="P43" i="1" s="1"/>
  <c r="T43" i="1" s="1"/>
  <c r="H44" i="1"/>
  <c r="L44" i="1" s="1"/>
  <c r="P44" i="1" s="1"/>
  <c r="T44" i="1" s="1"/>
  <c r="H45" i="1"/>
  <c r="L45" i="1" s="1"/>
  <c r="P45" i="1" s="1"/>
  <c r="T45" i="1" s="1"/>
  <c r="H46" i="1"/>
  <c r="L46" i="1" s="1"/>
  <c r="P46" i="1" s="1"/>
  <c r="T46" i="1" s="1"/>
  <c r="H47" i="1"/>
  <c r="L47" i="1" s="1"/>
  <c r="P47" i="1" s="1"/>
  <c r="T47" i="1" s="1"/>
  <c r="H48" i="1"/>
  <c r="L48" i="1" s="1"/>
  <c r="P48" i="1" s="1"/>
  <c r="T48" i="1" s="1"/>
  <c r="H49" i="1"/>
  <c r="L49" i="1" s="1"/>
  <c r="P49" i="1" s="1"/>
  <c r="T49" i="1" s="1"/>
  <c r="H50" i="1"/>
  <c r="L50" i="1" s="1"/>
  <c r="P50" i="1" s="1"/>
  <c r="T50" i="1" s="1"/>
  <c r="H51" i="1"/>
  <c r="L51" i="1" s="1"/>
  <c r="P51" i="1" s="1"/>
  <c r="T51" i="1" s="1"/>
  <c r="H52" i="1"/>
  <c r="L52" i="1" s="1"/>
  <c r="P52" i="1" s="1"/>
  <c r="T52" i="1" s="1"/>
  <c r="H53" i="1"/>
  <c r="L53" i="1" s="1"/>
  <c r="P53" i="1" s="1"/>
  <c r="T53" i="1" s="1"/>
  <c r="H54" i="1"/>
  <c r="L54" i="1" s="1"/>
  <c r="P54" i="1" s="1"/>
  <c r="T54" i="1" s="1"/>
  <c r="H55" i="1"/>
  <c r="L55" i="1" s="1"/>
  <c r="P55" i="1" s="1"/>
  <c r="T55" i="1" s="1"/>
  <c r="H56" i="1"/>
  <c r="L56" i="1" s="1"/>
  <c r="P56" i="1" s="1"/>
  <c r="T56" i="1" s="1"/>
  <c r="H57" i="1"/>
  <c r="L57" i="1" s="1"/>
  <c r="P57" i="1" s="1"/>
  <c r="T57" i="1" s="1"/>
  <c r="H58" i="1"/>
  <c r="L58" i="1" s="1"/>
  <c r="P58" i="1" s="1"/>
  <c r="T58" i="1" s="1"/>
  <c r="H59" i="1"/>
  <c r="L59" i="1" s="1"/>
  <c r="P59" i="1" s="1"/>
  <c r="T59" i="1" s="1"/>
  <c r="H60" i="1"/>
  <c r="L60" i="1" s="1"/>
  <c r="P60" i="1" s="1"/>
  <c r="T60" i="1" s="1"/>
  <c r="H61" i="1"/>
  <c r="L61" i="1" s="1"/>
  <c r="P61" i="1" s="1"/>
  <c r="T61" i="1" s="1"/>
  <c r="H62" i="1"/>
  <c r="L62" i="1" s="1"/>
  <c r="P62" i="1" s="1"/>
  <c r="T62" i="1" s="1"/>
  <c r="H63" i="1"/>
  <c r="L63" i="1" s="1"/>
  <c r="P63" i="1" s="1"/>
  <c r="T63" i="1" s="1"/>
  <c r="H64" i="1"/>
  <c r="L64" i="1" s="1"/>
  <c r="P64" i="1" s="1"/>
  <c r="T64" i="1" s="1"/>
  <c r="H65" i="1"/>
  <c r="L65" i="1" s="1"/>
  <c r="P65" i="1" s="1"/>
  <c r="T65" i="1" s="1"/>
  <c r="H4" i="1"/>
  <c r="L4" i="1" s="1"/>
  <c r="P4" i="1" s="1"/>
  <c r="T4" i="1" s="1"/>
  <c r="H5" i="1"/>
  <c r="L5" i="1" s="1"/>
  <c r="P5" i="1" s="1"/>
  <c r="T5" i="1" s="1"/>
  <c r="H6" i="1"/>
  <c r="L6" i="1" s="1"/>
  <c r="P6" i="1" s="1"/>
  <c r="T6" i="1" s="1"/>
  <c r="H11" i="1"/>
  <c r="L11" i="1" s="1"/>
  <c r="P11" i="1" s="1"/>
  <c r="T11" i="1" s="1"/>
  <c r="H22" i="1"/>
  <c r="L22" i="1" s="1"/>
  <c r="P22" i="1" s="1"/>
  <c r="T22" i="1" s="1"/>
  <c r="H31" i="1"/>
  <c r="L31" i="1" s="1"/>
  <c r="P31" i="1" s="1"/>
  <c r="T31" i="1" s="1"/>
  <c r="H33" i="1"/>
  <c r="L33" i="1" s="1"/>
  <c r="P33" i="1" s="1"/>
  <c r="T33" i="1" s="1"/>
  <c r="T66" i="1" l="1"/>
  <c r="P66" i="1"/>
  <c r="L66" i="1"/>
  <c r="I14" i="1"/>
  <c r="M14" i="1" s="1"/>
  <c r="Q14" i="1" s="1"/>
  <c r="U14" i="1" s="1"/>
  <c r="I22" i="1"/>
  <c r="M22" i="1" s="1"/>
  <c r="Q22" i="1" s="1"/>
  <c r="U22" i="1" s="1"/>
  <c r="I5" i="1"/>
  <c r="M5" i="1" s="1"/>
  <c r="Q5" i="1" s="1"/>
  <c r="U5" i="1" s="1"/>
  <c r="I58" i="1"/>
  <c r="M58" i="1" s="1"/>
  <c r="Q58" i="1" s="1"/>
  <c r="U58" i="1" s="1"/>
  <c r="I54" i="1"/>
  <c r="M54" i="1" s="1"/>
  <c r="Q54" i="1" s="1"/>
  <c r="U54" i="1" s="1"/>
  <c r="U66" i="1" l="1"/>
  <c r="Q66" i="1"/>
  <c r="M66" i="1"/>
  <c r="F66" i="1"/>
  <c r="G66" i="1" l="1"/>
  <c r="H66" i="1" l="1"/>
  <c r="I66" i="1" l="1"/>
</calcChain>
</file>

<file path=xl/sharedStrings.xml><?xml version="1.0" encoding="utf-8"?>
<sst xmlns="http://schemas.openxmlformats.org/spreadsheetml/2006/main" count="153" uniqueCount="140">
  <si>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</si>
  <si>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</si>
  <si>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</si>
  <si>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</si>
  <si>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</si>
  <si>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</si>
  <si>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</si>
  <si>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</si>
  <si>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</si>
  <si>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</si>
  <si>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</si>
  <si>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</si>
  <si>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</si>
  <si>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</si>
  <si>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</si>
  <si>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</si>
  <si>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</si>
  <si>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</si>
  <si>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</si>
  <si>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</si>
  <si>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</si>
  <si>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</si>
  <si>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</si>
  <si>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</si>
  <si>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</si>
  <si>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</si>
  <si>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</si>
  <si>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</si>
  <si>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</si>
  <si>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</si>
  <si>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</si>
  <si>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</si>
  <si>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</si>
  <si>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</si>
  <si>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</si>
  <si>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</si>
  <si>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</si>
  <si>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</si>
  <si>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</si>
  <si>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</si>
  <si>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</si>
  <si>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</si>
  <si>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</si>
  <si>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</si>
  <si>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</si>
  <si>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</si>
  <si>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</si>
  <si>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</si>
  <si>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</si>
  <si>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</si>
  <si>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</si>
  <si>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</si>
  <si>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</si>
  <si>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INSTITUTO TECNICO NACIONAL DE COMERCIO SIMON RODRIGUEZ DE CALI</t>
  </si>
  <si>
    <t>wbenavides@unicauca.edu.co; duvanpulido@unicauca.edu.co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</si>
  <si>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</si>
  <si>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</si>
  <si>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</si>
  <si>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</si>
  <si>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</si>
  <si>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</si>
  <si>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</si>
  <si>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</si>
  <si>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</si>
  <si>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</si>
  <si>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</si>
  <si>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</si>
  <si>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</si>
  <si>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</si>
  <si>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</si>
  <si>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</si>
  <si>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</si>
  <si>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</si>
  <si>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</si>
  <si>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contabil@ucaldas.edu.co; julian.castano_l@ucaldas.edu.co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</si>
  <si>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</si>
  <si>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</si>
  <si>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</si>
  <si>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</si>
  <si>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</si>
  <si>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financiera@iser.edu.co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</si>
  <si>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</si>
  <si>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</si>
  <si>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</si>
  <si>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</si>
  <si>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</si>
  <si>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contabilidad@colboy.edu.co</t>
  </si>
  <si>
    <t>diana.amado01@uptc.edu.co</t>
  </si>
  <si>
    <t xml:space="preserve">COLEGIO DE BOYACA </t>
  </si>
  <si>
    <t>contabilidad@ita.edu.co</t>
  </si>
  <si>
    <t>rodolforondon@yahoo.com;</t>
  </si>
  <si>
    <t>presupuesto@intenalco.edu.co</t>
  </si>
  <si>
    <t>luzdary@utp.edu.co;</t>
  </si>
  <si>
    <t>liliana.henao@correounivalle.edu.co</t>
  </si>
  <si>
    <t>lmartinezt@pedagogica.edu.co;</t>
  </si>
  <si>
    <t>gestioncontable@unicesar.edu.co;</t>
  </si>
  <si>
    <t>esolerc@unal.edu.co</t>
  </si>
  <si>
    <t>monica.calle@correounivalle.edu.co</t>
  </si>
  <si>
    <t>contab@udistrital.edu.co;</t>
  </si>
  <si>
    <t>contabilidad@intep.edu.co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</si>
  <si>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</si>
  <si>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</si>
  <si>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</si>
  <si>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</si>
  <si>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</si>
  <si>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</si>
  <si>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</si>
  <si>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</si>
  <si>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</si>
  <si>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</si>
  <si>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</si>
  <si>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financiera@endeporte.edu.co</t>
  </si>
  <si>
    <t>deboraarangorectoria@une.net.co</t>
  </si>
  <si>
    <t>cardila@admon.uniajc.edu.co</t>
  </si>
  <si>
    <t>info@esba.edu.co</t>
  </si>
  <si>
    <t>hector.ramirez@iue.edu.co</t>
  </si>
  <si>
    <t>contabilidad@bellasartes.edu.co</t>
  </si>
  <si>
    <t>nataliamontoya@itm.edu.co</t>
  </si>
  <si>
    <t>direccion.administrativa@unipaz.edu.co</t>
  </si>
  <si>
    <t>contabilidad@elpoli.edu.co</t>
  </si>
  <si>
    <t>contabilidad@tdea.edu.co</t>
  </si>
  <si>
    <t>financiera@correo.uts.edu.co</t>
  </si>
  <si>
    <t>contabilidad@correo.unicordoba.edu.co</t>
  </si>
  <si>
    <t>martha.marulanda@udea.edu.co</t>
  </si>
  <si>
    <t>COLEGIO INTEGRADO NACIONAL ORIENTE DE CALDAS</t>
  </si>
  <si>
    <t>contabilidad@unillanos.edu.co</t>
  </si>
  <si>
    <t>jbeltran@itsa.edu.co</t>
  </si>
  <si>
    <t>svmosquera@uniquindio.edu.co</t>
  </si>
  <si>
    <t>jorge.aldana@unad.edu.co; reciprocas@unad.edu.co</t>
  </si>
  <si>
    <t>MOVIMIENTOS DE ENERO 2018</t>
  </si>
  <si>
    <t>SALDOS A 31 ENERO DEL 2018</t>
  </si>
  <si>
    <t>542301001  Para pago de pensiones y/o cesantias</t>
  </si>
  <si>
    <t>542303001 Para gastos de funcionamiento</t>
  </si>
  <si>
    <t>542301001 Para pago de pensiones y/o cesantias</t>
  </si>
  <si>
    <t>MOVIMIENTOS DE FEBRERO 2018</t>
  </si>
  <si>
    <t>SALDOS A 31 FEBRERO DEL 2018</t>
  </si>
  <si>
    <t>MOVIMIENTOS DE MARZO 2018</t>
  </si>
  <si>
    <t>SALDOS A 31 MARZO DEL 2018</t>
  </si>
  <si>
    <t>MOVIMIENTOS DE ABRIL 2018</t>
  </si>
  <si>
    <t>SALDOS A 31 ABRIL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</si>
</sst>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(* #,##0_);_(* \(#,##0\);_(* &quot;-&quot;??_);_(@_)"/>
    <numFmt numFmtId="166" formatCode="_ * #,##0.00_ ;_ * \-#,##0.00_ ;_ * &quot;-&quot;??_ ;_ @_ 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166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43" fontId="8" fillId="0" borderId="0" xfId="1" applyFont="1" applyAlignment="1"/>
    <xf numFmtId="3" fontId="8" fillId="0" borderId="0" xfId="2" applyNumberFormat="1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0" fontId="11" fillId="3" borderId="4" xfId="2" applyFont="1" applyFill="1" applyBorder="1" applyAlignment="1">
      <alignment horizontal="center" vertical="center" wrapText="1"/>
    </xf>
    <xf numFmtId="0" fontId="10" fillId="3" borderId="4" xfId="2" applyFont="1" applyFill="1" applyBorder="1" applyAlignment="1">
      <alignment horizontal="center" vertical="center" wrapText="1"/>
    </xf>
    <xf numFmtId="43" fontId="11" fillId="2" borderId="4" xfId="1" applyFont="1" applyFill="1" applyBorder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Fill="1" applyBorder="1" applyAlignment="1"/>
    <xf numFmtId="0" fontId="10" fillId="0" borderId="4" xfId="2" applyFont="1" applyFill="1" applyBorder="1" applyAlignment="1"/>
    <xf numFmtId="0" fontId="12" fillId="0" borderId="4" xfId="3" applyFont="1" applyFill="1" applyBorder="1" applyAlignment="1" applyProtection="1"/>
    <xf numFmtId="165" fontId="10" fillId="0" borderId="4" xfId="1" applyNumberFormat="1" applyFont="1" applyFill="1" applyBorder="1" applyAlignment="1">
      <alignment horizontal="right" wrapText="1"/>
    </xf>
    <xf numFmtId="165" fontId="10" fillId="0" borderId="4" xfId="1" applyNumberFormat="1" applyFont="1" applyFill="1" applyBorder="1" applyAlignment="1">
      <alignment wrapText="1"/>
    </xf>
    <xf numFmtId="43" fontId="10" fillId="0" borderId="4" xfId="2" applyNumberFormat="1" applyFont="1" applyFill="1" applyBorder="1" applyAlignment="1"/>
    <xf numFmtId="0" fontId="10" fillId="0" borderId="0" xfId="2" applyFont="1" applyFill="1">
      <alignment wrapText="1"/>
    </xf>
    <xf numFmtId="1" fontId="10" fillId="0" borderId="4" xfId="2" applyNumberFormat="1" applyFont="1" applyBorder="1" applyAlignment="1"/>
    <xf numFmtId="0" fontId="12" fillId="0" borderId="4" xfId="3" applyFont="1" applyFill="1" applyBorder="1" applyAlignment="1" applyProtection="1">
      <alignment vertical="center"/>
    </xf>
    <xf numFmtId="0" fontId="12" fillId="0" borderId="5" xfId="3" applyFont="1" applyFill="1" applyBorder="1" applyAlignment="1" applyProtection="1"/>
    <xf numFmtId="0" fontId="12" fillId="0" borderId="0" xfId="3" applyFont="1" applyFill="1" applyBorder="1" applyAlignment="1" applyProtection="1"/>
    <xf numFmtId="0" fontId="11" fillId="3" borderId="1" xfId="2" applyFont="1" applyFill="1" applyBorder="1" applyAlignment="1">
      <alignment horizontal="left" vertical="center"/>
    </xf>
    <xf numFmtId="0" fontId="10" fillId="3" borderId="2" xfId="2" applyFont="1" applyFill="1" applyBorder="1" applyAlignment="1">
      <alignment horizontal="left" vertical="center"/>
    </xf>
    <xf numFmtId="0" fontId="11" fillId="3" borderId="2" xfId="2" applyFont="1" applyFill="1" applyBorder="1" applyAlignment="1"/>
    <xf numFmtId="0" fontId="10" fillId="3" borderId="2" xfId="2" applyFont="1" applyFill="1" applyBorder="1" applyAlignment="1"/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43" fontId="13" fillId="0" borderId="0" xfId="1" applyFont="1" applyAlignment="1">
      <alignment wrapText="1"/>
    </xf>
    <xf numFmtId="3" fontId="13" fillId="0" borderId="0" xfId="1" applyNumberFormat="1" applyFont="1" applyAlignment="1">
      <alignment wrapText="1"/>
    </xf>
    <xf numFmtId="3" fontId="10" fillId="0" borderId="0" xfId="2" applyNumberFormat="1" applyFont="1">
      <alignment wrapText="1"/>
    </xf>
    <xf numFmtId="43" fontId="10" fillId="0" borderId="0" xfId="1" applyFont="1" applyAlignment="1">
      <alignment wrapText="1"/>
    </xf>
    <xf numFmtId="0" fontId="14" fillId="0" borderId="0" xfId="0" applyFont="1" applyAlignment="1">
      <alignment vertical="center"/>
    </xf>
    <xf numFmtId="0" fontId="14" fillId="0" borderId="0" xfId="0" applyFont="1"/>
    <xf numFmtId="43" fontId="10" fillId="0" borderId="0" xfId="2" applyNumberFormat="1" applyFont="1">
      <alignment wrapText="1"/>
    </xf>
    <xf numFmtId="0" fontId="1" fillId="0" borderId="4" xfId="2" applyFont="1" applyFill="1" applyBorder="1" applyAlignment="1"/>
    <xf numFmtId="0" fontId="2" fillId="0" borderId="4" xfId="3" applyFill="1" applyBorder="1" applyAlignment="1" applyProtection="1">
      <alignment vertical="center"/>
    </xf>
    <xf numFmtId="0" fontId="2" fillId="0" borderId="4" xfId="3" applyFill="1" applyBorder="1" applyAlignment="1" applyProtection="1"/>
    <xf numFmtId="0" fontId="12" fillId="0" borderId="4" xfId="3" applyFont="1" applyFill="1" applyBorder="1" applyAlignment="1" applyProtection="1">
      <alignment wrapText="1"/>
    </xf>
    <xf numFmtId="0" fontId="0" fillId="0" borderId="5" xfId="0" applyFont="1" applyFill="1" applyBorder="1" applyAlignment="1">
      <alignment horizontal="right" vertical="center"/>
    </xf>
    <xf numFmtId="0" fontId="2" fillId="0" borderId="4" xfId="3" applyFont="1" applyFill="1" applyBorder="1" applyAlignment="1" applyProtection="1"/>
    <xf numFmtId="0" fontId="0" fillId="0" borderId="4" xfId="0" applyFont="1" applyFill="1" applyBorder="1" applyAlignment="1">
      <alignment horizontal="right" vertical="center"/>
    </xf>
    <xf numFmtId="1" fontId="10" fillId="0" borderId="5" xfId="2" applyNumberFormat="1" applyFont="1" applyFill="1" applyBorder="1" applyAlignment="1"/>
    <xf numFmtId="0" fontId="12" fillId="0" borderId="5" xfId="3" applyFont="1" applyFill="1" applyBorder="1" applyAlignment="1" applyProtection="1">
      <alignment vertical="center"/>
    </xf>
    <xf numFmtId="165" fontId="15" fillId="0" borderId="4" xfId="18" applyNumberFormat="1" applyFont="1" applyBorder="1" applyAlignment="1">
      <alignment vertical="center" wrapText="1"/>
    </xf>
    <xf numFmtId="0" fontId="10" fillId="2" borderId="4" xfId="2" applyFont="1" applyFill="1" applyBorder="1" applyAlignment="1"/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</cellXfs>
  <cellStyles count="19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personal/pherrera_mineducacion_gov_co/Documents/Doc/CONTABILIDAD/2018/CUENTAS/Abril/5423/Copia%20de%202018_Universidades_Colegios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versidades"/>
      <sheetName val="Universidades_mal"/>
      <sheetName val="Concurrencia Pensional"/>
      <sheetName val="Descentralizadas"/>
      <sheetName val="Ene_Univ"/>
      <sheetName val="Ene_Desc"/>
      <sheetName val="Feb_Univ"/>
      <sheetName val="Feb_Desc"/>
      <sheetName val="Mar_Univ"/>
      <sheetName val="Mar_Desc"/>
      <sheetName val="Mar_Tol"/>
      <sheetName val="Abr_Univ"/>
      <sheetName val="Abr_Des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E7">
            <v>891900853</v>
          </cell>
          <cell r="F7" t="str">
            <v>BANCO POPULAR S. A.</v>
          </cell>
          <cell r="G7" t="str">
            <v>860007738</v>
          </cell>
          <cell r="H7" t="str">
            <v>AHR</v>
          </cell>
          <cell r="I7" t="str">
            <v>220600246383</v>
          </cell>
          <cell r="J7">
            <v>218665261</v>
          </cell>
        </row>
        <row r="8">
          <cell r="E8">
            <v>800144829</v>
          </cell>
          <cell r="F8" t="str">
            <v>BANCO DAVIVIENDA S.A.</v>
          </cell>
          <cell r="G8" t="str">
            <v>860034313</v>
          </cell>
          <cell r="H8" t="str">
            <v>CRR</v>
          </cell>
          <cell r="I8" t="str">
            <v>007069999642</v>
          </cell>
          <cell r="J8">
            <v>1650721177</v>
          </cell>
        </row>
        <row r="9">
          <cell r="E9">
            <v>890980040</v>
          </cell>
          <cell r="F9" t="str">
            <v>BANCO DE OCCIDENTE</v>
          </cell>
          <cell r="G9" t="str">
            <v>890300279</v>
          </cell>
          <cell r="H9" t="str">
            <v>CRR</v>
          </cell>
          <cell r="I9" t="str">
            <v>400066478</v>
          </cell>
          <cell r="J9">
            <v>22428671560</v>
          </cell>
        </row>
        <row r="10">
          <cell r="E10">
            <v>890801063</v>
          </cell>
          <cell r="F10" t="str">
            <v>BANCO DAVIVIENDA S.A.</v>
          </cell>
          <cell r="G10" t="str">
            <v>860034313</v>
          </cell>
          <cell r="H10" t="str">
            <v>CRR</v>
          </cell>
          <cell r="I10" t="str">
            <v>084569996287</v>
          </cell>
          <cell r="J10">
            <v>5728711799</v>
          </cell>
        </row>
        <row r="11">
          <cell r="E11">
            <v>890480123</v>
          </cell>
          <cell r="F11" t="str">
            <v>BANCO DAVIVIENDA S.A.</v>
          </cell>
          <cell r="G11" t="str">
            <v>860034313</v>
          </cell>
          <cell r="H11" t="str">
            <v>CRR</v>
          </cell>
          <cell r="I11" t="str">
            <v>057769999947</v>
          </cell>
          <cell r="J11">
            <v>5890474322</v>
          </cell>
        </row>
        <row r="12">
          <cell r="E12">
            <v>891080031</v>
          </cell>
          <cell r="F12" t="str">
            <v>BANCO COLPATRIA RED MULTIBANCA COLPATRIA S.A.</v>
          </cell>
          <cell r="G12" t="str">
            <v>860034594</v>
          </cell>
          <cell r="H12" t="str">
            <v>CRR</v>
          </cell>
          <cell r="I12" t="str">
            <v>7351006158</v>
          </cell>
          <cell r="J12">
            <v>5890242359</v>
          </cell>
        </row>
        <row r="13">
          <cell r="E13">
            <v>890680062</v>
          </cell>
          <cell r="F13" t="str">
            <v>BANCO DAVIVIENDA S.A.</v>
          </cell>
          <cell r="G13" t="str">
            <v>860034313</v>
          </cell>
          <cell r="H13" t="str">
            <v>AHR</v>
          </cell>
          <cell r="I13" t="str">
            <v>406070064521</v>
          </cell>
          <cell r="J13">
            <v>1309002844</v>
          </cell>
        </row>
        <row r="14">
          <cell r="E14">
            <v>891190346</v>
          </cell>
          <cell r="F14" t="str">
            <v>BANCO DE OCCIDENTE</v>
          </cell>
          <cell r="G14" t="str">
            <v>890300279</v>
          </cell>
          <cell r="H14" t="str">
            <v>CRR</v>
          </cell>
          <cell r="I14" t="str">
            <v>500067715</v>
          </cell>
          <cell r="J14">
            <v>2064779849</v>
          </cell>
        </row>
        <row r="15">
          <cell r="E15">
            <v>892115029</v>
          </cell>
          <cell r="F15" t="str">
            <v>BANCO POPULAR S. A.</v>
          </cell>
          <cell r="G15" t="str">
            <v>860007738</v>
          </cell>
          <cell r="H15" t="str">
            <v>CRR</v>
          </cell>
          <cell r="I15" t="str">
            <v>405010075</v>
          </cell>
          <cell r="J15">
            <v>2015070750</v>
          </cell>
        </row>
        <row r="16">
          <cell r="E16">
            <v>892000757</v>
          </cell>
          <cell r="F16" t="str">
            <v>BANCO DE BOGOTA S. A.</v>
          </cell>
          <cell r="G16" t="str">
            <v>860002964</v>
          </cell>
          <cell r="H16" t="str">
            <v>CRR</v>
          </cell>
          <cell r="I16" t="str">
            <v>364376046</v>
          </cell>
          <cell r="J16">
            <v>2210576442</v>
          </cell>
        </row>
        <row r="17">
          <cell r="E17">
            <v>800118954</v>
          </cell>
          <cell r="F17" t="str">
            <v>BANCO DE OCCIDENTE</v>
          </cell>
          <cell r="G17" t="str">
            <v>890300279</v>
          </cell>
          <cell r="H17" t="str">
            <v>AHR</v>
          </cell>
          <cell r="I17" t="str">
            <v>039967476</v>
          </cell>
          <cell r="J17">
            <v>4633424404</v>
          </cell>
        </row>
        <row r="18">
          <cell r="E18">
            <v>890501510</v>
          </cell>
          <cell r="F18" t="str">
            <v>BANCO POPULAR S. A.</v>
          </cell>
          <cell r="G18" t="str">
            <v>860007738</v>
          </cell>
          <cell r="H18" t="str">
            <v>AHR</v>
          </cell>
          <cell r="I18" t="str">
            <v>220720132075</v>
          </cell>
          <cell r="J18">
            <v>3051159012</v>
          </cell>
        </row>
        <row r="19">
          <cell r="E19">
            <v>892200323</v>
          </cell>
          <cell r="F19" t="str">
            <v>BANCO DAVIVIENDA S.A.</v>
          </cell>
          <cell r="G19" t="str">
            <v>860034313</v>
          </cell>
          <cell r="H19" t="str">
            <v>CRR</v>
          </cell>
          <cell r="I19" t="str">
            <v>206069999467</v>
          </cell>
          <cell r="J19">
            <v>1632084998</v>
          </cell>
        </row>
        <row r="20">
          <cell r="E20">
            <v>890102257</v>
          </cell>
          <cell r="F20" t="str">
            <v>BANCOLOMBIA S.A.</v>
          </cell>
          <cell r="G20" t="str">
            <v>890903938</v>
          </cell>
          <cell r="H20" t="str">
            <v>CRR</v>
          </cell>
          <cell r="I20" t="str">
            <v>48719981041</v>
          </cell>
          <cell r="J20">
            <v>8515415445</v>
          </cell>
        </row>
        <row r="21">
          <cell r="E21">
            <v>891500319</v>
          </cell>
          <cell r="F21" t="str">
            <v>BANCO POPULAR S. A.</v>
          </cell>
          <cell r="G21" t="str">
            <v>860007738</v>
          </cell>
          <cell r="H21" t="str">
            <v>CRR</v>
          </cell>
          <cell r="I21" t="str">
            <v>290031848</v>
          </cell>
          <cell r="J21">
            <v>7459029768</v>
          </cell>
        </row>
        <row r="22">
          <cell r="E22">
            <v>891780111</v>
          </cell>
          <cell r="F22" t="str">
            <v>BANCO DE OCCIDENTE</v>
          </cell>
          <cell r="G22" t="str">
            <v>890300279</v>
          </cell>
          <cell r="H22" t="str">
            <v>CRR</v>
          </cell>
          <cell r="I22" t="str">
            <v>870041050</v>
          </cell>
          <cell r="J22">
            <v>3969635484</v>
          </cell>
        </row>
        <row r="23">
          <cell r="E23">
            <v>835000300</v>
          </cell>
          <cell r="F23" t="str">
            <v>BANCO DE OCCIDENTE</v>
          </cell>
          <cell r="G23" t="str">
            <v>890300279</v>
          </cell>
          <cell r="H23" t="str">
            <v>CRR</v>
          </cell>
          <cell r="I23" t="str">
            <v>30235501</v>
          </cell>
          <cell r="J23">
            <v>1244295872</v>
          </cell>
        </row>
        <row r="24">
          <cell r="E24">
            <v>890000432</v>
          </cell>
          <cell r="F24" t="str">
            <v>BANCO DAVIVIENDA S.A.</v>
          </cell>
          <cell r="G24" t="str">
            <v>860034313</v>
          </cell>
          <cell r="H24" t="str">
            <v>CRR</v>
          </cell>
          <cell r="I24" t="str">
            <v>079003752</v>
          </cell>
          <cell r="J24">
            <v>4157702852</v>
          </cell>
        </row>
        <row r="25">
          <cell r="E25">
            <v>890700640</v>
          </cell>
          <cell r="F25" t="str">
            <v>BANCO POPULAR S. A.</v>
          </cell>
          <cell r="G25" t="str">
            <v>860007738</v>
          </cell>
          <cell r="H25" t="str">
            <v>CRR</v>
          </cell>
          <cell r="I25" t="str">
            <v>550040083</v>
          </cell>
          <cell r="J25">
            <v>3554885074</v>
          </cell>
        </row>
        <row r="26">
          <cell r="E26">
            <v>890399010</v>
          </cell>
          <cell r="F26" t="str">
            <v>BANCO GNB SUDAMERIS S A</v>
          </cell>
          <cell r="G26" t="str">
            <v>860050750</v>
          </cell>
          <cell r="H26" t="str">
            <v>CRR</v>
          </cell>
          <cell r="I26" t="str">
            <v>350301000484</v>
          </cell>
          <cell r="J26">
            <v>16723319028</v>
          </cell>
        </row>
        <row r="27">
          <cell r="E27">
            <v>899999230</v>
          </cell>
          <cell r="F27" t="str">
            <v>BANCO DE OCCIDENTE</v>
          </cell>
          <cell r="G27" t="str">
            <v>890300279</v>
          </cell>
          <cell r="H27" t="str">
            <v>CRR</v>
          </cell>
          <cell r="I27" t="str">
            <v>230053548</v>
          </cell>
          <cell r="J27">
            <v>1467981703</v>
          </cell>
        </row>
        <row r="28">
          <cell r="E28">
            <v>890500622</v>
          </cell>
          <cell r="F28" t="str">
            <v>BANCO POPULAR S. A.</v>
          </cell>
          <cell r="G28" t="str">
            <v>860007738</v>
          </cell>
          <cell r="H28" t="str">
            <v>CRR</v>
          </cell>
          <cell r="I28" t="str">
            <v>450060090</v>
          </cell>
          <cell r="J28">
            <v>2842052839</v>
          </cell>
        </row>
        <row r="29">
          <cell r="E29">
            <v>800163130</v>
          </cell>
          <cell r="F29" t="str">
            <v>BANCO DE BOGOTA S. A.</v>
          </cell>
          <cell r="G29" t="str">
            <v>860002964</v>
          </cell>
          <cell r="H29" t="str">
            <v>CRR</v>
          </cell>
          <cell r="I29" t="str">
            <v>446049975</v>
          </cell>
          <cell r="J29">
            <v>1374578016</v>
          </cell>
        </row>
        <row r="30">
          <cell r="E30">
            <v>890201213</v>
          </cell>
          <cell r="F30" t="str">
            <v>BANCO DE OCCIDENTE</v>
          </cell>
          <cell r="G30" t="str">
            <v>890300279</v>
          </cell>
          <cell r="H30" t="str">
            <v>CRR</v>
          </cell>
          <cell r="I30" t="str">
            <v>657017554</v>
          </cell>
          <cell r="J30">
            <v>8893405468</v>
          </cell>
        </row>
        <row r="31">
          <cell r="E31">
            <v>800225340</v>
          </cell>
          <cell r="F31" t="str">
            <v>BANCO CORPBANCA COLOMBIA S.A.</v>
          </cell>
          <cell r="G31" t="str">
            <v>890903937</v>
          </cell>
          <cell r="H31" t="str">
            <v>CRR</v>
          </cell>
          <cell r="I31" t="str">
            <v>012383824</v>
          </cell>
          <cell r="J31">
            <v>1285539749</v>
          </cell>
        </row>
        <row r="32">
          <cell r="E32">
            <v>899999063</v>
          </cell>
          <cell r="F32" t="str">
            <v>BANCO DAVIVIENDA S.A.</v>
          </cell>
          <cell r="G32" t="str">
            <v>860034313</v>
          </cell>
          <cell r="H32" t="str">
            <v>CRR</v>
          </cell>
          <cell r="I32" t="str">
            <v>007769998985</v>
          </cell>
          <cell r="J32">
            <v>47273572397</v>
          </cell>
        </row>
        <row r="33">
          <cell r="E33">
            <v>899999124</v>
          </cell>
          <cell r="F33" t="str">
            <v>BANCO DAVIVIENDA S.A.</v>
          </cell>
          <cell r="G33" t="str">
            <v>860034313</v>
          </cell>
          <cell r="H33" t="str">
            <v>CRR</v>
          </cell>
          <cell r="I33" t="str">
            <v>457369986486</v>
          </cell>
          <cell r="J33">
            <v>4710853799</v>
          </cell>
        </row>
        <row r="34">
          <cell r="E34">
            <v>891800330</v>
          </cell>
          <cell r="F34" t="str">
            <v>BANCO CORPBANCA COLOMBIA S.A.</v>
          </cell>
          <cell r="G34" t="str">
            <v>890903937</v>
          </cell>
          <cell r="H34" t="str">
            <v>CRR</v>
          </cell>
          <cell r="I34" t="str">
            <v>291036440</v>
          </cell>
          <cell r="J34">
            <v>9002439888</v>
          </cell>
        </row>
        <row r="35">
          <cell r="E35">
            <v>892300285</v>
          </cell>
          <cell r="F35" t="str">
            <v>BANCO DE OCCIDENTE</v>
          </cell>
          <cell r="G35" t="str">
            <v>890300279</v>
          </cell>
          <cell r="H35" t="str">
            <v>CRR</v>
          </cell>
          <cell r="I35" t="str">
            <v>900067554</v>
          </cell>
          <cell r="J35">
            <v>2294577505</v>
          </cell>
        </row>
        <row r="36">
          <cell r="E36">
            <v>891680089</v>
          </cell>
          <cell r="F36" t="str">
            <v>BANCO POPULAR S. A.</v>
          </cell>
          <cell r="G36" t="str">
            <v>860007738</v>
          </cell>
          <cell r="H36" t="str">
            <v>CRR</v>
          </cell>
          <cell r="I36" t="str">
            <v>380003905</v>
          </cell>
          <cell r="J36">
            <v>3393798519</v>
          </cell>
        </row>
        <row r="37">
          <cell r="E37">
            <v>891180084</v>
          </cell>
          <cell r="F37" t="str">
            <v>BANCOLOMBIA S.A.</v>
          </cell>
          <cell r="G37" t="str">
            <v>890903938</v>
          </cell>
          <cell r="H37" t="str">
            <v>CRR</v>
          </cell>
          <cell r="I37" t="str">
            <v>07600343110</v>
          </cell>
          <cell r="J37">
            <v>3905475573</v>
          </cell>
        </row>
        <row r="38">
          <cell r="E38">
            <v>891480035</v>
          </cell>
          <cell r="F38" t="str">
            <v>BANCOLOMBIA S.A.</v>
          </cell>
          <cell r="G38" t="str">
            <v>890903938</v>
          </cell>
          <cell r="H38" t="str">
            <v>CRR</v>
          </cell>
          <cell r="I38" t="str">
            <v>07335637520</v>
          </cell>
          <cell r="J38">
            <v>6996684855</v>
          </cell>
        </row>
        <row r="39">
          <cell r="E39">
            <v>860512780</v>
          </cell>
          <cell r="F39" t="str">
            <v>BANCO DE BOGOTA S. A.</v>
          </cell>
          <cell r="G39" t="str">
            <v>860002964</v>
          </cell>
          <cell r="H39" t="str">
            <v>CRR</v>
          </cell>
          <cell r="I39" t="str">
            <v>103003166</v>
          </cell>
          <cell r="J39">
            <v>3424527677</v>
          </cell>
        </row>
      </sheetData>
      <sheetData sheetId="12">
        <row r="11">
          <cell r="D11">
            <v>891800260</v>
          </cell>
          <cell r="E11" t="str">
            <v>POPULAR</v>
          </cell>
          <cell r="F11">
            <v>860007738</v>
          </cell>
          <cell r="G11" t="str">
            <v>250010030</v>
          </cell>
          <cell r="H11" t="str">
            <v>CRR</v>
          </cell>
          <cell r="I11">
            <v>540264579</v>
          </cell>
        </row>
        <row r="12">
          <cell r="D12">
            <v>890700906</v>
          </cell>
          <cell r="E12" t="str">
            <v>DAVIVIENDA</v>
          </cell>
          <cell r="F12">
            <v>860034313</v>
          </cell>
          <cell r="G12" t="str">
            <v>000224037788</v>
          </cell>
          <cell r="H12" t="str">
            <v>CRR</v>
          </cell>
          <cell r="I12">
            <v>145592443</v>
          </cell>
        </row>
        <row r="13">
          <cell r="D13">
            <v>890980134</v>
          </cell>
          <cell r="E13" t="str">
            <v>POPULAR</v>
          </cell>
          <cell r="F13">
            <v>860007738</v>
          </cell>
          <cell r="G13" t="str">
            <v>180012262</v>
          </cell>
          <cell r="H13" t="str">
            <v>CRR</v>
          </cell>
          <cell r="I13">
            <v>384679977</v>
          </cell>
        </row>
        <row r="14">
          <cell r="D14">
            <v>891500759</v>
          </cell>
          <cell r="E14" t="str">
            <v>POPULAR</v>
          </cell>
          <cell r="F14">
            <v>860007738</v>
          </cell>
          <cell r="G14" t="str">
            <v>290010347</v>
          </cell>
          <cell r="H14" t="str">
            <v>CRR</v>
          </cell>
          <cell r="I14">
            <v>472671925</v>
          </cell>
        </row>
        <row r="15">
          <cell r="D15">
            <v>890980150</v>
          </cell>
          <cell r="E15" t="str">
            <v>OCCIDENTE</v>
          </cell>
          <cell r="F15">
            <v>890300279</v>
          </cell>
          <cell r="G15" t="str">
            <v>440069748</v>
          </cell>
          <cell r="H15" t="str">
            <v>CRR</v>
          </cell>
          <cell r="I15">
            <v>176349515</v>
          </cell>
        </row>
        <row r="16">
          <cell r="D16">
            <v>800247940</v>
          </cell>
          <cell r="E16" t="str">
            <v>BBVA</v>
          </cell>
          <cell r="F16">
            <v>860003020</v>
          </cell>
          <cell r="G16" t="str">
            <v>598206977</v>
          </cell>
          <cell r="H16" t="str">
            <v>AHR</v>
          </cell>
          <cell r="I16">
            <v>243036264</v>
          </cell>
        </row>
        <row r="17">
          <cell r="D17">
            <v>891701932</v>
          </cell>
          <cell r="E17" t="str">
            <v>BOGOTA</v>
          </cell>
          <cell r="F17">
            <v>860002964</v>
          </cell>
          <cell r="G17" t="str">
            <v>220319545</v>
          </cell>
          <cell r="H17" t="str">
            <v>CRR</v>
          </cell>
          <cell r="I17">
            <v>262971036</v>
          </cell>
        </row>
        <row r="18">
          <cell r="D18">
            <v>890802678</v>
          </cell>
          <cell r="E18" t="str">
            <v>DAVIVIENDA</v>
          </cell>
          <cell r="F18">
            <v>860034313</v>
          </cell>
          <cell r="G18" t="str">
            <v>085469998554</v>
          </cell>
          <cell r="H18" t="str">
            <v>CRR</v>
          </cell>
          <cell r="I18">
            <v>207146401</v>
          </cell>
        </row>
        <row r="19">
          <cell r="D19">
            <v>800124023</v>
          </cell>
          <cell r="E19" t="str">
            <v>BOGOTA</v>
          </cell>
          <cell r="F19">
            <v>860002964</v>
          </cell>
          <cell r="G19" t="str">
            <v>188293187</v>
          </cell>
          <cell r="H19" t="str">
            <v>CRR</v>
          </cell>
          <cell r="I19">
            <v>268145843</v>
          </cell>
        </row>
        <row r="20">
          <cell r="D20">
            <v>890980153</v>
          </cell>
          <cell r="E20" t="str">
            <v>BBVA</v>
          </cell>
          <cell r="F20">
            <v>860003020</v>
          </cell>
          <cell r="G20" t="str">
            <v>299006056</v>
          </cell>
          <cell r="H20" t="str">
            <v>CRR</v>
          </cell>
          <cell r="I20">
            <v>879329192</v>
          </cell>
        </row>
        <row r="21">
          <cell r="D21">
            <v>890480054</v>
          </cell>
          <cell r="E21" t="str">
            <v>BBVA</v>
          </cell>
          <cell r="F21">
            <v>860003020</v>
          </cell>
          <cell r="G21" t="str">
            <v>253019590</v>
          </cell>
          <cell r="H21" t="str">
            <v>CRR</v>
          </cell>
          <cell r="I21">
            <v>352056589</v>
          </cell>
        </row>
        <row r="22">
          <cell r="D22">
            <v>802011065</v>
          </cell>
          <cell r="E22" t="str">
            <v>DAVIVIENDA</v>
          </cell>
          <cell r="F22">
            <v>860034313</v>
          </cell>
          <cell r="G22" t="str">
            <v>029769999953</v>
          </cell>
          <cell r="H22" t="str">
            <v>CRR</v>
          </cell>
          <cell r="I22">
            <v>383732705</v>
          </cell>
        </row>
        <row r="23">
          <cell r="D23">
            <v>890501578</v>
          </cell>
          <cell r="E23" t="str">
            <v>POPULAR</v>
          </cell>
          <cell r="F23">
            <v>860007738</v>
          </cell>
          <cell r="G23" t="str">
            <v>720000934</v>
          </cell>
          <cell r="H23" t="str">
            <v>CRR</v>
          </cell>
          <cell r="I23">
            <v>366028862</v>
          </cell>
        </row>
        <row r="24">
          <cell r="D24">
            <v>891902811</v>
          </cell>
          <cell r="E24" t="str">
            <v>BANCOLOMBIA</v>
          </cell>
          <cell r="F24">
            <v>890903938</v>
          </cell>
          <cell r="G24" t="str">
            <v>73265710838</v>
          </cell>
          <cell r="H24" t="str">
            <v>CRR</v>
          </cell>
          <cell r="I24">
            <v>361615392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bil@ucaldas.edu.co" TargetMode="External"/><Relationship Id="rId18" Type="http://schemas.openxmlformats.org/officeDocument/2006/relationships/hyperlink" Target="mailto:jcquiroz11@hotmail.com" TargetMode="External"/><Relationship Id="rId26" Type="http://schemas.openxmlformats.org/officeDocument/2006/relationships/hyperlink" Target="mailto:olivero.iriarte@unisucre.edu.co" TargetMode="External"/><Relationship Id="rId39" Type="http://schemas.openxmlformats.org/officeDocument/2006/relationships/hyperlink" Target="mailto:contabilidad@guadalajaradebuga-valle.gov.co" TargetMode="External"/><Relationship Id="rId21" Type="http://schemas.openxmlformats.org/officeDocument/2006/relationships/hyperlink" Target="mailto:aportesbpp@une.net.co" TargetMode="External"/><Relationship Id="rId34" Type="http://schemas.openxmlformats.org/officeDocument/2006/relationships/hyperlink" Target="mailto:mail@itp.edu.co" TargetMode="External"/><Relationship Id="rId42" Type="http://schemas.openxmlformats.org/officeDocument/2006/relationships/hyperlink" Target="mailto:gestioncontable@unicesar.edu.co;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wbenavides@unicauca.edu.co" TargetMode="External"/><Relationship Id="rId2" Type="http://schemas.openxmlformats.org/officeDocument/2006/relationships/hyperlink" Target="mailto:contabilidad@correo.unicordoba.edu.co" TargetMode="External"/><Relationship Id="rId16" Type="http://schemas.openxmlformats.org/officeDocument/2006/relationships/hyperlink" Target="mailto:itfip2001@yahoo.com" TargetMode="External"/><Relationship Id="rId29" Type="http://schemas.openxmlformats.org/officeDocument/2006/relationships/hyperlink" Target="mailto:ysantos@pascualbravo.edu.co" TargetMode="External"/><Relationship Id="rId1" Type="http://schemas.openxmlformats.org/officeDocument/2006/relationships/hyperlink" Target="mailto:esolerc@unal.edu.co" TargetMode="External"/><Relationship Id="rId6" Type="http://schemas.openxmlformats.org/officeDocument/2006/relationships/hyperlink" Target="mailto:ruth.garcia@unicolmayor.edu.co" TargetMode="External"/><Relationship Id="rId11" Type="http://schemas.openxmlformats.org/officeDocument/2006/relationships/hyperlink" Target="mailto:uiscontabilidad@hotmail.com" TargetMode="External"/><Relationship Id="rId24" Type="http://schemas.openxmlformats.org/officeDocument/2006/relationships/hyperlink" Target="mailto:contabilidad@colboy.edu.co" TargetMode="External"/><Relationship Id="rId32" Type="http://schemas.openxmlformats.org/officeDocument/2006/relationships/hyperlink" Target="mailto:info@unipacifico.edu.co" TargetMode="External"/><Relationship Id="rId37" Type="http://schemas.openxmlformats.org/officeDocument/2006/relationships/hyperlink" Target="mailto:inhvg@hotmail.com" TargetMode="External"/><Relationship Id="rId40" Type="http://schemas.openxmlformats.org/officeDocument/2006/relationships/hyperlink" Target="mailto:luzdary@utp.edu.co;" TargetMode="External"/><Relationship Id="rId45" Type="http://schemas.openxmlformats.org/officeDocument/2006/relationships/hyperlink" Target="mailto:cmb@colmayorbolivar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contabilidad@uniamazonia.edu.co" TargetMode="External"/><Relationship Id="rId23" Type="http://schemas.openxmlformats.org/officeDocument/2006/relationships/hyperlink" Target="mailto:contabilidad@unimagdalena.edu.co" TargetMode="External"/><Relationship Id="rId28" Type="http://schemas.openxmlformats.org/officeDocument/2006/relationships/hyperlink" Target="mailto:contab@udistrital.edu.co;" TargetMode="External"/><Relationship Id="rId36" Type="http://schemas.openxmlformats.org/officeDocument/2006/relationships/hyperlink" Target="mailto:contabilidad@colmayor.edu.co" TargetMode="External"/><Relationship Id="rId10" Type="http://schemas.openxmlformats.org/officeDocument/2006/relationships/hyperlink" Target="mailto:rector@uniatlantico.edu.co" TargetMode="External"/><Relationship Id="rId19" Type="http://schemas.openxmlformats.org/officeDocument/2006/relationships/hyperlink" Target="mailto:jblancogiraldo@yahoo.com" TargetMode="External"/><Relationship Id="rId31" Type="http://schemas.openxmlformats.org/officeDocument/2006/relationships/hyperlink" Target="mailto:contactenos@utch.edu.co" TargetMode="External"/><Relationship Id="rId44" Type="http://schemas.openxmlformats.org/officeDocument/2006/relationships/hyperlink" Target="mailto:jbeltran@itsa.edu.co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contabilidad@udenar.edu.co" TargetMode="External"/><Relationship Id="rId14" Type="http://schemas.openxmlformats.org/officeDocument/2006/relationships/hyperlink" Target="mailto:contabilidad@usco.edu.co" TargetMode="External"/><Relationship Id="rId22" Type="http://schemas.openxmlformats.org/officeDocument/2006/relationships/hyperlink" Target="mailto:contabilidad@colmayorcauca.edu.co" TargetMode="External"/><Relationship Id="rId27" Type="http://schemas.openxmlformats.org/officeDocument/2006/relationships/hyperlink" Target="mailto:lmartinezt@pedagogica.edu.co;" TargetMode="External"/><Relationship Id="rId30" Type="http://schemas.openxmlformats.org/officeDocument/2006/relationships/hyperlink" Target="mailto:financiera@iser.edu.co" TargetMode="External"/><Relationship Id="rId35" Type="http://schemas.openxmlformats.org/officeDocument/2006/relationships/hyperlink" Target="mailto:rodolforondon@yahoo.com;" TargetMode="External"/><Relationship Id="rId43" Type="http://schemas.openxmlformats.org/officeDocument/2006/relationships/hyperlink" Target="mailto:monica.calle@correounivalle.edu.co" TargetMode="External"/><Relationship Id="rId8" Type="http://schemas.openxmlformats.org/officeDocument/2006/relationships/hyperlink" Target="mailto:contabilidad@intep.edu.co" TargetMode="External"/><Relationship Id="rId3" Type="http://schemas.openxmlformats.org/officeDocument/2006/relationships/hyperlink" Target="mailto:contumng@umng.edu.co;" TargetMode="External"/><Relationship Id="rId12" Type="http://schemas.openxmlformats.org/officeDocument/2006/relationships/hyperlink" Target="mailto:rectoria@ufps.edu.co" TargetMode="External"/><Relationship Id="rId17" Type="http://schemas.openxmlformats.org/officeDocument/2006/relationships/hyperlink" Target="mailto:seccontabi@unipamplona.edu.co" TargetMode="External"/><Relationship Id="rId25" Type="http://schemas.openxmlformats.org/officeDocument/2006/relationships/hyperlink" Target="mailto:contabilidad@uniguajira.edu.co" TargetMode="External"/><Relationship Id="rId33" Type="http://schemas.openxmlformats.org/officeDocument/2006/relationships/hyperlink" Target="mailto:contabilidad@ita.edu.co" TargetMode="External"/><Relationship Id="rId38" Type="http://schemas.openxmlformats.org/officeDocument/2006/relationships/hyperlink" Target="mailto:presupuesto@intenalco.edu.co" TargetMode="External"/><Relationship Id="rId46" Type="http://schemas.openxmlformats.org/officeDocument/2006/relationships/hyperlink" Target="mailto:jorge.aldana@unad.edu.co;" TargetMode="External"/><Relationship Id="rId20" Type="http://schemas.openxmlformats.org/officeDocument/2006/relationships/hyperlink" Target="mailto:contabilidad@iescinoc.edu.co" TargetMode="External"/><Relationship Id="rId41" Type="http://schemas.openxmlformats.org/officeDocument/2006/relationships/hyperlink" Target="mailto:liliana.henao@correounivalle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10"/>
  <sheetViews>
    <sheetView tabSelected="1" zoomScaleNormal="100" workbookViewId="0">
      <pane xSplit="4" ySplit="3" topLeftCell="P4" activePane="bottomRight" state="frozen"/>
      <selection activeCell="J39" sqref="J39"/>
      <selection pane="topRight" activeCell="J39" sqref="J39"/>
      <selection pane="bottomLeft" activeCell="J39" sqref="J39"/>
      <selection pane="bottomRight" activeCell="Q13" sqref="Q13"/>
    </sheetView>
  </sheetViews>
  <sheetFormatPr baseColWidth="10" defaultRowHeight="15" x14ac:dyDescent="0.25"/>
  <cols>
    <col min="1" max="1" width="13.85546875" style="12" customWidth="1"/>
    <col min="2" max="2" width="12.7109375" style="12" customWidth="1"/>
    <col min="3" max="3" width="14.5703125" style="12" customWidth="1"/>
    <col min="4" max="4" width="46.42578125" style="12" customWidth="1"/>
    <col min="5" max="5" width="55.5703125" style="12" customWidth="1"/>
    <col min="6" max="6" width="18" style="30" bestFit="1" customWidth="1"/>
    <col min="7" max="7" width="25.140625" style="32" customWidth="1"/>
    <col min="8" max="8" width="18" style="12" bestFit="1" customWidth="1"/>
    <col min="9" max="9" width="18.5703125" style="12" bestFit="1" customWidth="1"/>
    <col min="10" max="10" width="20" style="12" customWidth="1"/>
    <col min="11" max="11" width="19" style="12" customWidth="1"/>
    <col min="12" max="12" width="21.42578125" style="12" customWidth="1"/>
    <col min="13" max="13" width="19.7109375" style="12" bestFit="1" customWidth="1"/>
    <col min="14" max="14" width="17" style="12" customWidth="1"/>
    <col min="15" max="15" width="16.28515625" style="12" customWidth="1"/>
    <col min="16" max="16" width="17.5703125" style="12" bestFit="1" customWidth="1"/>
    <col min="17" max="17" width="18.5703125" style="12" bestFit="1" customWidth="1"/>
    <col min="18" max="18" width="14.85546875" style="12" bestFit="1" customWidth="1"/>
    <col min="19" max="19" width="17.5703125" style="12" customWidth="1"/>
    <col min="20" max="20" width="17.5703125" style="12" bestFit="1" customWidth="1"/>
    <col min="21" max="21" width="18.5703125" style="12" bestFit="1" customWidth="1"/>
    <col min="22" max="16384" width="11.42578125" style="12"/>
  </cols>
  <sheetData>
    <row r="1" spans="1:21" s="5" customFormat="1" ht="30.75" customHeight="1" x14ac:dyDescent="0.3">
      <c r="A1" s="1" t="s">
        <v>56</v>
      </c>
      <c r="B1" s="2"/>
      <c r="C1" s="1"/>
      <c r="D1" s="2"/>
      <c r="E1" s="1"/>
      <c r="F1" s="3"/>
      <c r="G1" s="4"/>
      <c r="H1" s="1"/>
      <c r="I1" s="1"/>
    </row>
    <row r="2" spans="1:21" s="7" customFormat="1" ht="30.75" customHeight="1" x14ac:dyDescent="0.25">
      <c r="A2" s="6"/>
      <c r="B2" s="6"/>
      <c r="C2" s="6"/>
      <c r="D2" s="6"/>
      <c r="E2" s="6"/>
      <c r="F2" s="50" t="s">
        <v>129</v>
      </c>
      <c r="G2" s="51"/>
      <c r="H2" s="48" t="s">
        <v>130</v>
      </c>
      <c r="I2" s="49"/>
      <c r="J2" s="50" t="s">
        <v>134</v>
      </c>
      <c r="K2" s="51"/>
      <c r="L2" s="48" t="s">
        <v>135</v>
      </c>
      <c r="M2" s="49"/>
      <c r="N2" s="50" t="s">
        <v>136</v>
      </c>
      <c r="O2" s="51"/>
      <c r="P2" s="48" t="s">
        <v>137</v>
      </c>
      <c r="Q2" s="49"/>
      <c r="R2" s="50" t="s">
        <v>138</v>
      </c>
      <c r="S2" s="51"/>
      <c r="T2" s="48" t="s">
        <v>139</v>
      </c>
      <c r="U2" s="49"/>
    </row>
    <row r="3" spans="1:21" ht="57.75" customHeight="1" x14ac:dyDescent="0.2">
      <c r="A3" s="8" t="s">
        <v>0</v>
      </c>
      <c r="B3" s="9" t="s">
        <v>57</v>
      </c>
      <c r="C3" s="8" t="s">
        <v>1</v>
      </c>
      <c r="D3" s="8" t="s">
        <v>2</v>
      </c>
      <c r="E3" s="8" t="s">
        <v>3</v>
      </c>
      <c r="F3" s="10" t="s">
        <v>131</v>
      </c>
      <c r="G3" s="11" t="s">
        <v>132</v>
      </c>
      <c r="H3" s="8" t="s">
        <v>133</v>
      </c>
      <c r="I3" s="8" t="s">
        <v>132</v>
      </c>
      <c r="J3" s="10" t="s">
        <v>131</v>
      </c>
      <c r="K3" s="11" t="s">
        <v>132</v>
      </c>
      <c r="L3" s="8" t="s">
        <v>133</v>
      </c>
      <c r="M3" s="8" t="s">
        <v>132</v>
      </c>
      <c r="N3" s="10" t="s">
        <v>131</v>
      </c>
      <c r="O3" s="11" t="s">
        <v>132</v>
      </c>
      <c r="P3" s="8" t="s">
        <v>133</v>
      </c>
      <c r="Q3" s="8" t="s">
        <v>132</v>
      </c>
      <c r="R3" s="10" t="s">
        <v>131</v>
      </c>
      <c r="S3" s="11" t="s">
        <v>132</v>
      </c>
      <c r="T3" s="8" t="s">
        <v>133</v>
      </c>
      <c r="U3" s="8" t="s">
        <v>132</v>
      </c>
    </row>
    <row r="4" spans="1:21" s="19" customFormat="1" ht="15" customHeight="1" x14ac:dyDescent="0.2">
      <c r="A4" s="13">
        <v>8917801118</v>
      </c>
      <c r="B4" s="13">
        <v>891780111</v>
      </c>
      <c r="C4" s="13">
        <v>121647000</v>
      </c>
      <c r="D4" s="14" t="s">
        <v>72</v>
      </c>
      <c r="E4" s="15" t="s">
        <v>83</v>
      </c>
      <c r="F4" s="16"/>
      <c r="G4" s="17">
        <v>3969635484</v>
      </c>
      <c r="H4" s="18">
        <f>+F4</f>
        <v>0</v>
      </c>
      <c r="I4" s="18">
        <f>+G4</f>
        <v>3969635484</v>
      </c>
      <c r="J4" s="16"/>
      <c r="K4" s="17">
        <v>7939270968</v>
      </c>
      <c r="L4" s="18">
        <f>+H4+J4</f>
        <v>0</v>
      </c>
      <c r="M4" s="18">
        <f>+I4+K4</f>
        <v>11908906452</v>
      </c>
      <c r="N4" s="16"/>
      <c r="O4" s="17">
        <v>3969635484</v>
      </c>
      <c r="P4" s="18">
        <f>+L4+N4</f>
        <v>0</v>
      </c>
      <c r="Q4" s="18">
        <f>+M4+O4</f>
        <v>15878541936</v>
      </c>
      <c r="R4" s="16"/>
      <c r="S4" s="17">
        <f>VLOOKUP(B4,[1]Abr_Univ!E$7:J$39,6,0)</f>
        <v>3969635484</v>
      </c>
      <c r="T4" s="18">
        <f>+P4+R4</f>
        <v>0</v>
      </c>
      <c r="U4" s="18">
        <f>+Q4+S4</f>
        <v>19848177420</v>
      </c>
    </row>
    <row r="5" spans="1:21" s="19" customFormat="1" ht="15" customHeight="1" x14ac:dyDescent="0.2">
      <c r="A5" s="13">
        <v>8916800894</v>
      </c>
      <c r="B5" s="13">
        <v>891680089</v>
      </c>
      <c r="C5" s="13">
        <v>28327000</v>
      </c>
      <c r="D5" s="14" t="s">
        <v>70</v>
      </c>
      <c r="E5" s="15" t="s">
        <v>81</v>
      </c>
      <c r="F5" s="16">
        <v>229916354</v>
      </c>
      <c r="G5" s="17">
        <v>3393798519</v>
      </c>
      <c r="H5" s="18">
        <f t="shared" ref="H5:H65" si="0">+F5</f>
        <v>229916354</v>
      </c>
      <c r="I5" s="18">
        <f t="shared" ref="I5:I65" si="1">+G5</f>
        <v>3393798519</v>
      </c>
      <c r="J5" s="16">
        <v>459832708</v>
      </c>
      <c r="K5" s="17">
        <v>6787597038</v>
      </c>
      <c r="L5" s="18">
        <f t="shared" ref="L5:L65" si="2">+H5+J5</f>
        <v>689749062</v>
      </c>
      <c r="M5" s="18">
        <f t="shared" ref="M5:M65" si="3">+I5+K5</f>
        <v>10181395557</v>
      </c>
      <c r="N5" s="16">
        <v>229916354</v>
      </c>
      <c r="O5" s="17">
        <v>3393798519</v>
      </c>
      <c r="P5" s="18">
        <f t="shared" ref="P5:P65" si="4">+L5+N5</f>
        <v>919665416</v>
      </c>
      <c r="Q5" s="18">
        <f t="shared" ref="Q5:Q65" si="5">+M5+O5</f>
        <v>13575194076</v>
      </c>
      <c r="R5" s="16"/>
      <c r="S5" s="17">
        <f>VLOOKUP(B5,[1]Abr_Univ!E$7:J$39,6,0)</f>
        <v>3393798519</v>
      </c>
      <c r="T5" s="18">
        <f t="shared" ref="T5:T65" si="6">+P5+R5</f>
        <v>919665416</v>
      </c>
      <c r="U5" s="18">
        <f t="shared" ref="U5:U65" si="7">+Q5+S5</f>
        <v>16968992595</v>
      </c>
    </row>
    <row r="6" spans="1:21" s="19" customFormat="1" ht="15" customHeight="1" x14ac:dyDescent="0.2">
      <c r="A6" s="13">
        <v>8914800359</v>
      </c>
      <c r="B6" s="13">
        <v>891480035</v>
      </c>
      <c r="C6" s="13">
        <v>24666000</v>
      </c>
      <c r="D6" s="14" t="s">
        <v>69</v>
      </c>
      <c r="E6" s="15" t="s">
        <v>92</v>
      </c>
      <c r="F6" s="16">
        <v>119509263</v>
      </c>
      <c r="G6" s="17">
        <v>6996684855</v>
      </c>
      <c r="H6" s="18">
        <f t="shared" si="0"/>
        <v>119509263</v>
      </c>
      <c r="I6" s="18">
        <f t="shared" si="1"/>
        <v>6996684855</v>
      </c>
      <c r="J6" s="16">
        <v>239018526</v>
      </c>
      <c r="K6" s="17">
        <v>13993369710</v>
      </c>
      <c r="L6" s="18">
        <f t="shared" si="2"/>
        <v>358527789</v>
      </c>
      <c r="M6" s="18">
        <f>+I6+K6</f>
        <v>20990054565</v>
      </c>
      <c r="N6" s="16">
        <v>119509263</v>
      </c>
      <c r="O6" s="17">
        <v>6996684855</v>
      </c>
      <c r="P6" s="18">
        <f t="shared" si="4"/>
        <v>478037052</v>
      </c>
      <c r="Q6" s="18">
        <f t="shared" si="5"/>
        <v>27986739420</v>
      </c>
      <c r="R6" s="16"/>
      <c r="S6" s="17">
        <f>VLOOKUP(B6,[1]Abr_Univ!E$7:J$39,6,0)</f>
        <v>6996684855</v>
      </c>
      <c r="T6" s="18">
        <f t="shared" si="6"/>
        <v>478037052</v>
      </c>
      <c r="U6" s="18">
        <f t="shared" si="7"/>
        <v>34983424275</v>
      </c>
    </row>
    <row r="7" spans="1:21" s="19" customFormat="1" ht="15" customHeight="1" x14ac:dyDescent="0.2">
      <c r="A7" s="13">
        <v>8911800842</v>
      </c>
      <c r="B7" s="13">
        <v>891180084</v>
      </c>
      <c r="C7" s="13">
        <v>26141000</v>
      </c>
      <c r="D7" s="14" t="s">
        <v>68</v>
      </c>
      <c r="E7" s="15" t="s">
        <v>28</v>
      </c>
      <c r="F7" s="16"/>
      <c r="G7" s="17">
        <v>3905475573</v>
      </c>
      <c r="H7" s="18">
        <f t="shared" si="0"/>
        <v>0</v>
      </c>
      <c r="I7" s="18">
        <f t="shared" si="1"/>
        <v>3905475573</v>
      </c>
      <c r="J7" s="16"/>
      <c r="K7" s="17">
        <v>7810951146</v>
      </c>
      <c r="L7" s="18">
        <f t="shared" si="2"/>
        <v>0</v>
      </c>
      <c r="M7" s="18">
        <f t="shared" si="3"/>
        <v>11716426719</v>
      </c>
      <c r="N7" s="16"/>
      <c r="O7" s="17">
        <v>3905475573</v>
      </c>
      <c r="P7" s="18">
        <f t="shared" si="4"/>
        <v>0</v>
      </c>
      <c r="Q7" s="18">
        <f t="shared" si="5"/>
        <v>15621902292</v>
      </c>
      <c r="R7" s="16"/>
      <c r="S7" s="17">
        <f>VLOOKUP(B7,[1]Abr_Univ!E$7:J$39,6,0)</f>
        <v>3905475573</v>
      </c>
      <c r="T7" s="18">
        <f t="shared" si="6"/>
        <v>0</v>
      </c>
      <c r="U7" s="18">
        <f t="shared" si="7"/>
        <v>19527377865</v>
      </c>
    </row>
    <row r="8" spans="1:21" s="19" customFormat="1" ht="15" customHeight="1" x14ac:dyDescent="0.2">
      <c r="A8" s="13">
        <v>8923002856</v>
      </c>
      <c r="B8" s="13">
        <v>892300285</v>
      </c>
      <c r="C8" s="13">
        <v>821920000</v>
      </c>
      <c r="D8" s="14" t="s">
        <v>42</v>
      </c>
      <c r="E8" s="15" t="s">
        <v>95</v>
      </c>
      <c r="F8" s="16"/>
      <c r="G8" s="17">
        <v>2294577505</v>
      </c>
      <c r="H8" s="18">
        <f t="shared" si="0"/>
        <v>0</v>
      </c>
      <c r="I8" s="18">
        <f t="shared" si="1"/>
        <v>2294577505</v>
      </c>
      <c r="J8" s="16"/>
      <c r="K8" s="17">
        <v>4589155010</v>
      </c>
      <c r="L8" s="18">
        <f t="shared" si="2"/>
        <v>0</v>
      </c>
      <c r="M8" s="18">
        <f t="shared" si="3"/>
        <v>6883732515</v>
      </c>
      <c r="N8" s="16"/>
      <c r="O8" s="17">
        <v>2294577505</v>
      </c>
      <c r="P8" s="18">
        <f t="shared" si="4"/>
        <v>0</v>
      </c>
      <c r="Q8" s="18">
        <f t="shared" si="5"/>
        <v>9178310020</v>
      </c>
      <c r="R8" s="16"/>
      <c r="S8" s="17">
        <f>VLOOKUP(B8,[1]Abr_Univ!E$7:J$39,6,0)</f>
        <v>2294577505</v>
      </c>
      <c r="T8" s="18">
        <f t="shared" si="6"/>
        <v>0</v>
      </c>
      <c r="U8" s="18">
        <f t="shared" si="7"/>
        <v>11472887525</v>
      </c>
    </row>
    <row r="9" spans="1:21" s="19" customFormat="1" ht="15" customHeight="1" x14ac:dyDescent="0.2">
      <c r="A9" s="13">
        <v>8918003301</v>
      </c>
      <c r="B9" s="13">
        <v>891800330</v>
      </c>
      <c r="C9" s="13">
        <v>27615000</v>
      </c>
      <c r="D9" s="14" t="s">
        <v>73</v>
      </c>
      <c r="E9" s="15" t="s">
        <v>87</v>
      </c>
      <c r="F9" s="16"/>
      <c r="G9" s="17">
        <v>9002439888</v>
      </c>
      <c r="H9" s="18">
        <f t="shared" si="0"/>
        <v>0</v>
      </c>
      <c r="I9" s="18">
        <f t="shared" si="1"/>
        <v>9002439888</v>
      </c>
      <c r="J9" s="16"/>
      <c r="K9" s="17">
        <v>18004879776</v>
      </c>
      <c r="L9" s="18">
        <f t="shared" si="2"/>
        <v>0</v>
      </c>
      <c r="M9" s="18">
        <f t="shared" si="3"/>
        <v>27007319664</v>
      </c>
      <c r="N9" s="16"/>
      <c r="O9" s="17">
        <v>9002439888</v>
      </c>
      <c r="P9" s="18">
        <f t="shared" si="4"/>
        <v>0</v>
      </c>
      <c r="Q9" s="18">
        <f t="shared" si="5"/>
        <v>36009759552</v>
      </c>
      <c r="R9" s="16"/>
      <c r="S9" s="17">
        <f>VLOOKUP(B9,[1]Abr_Univ!E$7:J$39,6,0)</f>
        <v>9002439888</v>
      </c>
      <c r="T9" s="18">
        <f t="shared" si="6"/>
        <v>0</v>
      </c>
      <c r="U9" s="18">
        <f t="shared" si="7"/>
        <v>45012199440</v>
      </c>
    </row>
    <row r="10" spans="1:21" s="19" customFormat="1" ht="15" customHeight="1" x14ac:dyDescent="0.2">
      <c r="A10" s="13">
        <v>8999991244</v>
      </c>
      <c r="B10" s="13">
        <v>899999124</v>
      </c>
      <c r="C10" s="13">
        <v>27500000</v>
      </c>
      <c r="D10" s="14" t="s">
        <v>44</v>
      </c>
      <c r="E10" s="15" t="s">
        <v>94</v>
      </c>
      <c r="F10" s="16"/>
      <c r="G10" s="17">
        <v>4710853799</v>
      </c>
      <c r="H10" s="18">
        <f t="shared" si="0"/>
        <v>0</v>
      </c>
      <c r="I10" s="18">
        <f t="shared" si="1"/>
        <v>4710853799</v>
      </c>
      <c r="J10" s="16"/>
      <c r="K10" s="17">
        <v>9421707598</v>
      </c>
      <c r="L10" s="18">
        <f t="shared" si="2"/>
        <v>0</v>
      </c>
      <c r="M10" s="18">
        <f t="shared" si="3"/>
        <v>14132561397</v>
      </c>
      <c r="N10" s="16"/>
      <c r="O10" s="17">
        <v>4710853799</v>
      </c>
      <c r="P10" s="18">
        <f t="shared" si="4"/>
        <v>0</v>
      </c>
      <c r="Q10" s="18">
        <f t="shared" si="5"/>
        <v>18843415196</v>
      </c>
      <c r="R10" s="16"/>
      <c r="S10" s="17">
        <f>VLOOKUP(B10,[1]Abr_Univ!E$7:J$39,6,0)</f>
        <v>4710853799</v>
      </c>
      <c r="T10" s="18">
        <f t="shared" si="6"/>
        <v>0</v>
      </c>
      <c r="U10" s="18">
        <f t="shared" si="7"/>
        <v>23554268995</v>
      </c>
    </row>
    <row r="11" spans="1:21" s="19" customFormat="1" ht="15" customHeight="1" x14ac:dyDescent="0.2">
      <c r="A11" s="13">
        <v>8999990633</v>
      </c>
      <c r="B11" s="13">
        <v>899999063</v>
      </c>
      <c r="C11" s="13">
        <v>27400000</v>
      </c>
      <c r="D11" s="14" t="s">
        <v>43</v>
      </c>
      <c r="E11" s="15" t="s">
        <v>96</v>
      </c>
      <c r="F11" s="16">
        <v>16017979811</v>
      </c>
      <c r="G11" s="17">
        <v>47273572397</v>
      </c>
      <c r="H11" s="18">
        <f t="shared" si="0"/>
        <v>16017979811</v>
      </c>
      <c r="I11" s="18">
        <f t="shared" si="1"/>
        <v>47273572397</v>
      </c>
      <c r="J11" s="16">
        <v>32035959622</v>
      </c>
      <c r="K11" s="17">
        <v>94547144794</v>
      </c>
      <c r="L11" s="18">
        <f t="shared" si="2"/>
        <v>48053939433</v>
      </c>
      <c r="M11" s="18">
        <f t="shared" si="3"/>
        <v>141820717191</v>
      </c>
      <c r="N11" s="16">
        <v>16017979811</v>
      </c>
      <c r="O11" s="17">
        <v>47273572397</v>
      </c>
      <c r="P11" s="18">
        <f t="shared" si="4"/>
        <v>64071919244</v>
      </c>
      <c r="Q11" s="18">
        <f t="shared" si="5"/>
        <v>189094289588</v>
      </c>
      <c r="R11" s="16"/>
      <c r="S11" s="17">
        <f>VLOOKUP(B11,[1]Abr_Univ!E$7:J$39,6,0)</f>
        <v>47273572397</v>
      </c>
      <c r="T11" s="18">
        <f t="shared" si="6"/>
        <v>64071919244</v>
      </c>
      <c r="U11" s="18">
        <f t="shared" si="7"/>
        <v>236367861985</v>
      </c>
    </row>
    <row r="12" spans="1:21" s="19" customFormat="1" ht="15" customHeight="1" x14ac:dyDescent="0.2">
      <c r="A12" s="13">
        <v>8605127804</v>
      </c>
      <c r="B12" s="13">
        <v>860512780</v>
      </c>
      <c r="C12" s="13">
        <v>822000000</v>
      </c>
      <c r="D12" s="14" t="s">
        <v>63</v>
      </c>
      <c r="E12" s="42" t="s">
        <v>128</v>
      </c>
      <c r="F12" s="16"/>
      <c r="G12" s="17">
        <v>3424527677</v>
      </c>
      <c r="H12" s="18">
        <f t="shared" si="0"/>
        <v>0</v>
      </c>
      <c r="I12" s="18">
        <f t="shared" si="1"/>
        <v>3424527677</v>
      </c>
      <c r="J12" s="16"/>
      <c r="K12" s="17">
        <v>6849055354</v>
      </c>
      <c r="L12" s="18">
        <f t="shared" si="2"/>
        <v>0</v>
      </c>
      <c r="M12" s="18">
        <f t="shared" si="3"/>
        <v>10273583031</v>
      </c>
      <c r="N12" s="16"/>
      <c r="O12" s="17">
        <v>3424527677</v>
      </c>
      <c r="P12" s="18">
        <f t="shared" si="4"/>
        <v>0</v>
      </c>
      <c r="Q12" s="18">
        <f t="shared" si="5"/>
        <v>13698110708</v>
      </c>
      <c r="R12" s="16"/>
      <c r="S12" s="17">
        <f>VLOOKUP(B12,[1]Abr_Univ!E$7:J$39,6,0)</f>
        <v>3424527677</v>
      </c>
      <c r="T12" s="18">
        <f t="shared" si="6"/>
        <v>0</v>
      </c>
      <c r="U12" s="18">
        <f t="shared" si="7"/>
        <v>17122638385</v>
      </c>
    </row>
    <row r="13" spans="1:21" s="19" customFormat="1" ht="15" customHeight="1" x14ac:dyDescent="0.2">
      <c r="A13" s="13">
        <v>8002253408</v>
      </c>
      <c r="B13" s="13">
        <v>800225340</v>
      </c>
      <c r="C13" s="13">
        <v>821700000</v>
      </c>
      <c r="D13" s="14" t="s">
        <v>61</v>
      </c>
      <c r="E13" s="15" t="s">
        <v>78</v>
      </c>
      <c r="F13" s="16"/>
      <c r="G13" s="17">
        <v>1285539749</v>
      </c>
      <c r="H13" s="18">
        <f t="shared" si="0"/>
        <v>0</v>
      </c>
      <c r="I13" s="18">
        <f t="shared" si="1"/>
        <v>1285539749</v>
      </c>
      <c r="J13" s="16"/>
      <c r="K13" s="17">
        <v>2571079498</v>
      </c>
      <c r="L13" s="18">
        <f t="shared" si="2"/>
        <v>0</v>
      </c>
      <c r="M13" s="18">
        <f t="shared" si="3"/>
        <v>3856619247</v>
      </c>
      <c r="N13" s="16"/>
      <c r="O13" s="17">
        <v>1285539749</v>
      </c>
      <c r="P13" s="18">
        <f t="shared" si="4"/>
        <v>0</v>
      </c>
      <c r="Q13" s="18">
        <f t="shared" si="5"/>
        <v>5142158996</v>
      </c>
      <c r="R13" s="16"/>
      <c r="S13" s="17">
        <f>VLOOKUP(B13,[1]Abr_Univ!E$7:J$39,6,0)</f>
        <v>1285539749</v>
      </c>
      <c r="T13" s="18">
        <f t="shared" si="6"/>
        <v>0</v>
      </c>
      <c r="U13" s="18">
        <f t="shared" si="7"/>
        <v>6427698745</v>
      </c>
    </row>
    <row r="14" spans="1:21" s="19" customFormat="1" ht="15" customHeight="1" x14ac:dyDescent="0.2">
      <c r="A14" s="13">
        <v>8902012134</v>
      </c>
      <c r="B14" s="13">
        <v>890201213</v>
      </c>
      <c r="C14" s="13">
        <v>128868000</v>
      </c>
      <c r="D14" s="14" t="s">
        <v>64</v>
      </c>
      <c r="E14" s="15" t="s">
        <v>12</v>
      </c>
      <c r="F14" s="16"/>
      <c r="G14" s="17">
        <v>8893405468</v>
      </c>
      <c r="H14" s="18">
        <f t="shared" si="0"/>
        <v>0</v>
      </c>
      <c r="I14" s="18">
        <f t="shared" si="1"/>
        <v>8893405468</v>
      </c>
      <c r="J14" s="16"/>
      <c r="K14" s="17">
        <v>17786810936</v>
      </c>
      <c r="L14" s="18">
        <f t="shared" si="2"/>
        <v>0</v>
      </c>
      <c r="M14" s="18">
        <f t="shared" si="3"/>
        <v>26680216404</v>
      </c>
      <c r="N14" s="16"/>
      <c r="O14" s="17">
        <v>8893405468</v>
      </c>
      <c r="P14" s="18">
        <f t="shared" si="4"/>
        <v>0</v>
      </c>
      <c r="Q14" s="18">
        <f t="shared" si="5"/>
        <v>35573621872</v>
      </c>
      <c r="R14" s="16"/>
      <c r="S14" s="17">
        <f>VLOOKUP(B14,[1]Abr_Univ!E$7:J$39,6,0)</f>
        <v>8893405468</v>
      </c>
      <c r="T14" s="18">
        <f t="shared" si="6"/>
        <v>0</v>
      </c>
      <c r="U14" s="18">
        <f t="shared" si="7"/>
        <v>44467027340</v>
      </c>
    </row>
    <row r="15" spans="1:21" s="19" customFormat="1" ht="15" customHeight="1" x14ac:dyDescent="0.2">
      <c r="A15" s="13">
        <v>8001631300</v>
      </c>
      <c r="B15" s="13">
        <v>800163130</v>
      </c>
      <c r="C15" s="13">
        <v>129254000</v>
      </c>
      <c r="D15" s="14" t="s">
        <v>60</v>
      </c>
      <c r="E15" s="15" t="s">
        <v>76</v>
      </c>
      <c r="F15" s="16"/>
      <c r="G15" s="17">
        <v>1374578016</v>
      </c>
      <c r="H15" s="18">
        <f t="shared" si="0"/>
        <v>0</v>
      </c>
      <c r="I15" s="18">
        <f t="shared" si="1"/>
        <v>1374578016</v>
      </c>
      <c r="J15" s="16"/>
      <c r="K15" s="17">
        <v>2749156032</v>
      </c>
      <c r="L15" s="18">
        <f t="shared" si="2"/>
        <v>0</v>
      </c>
      <c r="M15" s="18">
        <f t="shared" si="3"/>
        <v>4123734048</v>
      </c>
      <c r="N15" s="16"/>
      <c r="O15" s="17">
        <v>1374578016</v>
      </c>
      <c r="P15" s="18">
        <f t="shared" si="4"/>
        <v>0</v>
      </c>
      <c r="Q15" s="18">
        <f t="shared" si="5"/>
        <v>5498312064</v>
      </c>
      <c r="R15" s="16"/>
      <c r="S15" s="17">
        <f>VLOOKUP(B15,[1]Abr_Univ!E$7:J$39,6,0)</f>
        <v>1374578016</v>
      </c>
      <c r="T15" s="18">
        <f t="shared" si="6"/>
        <v>0</v>
      </c>
      <c r="U15" s="18">
        <f t="shared" si="7"/>
        <v>6872890080</v>
      </c>
    </row>
    <row r="16" spans="1:21" s="19" customFormat="1" ht="15" customHeight="1" x14ac:dyDescent="0.2">
      <c r="A16" s="13">
        <v>8905006226</v>
      </c>
      <c r="B16" s="13">
        <v>890500622</v>
      </c>
      <c r="C16" s="13">
        <v>125354000</v>
      </c>
      <c r="D16" s="14" t="s">
        <v>65</v>
      </c>
      <c r="E16" s="15" t="s">
        <v>15</v>
      </c>
      <c r="F16" s="16"/>
      <c r="G16" s="17">
        <v>2842052839</v>
      </c>
      <c r="H16" s="18">
        <f t="shared" si="0"/>
        <v>0</v>
      </c>
      <c r="I16" s="18">
        <f t="shared" si="1"/>
        <v>2842052839</v>
      </c>
      <c r="J16" s="16"/>
      <c r="K16" s="17">
        <v>5684105678</v>
      </c>
      <c r="L16" s="18">
        <f t="shared" si="2"/>
        <v>0</v>
      </c>
      <c r="M16" s="18">
        <f t="shared" si="3"/>
        <v>8526158517</v>
      </c>
      <c r="N16" s="16"/>
      <c r="O16" s="17">
        <v>2842052839</v>
      </c>
      <c r="P16" s="18">
        <f t="shared" si="4"/>
        <v>0</v>
      </c>
      <c r="Q16" s="18">
        <f t="shared" si="5"/>
        <v>11368211356</v>
      </c>
      <c r="R16" s="16"/>
      <c r="S16" s="17">
        <f>VLOOKUP(B16,[1]Abr_Univ!E$7:J$39,6,0)</f>
        <v>2842052839</v>
      </c>
      <c r="T16" s="18">
        <f t="shared" si="6"/>
        <v>0</v>
      </c>
      <c r="U16" s="18">
        <f t="shared" si="7"/>
        <v>14210264195</v>
      </c>
    </row>
    <row r="17" spans="1:21" s="19" customFormat="1" ht="15" customHeight="1" x14ac:dyDescent="0.2">
      <c r="A17" s="13">
        <v>8999992307</v>
      </c>
      <c r="B17" s="13">
        <v>899999230</v>
      </c>
      <c r="C17" s="13">
        <v>222711001</v>
      </c>
      <c r="D17" s="14" t="s">
        <v>45</v>
      </c>
      <c r="E17" s="23" t="s">
        <v>98</v>
      </c>
      <c r="F17" s="16"/>
      <c r="G17" s="17">
        <v>1467981703</v>
      </c>
      <c r="H17" s="18">
        <f t="shared" si="0"/>
        <v>0</v>
      </c>
      <c r="I17" s="18">
        <f t="shared" si="1"/>
        <v>1467981703</v>
      </c>
      <c r="J17" s="16"/>
      <c r="K17" s="17">
        <v>2935963406</v>
      </c>
      <c r="L17" s="18">
        <f t="shared" si="2"/>
        <v>0</v>
      </c>
      <c r="M17" s="18">
        <f t="shared" si="3"/>
        <v>4403945109</v>
      </c>
      <c r="N17" s="16"/>
      <c r="O17" s="17">
        <v>1467981703</v>
      </c>
      <c r="P17" s="18">
        <f t="shared" si="4"/>
        <v>0</v>
      </c>
      <c r="Q17" s="18">
        <f t="shared" si="5"/>
        <v>5871926812</v>
      </c>
      <c r="R17" s="16"/>
      <c r="S17" s="17">
        <f>VLOOKUP(B17,[1]Abr_Univ!E$7:J$39,6,0)</f>
        <v>1467981703</v>
      </c>
      <c r="T17" s="18">
        <f t="shared" si="6"/>
        <v>0</v>
      </c>
      <c r="U17" s="18">
        <f t="shared" si="7"/>
        <v>7339908515</v>
      </c>
    </row>
    <row r="18" spans="1:21" s="19" customFormat="1" ht="15" customHeight="1" x14ac:dyDescent="0.2">
      <c r="A18" s="13">
        <v>8903990106</v>
      </c>
      <c r="B18" s="13">
        <v>890399010</v>
      </c>
      <c r="C18" s="13">
        <v>120676000</v>
      </c>
      <c r="D18" s="14" t="s">
        <v>13</v>
      </c>
      <c r="E18" s="40" t="s">
        <v>93</v>
      </c>
      <c r="F18" s="16"/>
      <c r="G18" s="17">
        <v>16723319028</v>
      </c>
      <c r="H18" s="18">
        <f t="shared" si="0"/>
        <v>0</v>
      </c>
      <c r="I18" s="18">
        <f t="shared" si="1"/>
        <v>16723319028</v>
      </c>
      <c r="J18" s="16"/>
      <c r="K18" s="17">
        <v>33446638056</v>
      </c>
      <c r="L18" s="18">
        <f t="shared" si="2"/>
        <v>0</v>
      </c>
      <c r="M18" s="18">
        <f t="shared" si="3"/>
        <v>50169957084</v>
      </c>
      <c r="N18" s="16"/>
      <c r="O18" s="17">
        <v>16723319028</v>
      </c>
      <c r="P18" s="18">
        <f t="shared" si="4"/>
        <v>0</v>
      </c>
      <c r="Q18" s="18">
        <f t="shared" si="5"/>
        <v>66893276112</v>
      </c>
      <c r="R18" s="16"/>
      <c r="S18" s="17">
        <f>VLOOKUP(B18,[1]Abr_Univ!E$7:J$39,6,0)</f>
        <v>16723319028</v>
      </c>
      <c r="T18" s="18">
        <f t="shared" si="6"/>
        <v>0</v>
      </c>
      <c r="U18" s="18">
        <f t="shared" si="7"/>
        <v>83616595140</v>
      </c>
    </row>
    <row r="19" spans="1:21" s="19" customFormat="1" ht="15" customHeight="1" x14ac:dyDescent="0.2">
      <c r="A19" s="13">
        <v>8907006407</v>
      </c>
      <c r="B19" s="13">
        <v>890700640</v>
      </c>
      <c r="C19" s="13">
        <v>129373000</v>
      </c>
      <c r="D19" s="14" t="s">
        <v>19</v>
      </c>
      <c r="E19" s="15" t="s">
        <v>82</v>
      </c>
      <c r="F19" s="16"/>
      <c r="G19" s="17">
        <v>3554885074</v>
      </c>
      <c r="H19" s="18">
        <f t="shared" si="0"/>
        <v>0</v>
      </c>
      <c r="I19" s="18">
        <f t="shared" si="1"/>
        <v>3554885074</v>
      </c>
      <c r="J19" s="16"/>
      <c r="K19" s="17">
        <v>7109770148</v>
      </c>
      <c r="L19" s="18">
        <f t="shared" si="2"/>
        <v>0</v>
      </c>
      <c r="M19" s="18">
        <f t="shared" si="3"/>
        <v>10664655222</v>
      </c>
      <c r="N19" s="16"/>
      <c r="O19" s="17">
        <v>7109770148</v>
      </c>
      <c r="P19" s="18">
        <f t="shared" si="4"/>
        <v>0</v>
      </c>
      <c r="Q19" s="18">
        <f t="shared" si="5"/>
        <v>17774425370</v>
      </c>
      <c r="R19" s="16"/>
      <c r="S19" s="17">
        <f>VLOOKUP(B19,[1]Abr_Univ!E$7:J$39,6,0)</f>
        <v>3554885074</v>
      </c>
      <c r="T19" s="18">
        <f t="shared" si="6"/>
        <v>0</v>
      </c>
      <c r="U19" s="18">
        <f t="shared" si="7"/>
        <v>21329310444</v>
      </c>
    </row>
    <row r="20" spans="1:21" s="19" customFormat="1" ht="15" customHeight="1" x14ac:dyDescent="0.2">
      <c r="A20" s="13">
        <v>8900004328</v>
      </c>
      <c r="B20" s="13">
        <v>890000432</v>
      </c>
      <c r="C20" s="13">
        <v>126663000</v>
      </c>
      <c r="D20" s="14" t="s">
        <v>9</v>
      </c>
      <c r="E20" s="15" t="s">
        <v>127</v>
      </c>
      <c r="F20" s="16"/>
      <c r="G20" s="17">
        <v>4157702852</v>
      </c>
      <c r="H20" s="18">
        <f t="shared" si="0"/>
        <v>0</v>
      </c>
      <c r="I20" s="18">
        <f t="shared" si="1"/>
        <v>4157702852</v>
      </c>
      <c r="J20" s="16"/>
      <c r="K20" s="17">
        <v>8315405704</v>
      </c>
      <c r="L20" s="18">
        <f t="shared" si="2"/>
        <v>0</v>
      </c>
      <c r="M20" s="18">
        <f t="shared" si="3"/>
        <v>12473108556</v>
      </c>
      <c r="N20" s="16"/>
      <c r="O20" s="17">
        <v>4157702852</v>
      </c>
      <c r="P20" s="18">
        <f t="shared" si="4"/>
        <v>0</v>
      </c>
      <c r="Q20" s="18">
        <f t="shared" si="5"/>
        <v>16630811408</v>
      </c>
      <c r="R20" s="16"/>
      <c r="S20" s="17">
        <f>VLOOKUP(B20,[1]Abr_Univ!E$7:J$39,6,0)</f>
        <v>4157702852</v>
      </c>
      <c r="T20" s="18">
        <f t="shared" si="6"/>
        <v>0</v>
      </c>
      <c r="U20" s="18">
        <f t="shared" si="7"/>
        <v>20788514260</v>
      </c>
    </row>
    <row r="21" spans="1:21" s="19" customFormat="1" ht="15" customHeight="1" x14ac:dyDescent="0.2">
      <c r="A21" s="13">
        <v>8350003004</v>
      </c>
      <c r="B21" s="13">
        <v>835000300</v>
      </c>
      <c r="C21" s="13">
        <v>826076000</v>
      </c>
      <c r="D21" s="14" t="s">
        <v>7</v>
      </c>
      <c r="E21" s="15" t="s">
        <v>8</v>
      </c>
      <c r="F21" s="16"/>
      <c r="G21" s="17">
        <v>1244295872</v>
      </c>
      <c r="H21" s="18">
        <f t="shared" si="0"/>
        <v>0</v>
      </c>
      <c r="I21" s="18">
        <f t="shared" si="1"/>
        <v>1244295872</v>
      </c>
      <c r="J21" s="16"/>
      <c r="K21" s="17">
        <v>2488591744</v>
      </c>
      <c r="L21" s="18">
        <f t="shared" si="2"/>
        <v>0</v>
      </c>
      <c r="M21" s="18">
        <f t="shared" si="3"/>
        <v>3732887616</v>
      </c>
      <c r="N21" s="16"/>
      <c r="O21" s="17">
        <v>1244295872</v>
      </c>
      <c r="P21" s="18">
        <f t="shared" si="4"/>
        <v>0</v>
      </c>
      <c r="Q21" s="18">
        <f t="shared" si="5"/>
        <v>4977183488</v>
      </c>
      <c r="R21" s="16"/>
      <c r="S21" s="17">
        <f>VLOOKUP(B21,[1]Abr_Univ!E$7:J$39,6,0)</f>
        <v>1244295872</v>
      </c>
      <c r="T21" s="18">
        <f t="shared" si="6"/>
        <v>0</v>
      </c>
      <c r="U21" s="18">
        <f t="shared" si="7"/>
        <v>6221479360</v>
      </c>
    </row>
    <row r="22" spans="1:21" s="19" customFormat="1" ht="15" customHeight="1" x14ac:dyDescent="0.2">
      <c r="A22" s="13">
        <v>8915003192</v>
      </c>
      <c r="B22" s="13">
        <v>891500319</v>
      </c>
      <c r="C22" s="13">
        <v>27219000</v>
      </c>
      <c r="D22" s="14" t="s">
        <v>32</v>
      </c>
      <c r="E22" s="15" t="s">
        <v>54</v>
      </c>
      <c r="F22" s="16">
        <v>2022173818</v>
      </c>
      <c r="G22" s="17">
        <v>7459029768</v>
      </c>
      <c r="H22" s="18">
        <f t="shared" si="0"/>
        <v>2022173818</v>
      </c>
      <c r="I22" s="18">
        <f t="shared" si="1"/>
        <v>7459029768</v>
      </c>
      <c r="J22" s="16">
        <v>4044347636</v>
      </c>
      <c r="K22" s="17">
        <v>14918059536</v>
      </c>
      <c r="L22" s="18">
        <f t="shared" si="2"/>
        <v>6066521454</v>
      </c>
      <c r="M22" s="18">
        <f t="shared" si="3"/>
        <v>22377089304</v>
      </c>
      <c r="N22" s="16">
        <v>2022173818</v>
      </c>
      <c r="O22" s="17">
        <v>7459029768</v>
      </c>
      <c r="P22" s="18">
        <f t="shared" si="4"/>
        <v>8088695272</v>
      </c>
      <c r="Q22" s="18">
        <f t="shared" si="5"/>
        <v>29836119072</v>
      </c>
      <c r="R22" s="16"/>
      <c r="S22" s="17">
        <f>VLOOKUP(B22,[1]Abr_Univ!E$7:J$39,6,0)</f>
        <v>7459029768</v>
      </c>
      <c r="T22" s="18">
        <f t="shared" si="6"/>
        <v>8088695272</v>
      </c>
      <c r="U22" s="18">
        <f t="shared" si="7"/>
        <v>37295148840</v>
      </c>
    </row>
    <row r="23" spans="1:21" s="19" customFormat="1" ht="15" customHeight="1" x14ac:dyDescent="0.2">
      <c r="A23" s="13">
        <v>8901022573</v>
      </c>
      <c r="B23" s="13">
        <v>890102257</v>
      </c>
      <c r="C23" s="13">
        <v>121708000</v>
      </c>
      <c r="D23" s="14" t="s">
        <v>10</v>
      </c>
      <c r="E23" s="15" t="s">
        <v>11</v>
      </c>
      <c r="F23" s="16"/>
      <c r="G23" s="17">
        <v>8515415445</v>
      </c>
      <c r="H23" s="18">
        <f t="shared" si="0"/>
        <v>0</v>
      </c>
      <c r="I23" s="18">
        <f t="shared" si="1"/>
        <v>8515415445</v>
      </c>
      <c r="J23" s="16"/>
      <c r="K23" s="17">
        <v>17030830890</v>
      </c>
      <c r="L23" s="18">
        <f t="shared" si="2"/>
        <v>0</v>
      </c>
      <c r="M23" s="18">
        <f t="shared" si="3"/>
        <v>25546246335</v>
      </c>
      <c r="N23" s="16"/>
      <c r="O23" s="17">
        <v>8515415445</v>
      </c>
      <c r="P23" s="18">
        <f t="shared" si="4"/>
        <v>0</v>
      </c>
      <c r="Q23" s="18">
        <f t="shared" si="5"/>
        <v>34061661780</v>
      </c>
      <c r="R23" s="16"/>
      <c r="S23" s="17">
        <f>VLOOKUP(B23,[1]Abr_Univ!E$7:J$39,6,0)</f>
        <v>8515415445</v>
      </c>
      <c r="T23" s="18">
        <f t="shared" si="6"/>
        <v>0</v>
      </c>
      <c r="U23" s="18">
        <f t="shared" si="7"/>
        <v>42577077225</v>
      </c>
    </row>
    <row r="24" spans="1:21" s="19" customFormat="1" ht="15" customHeight="1" x14ac:dyDescent="0.2">
      <c r="A24" s="13">
        <v>8922003239</v>
      </c>
      <c r="B24" s="13">
        <v>892200323</v>
      </c>
      <c r="C24" s="13">
        <v>128870000</v>
      </c>
      <c r="D24" s="14" t="s">
        <v>40</v>
      </c>
      <c r="E24" s="15" t="s">
        <v>41</v>
      </c>
      <c r="F24" s="16"/>
      <c r="G24" s="17">
        <v>1632084998</v>
      </c>
      <c r="H24" s="18">
        <f t="shared" si="0"/>
        <v>0</v>
      </c>
      <c r="I24" s="18">
        <f t="shared" si="1"/>
        <v>1632084998</v>
      </c>
      <c r="J24" s="16"/>
      <c r="K24" s="17">
        <v>3264169996</v>
      </c>
      <c r="L24" s="18">
        <f t="shared" si="2"/>
        <v>0</v>
      </c>
      <c r="M24" s="18">
        <f t="shared" si="3"/>
        <v>4896254994</v>
      </c>
      <c r="N24" s="16"/>
      <c r="O24" s="17">
        <v>1632084998</v>
      </c>
      <c r="P24" s="18">
        <f t="shared" si="4"/>
        <v>0</v>
      </c>
      <c r="Q24" s="18">
        <f t="shared" si="5"/>
        <v>6528339992</v>
      </c>
      <c r="R24" s="16"/>
      <c r="S24" s="17">
        <f>VLOOKUP(B24,[1]Abr_Univ!E$7:J$39,6,0)</f>
        <v>1632084998</v>
      </c>
      <c r="T24" s="18">
        <f t="shared" si="6"/>
        <v>0</v>
      </c>
      <c r="U24" s="18">
        <f t="shared" si="7"/>
        <v>8160424990</v>
      </c>
    </row>
    <row r="25" spans="1:21" s="19" customFormat="1" ht="15" customHeight="1" x14ac:dyDescent="0.2">
      <c r="A25" s="13">
        <v>8905015104</v>
      </c>
      <c r="B25" s="13">
        <v>890501510</v>
      </c>
      <c r="C25" s="13">
        <v>125454000</v>
      </c>
      <c r="D25" s="14" t="s">
        <v>16</v>
      </c>
      <c r="E25" s="15" t="s">
        <v>84</v>
      </c>
      <c r="F25" s="16"/>
      <c r="G25" s="17">
        <v>3051159012</v>
      </c>
      <c r="H25" s="18">
        <f t="shared" si="0"/>
        <v>0</v>
      </c>
      <c r="I25" s="18">
        <f t="shared" si="1"/>
        <v>3051159012</v>
      </c>
      <c r="J25" s="16"/>
      <c r="K25" s="17">
        <v>6102318024</v>
      </c>
      <c r="L25" s="18">
        <f t="shared" si="2"/>
        <v>0</v>
      </c>
      <c r="M25" s="18">
        <f t="shared" si="3"/>
        <v>9153477036</v>
      </c>
      <c r="N25" s="16"/>
      <c r="O25" s="17">
        <v>3051159012</v>
      </c>
      <c r="P25" s="18">
        <f t="shared" si="4"/>
        <v>0</v>
      </c>
      <c r="Q25" s="18">
        <f t="shared" si="5"/>
        <v>12204636048</v>
      </c>
      <c r="R25" s="16"/>
      <c r="S25" s="17">
        <f>VLOOKUP(B25,[1]Abr_Univ!E$7:J$39,6,0)</f>
        <v>3051159012</v>
      </c>
      <c r="T25" s="18">
        <f t="shared" si="6"/>
        <v>0</v>
      </c>
      <c r="U25" s="18">
        <f t="shared" si="7"/>
        <v>15255795060</v>
      </c>
    </row>
    <row r="26" spans="1:21" s="19" customFormat="1" ht="15" customHeight="1" x14ac:dyDescent="0.2">
      <c r="A26" s="13">
        <v>8001189541</v>
      </c>
      <c r="B26" s="13">
        <v>800118954</v>
      </c>
      <c r="C26" s="13">
        <v>124552000</v>
      </c>
      <c r="D26" s="14" t="s">
        <v>4</v>
      </c>
      <c r="E26" s="15" t="s">
        <v>5</v>
      </c>
      <c r="F26" s="16"/>
      <c r="G26" s="17">
        <v>4633424404</v>
      </c>
      <c r="H26" s="18">
        <f t="shared" si="0"/>
        <v>0</v>
      </c>
      <c r="I26" s="18">
        <f t="shared" si="1"/>
        <v>4633424404</v>
      </c>
      <c r="J26" s="16"/>
      <c r="K26" s="17">
        <v>9266848808</v>
      </c>
      <c r="L26" s="18">
        <f t="shared" si="2"/>
        <v>0</v>
      </c>
      <c r="M26" s="18">
        <f t="shared" si="3"/>
        <v>13900273212</v>
      </c>
      <c r="N26" s="16"/>
      <c r="O26" s="17">
        <v>4633424404</v>
      </c>
      <c r="P26" s="18">
        <f t="shared" si="4"/>
        <v>0</v>
      </c>
      <c r="Q26" s="18">
        <f t="shared" si="5"/>
        <v>18533697616</v>
      </c>
      <c r="R26" s="16"/>
      <c r="S26" s="17">
        <f>VLOOKUP(B26,[1]Abr_Univ!E$7:J$39,6,0)</f>
        <v>4633424404</v>
      </c>
      <c r="T26" s="18">
        <f t="shared" si="6"/>
        <v>0</v>
      </c>
      <c r="U26" s="18">
        <f t="shared" si="7"/>
        <v>23167122020</v>
      </c>
    </row>
    <row r="27" spans="1:21" s="19" customFormat="1" ht="15" customHeight="1" x14ac:dyDescent="0.2">
      <c r="A27" s="13">
        <v>8920007573</v>
      </c>
      <c r="B27" s="13">
        <v>892000757</v>
      </c>
      <c r="C27" s="13">
        <v>28450000</v>
      </c>
      <c r="D27" s="14" t="s">
        <v>37</v>
      </c>
      <c r="E27" s="15" t="s">
        <v>125</v>
      </c>
      <c r="F27" s="16"/>
      <c r="G27" s="17">
        <v>2210576442</v>
      </c>
      <c r="H27" s="18">
        <f t="shared" si="0"/>
        <v>0</v>
      </c>
      <c r="I27" s="18">
        <f t="shared" si="1"/>
        <v>2210576442</v>
      </c>
      <c r="J27" s="16"/>
      <c r="K27" s="17">
        <v>4421152884</v>
      </c>
      <c r="L27" s="18">
        <f t="shared" si="2"/>
        <v>0</v>
      </c>
      <c r="M27" s="18">
        <f t="shared" si="3"/>
        <v>6631729326</v>
      </c>
      <c r="N27" s="16"/>
      <c r="O27" s="17">
        <v>2210576442</v>
      </c>
      <c r="P27" s="18">
        <f t="shared" si="4"/>
        <v>0</v>
      </c>
      <c r="Q27" s="18">
        <f t="shared" si="5"/>
        <v>8842305768</v>
      </c>
      <c r="R27" s="16"/>
      <c r="S27" s="17">
        <f>VLOOKUP(B27,[1]Abr_Univ!E$7:J$39,6,0)</f>
        <v>2210576442</v>
      </c>
      <c r="T27" s="18">
        <f t="shared" si="6"/>
        <v>0</v>
      </c>
      <c r="U27" s="18">
        <f t="shared" si="7"/>
        <v>11052882210</v>
      </c>
    </row>
    <row r="28" spans="1:21" s="19" customFormat="1" ht="15" customHeight="1" x14ac:dyDescent="0.2">
      <c r="A28" s="13">
        <v>8921150294</v>
      </c>
      <c r="B28" s="13">
        <v>892115029</v>
      </c>
      <c r="C28" s="13">
        <v>129444000</v>
      </c>
      <c r="D28" s="14" t="s">
        <v>38</v>
      </c>
      <c r="E28" s="15" t="s">
        <v>39</v>
      </c>
      <c r="F28" s="16"/>
      <c r="G28" s="17">
        <v>2015070750</v>
      </c>
      <c r="H28" s="18">
        <f t="shared" si="0"/>
        <v>0</v>
      </c>
      <c r="I28" s="18">
        <f t="shared" si="1"/>
        <v>2015070750</v>
      </c>
      <c r="J28" s="16"/>
      <c r="K28" s="17">
        <v>4030141500</v>
      </c>
      <c r="L28" s="18">
        <f t="shared" si="2"/>
        <v>0</v>
      </c>
      <c r="M28" s="18">
        <f t="shared" si="3"/>
        <v>6045212250</v>
      </c>
      <c r="N28" s="16"/>
      <c r="O28" s="17">
        <v>2015070750</v>
      </c>
      <c r="P28" s="18">
        <f t="shared" si="4"/>
        <v>0</v>
      </c>
      <c r="Q28" s="18">
        <f t="shared" si="5"/>
        <v>8060283000</v>
      </c>
      <c r="R28" s="16"/>
      <c r="S28" s="17">
        <f>VLOOKUP(B28,[1]Abr_Univ!E$7:J$39,6,0)</f>
        <v>2015070750</v>
      </c>
      <c r="T28" s="18">
        <f t="shared" si="6"/>
        <v>0</v>
      </c>
      <c r="U28" s="18">
        <f t="shared" si="7"/>
        <v>10075353750</v>
      </c>
    </row>
    <row r="29" spans="1:21" s="19" customFormat="1" ht="15" customHeight="1" x14ac:dyDescent="0.2">
      <c r="A29" s="13">
        <v>8911903461</v>
      </c>
      <c r="B29" s="13">
        <v>891190346</v>
      </c>
      <c r="C29" s="13">
        <v>26318000</v>
      </c>
      <c r="D29" s="14" t="s">
        <v>29</v>
      </c>
      <c r="E29" s="15" t="s">
        <v>30</v>
      </c>
      <c r="F29" s="16"/>
      <c r="G29" s="17">
        <v>2064779849</v>
      </c>
      <c r="H29" s="18">
        <f t="shared" si="0"/>
        <v>0</v>
      </c>
      <c r="I29" s="18">
        <f t="shared" si="1"/>
        <v>2064779849</v>
      </c>
      <c r="J29" s="16"/>
      <c r="K29" s="17">
        <v>4129559698</v>
      </c>
      <c r="L29" s="18">
        <f t="shared" si="2"/>
        <v>0</v>
      </c>
      <c r="M29" s="18">
        <f t="shared" si="3"/>
        <v>6194339547</v>
      </c>
      <c r="N29" s="16"/>
      <c r="O29" s="17">
        <v>2064779849</v>
      </c>
      <c r="P29" s="18">
        <f t="shared" si="4"/>
        <v>0</v>
      </c>
      <c r="Q29" s="18">
        <f t="shared" si="5"/>
        <v>8259119396</v>
      </c>
      <c r="R29" s="16"/>
      <c r="S29" s="17">
        <f>VLOOKUP(B29,[1]Abr_Univ!E$7:J$39,6,0)</f>
        <v>2064779849</v>
      </c>
      <c r="T29" s="18">
        <f t="shared" si="6"/>
        <v>0</v>
      </c>
      <c r="U29" s="18">
        <f t="shared" si="7"/>
        <v>10323899245</v>
      </c>
    </row>
    <row r="30" spans="1:21" s="19" customFormat="1" ht="15" customHeight="1" x14ac:dyDescent="0.2">
      <c r="A30" s="13">
        <v>8906800622</v>
      </c>
      <c r="B30" s="13">
        <v>890680062</v>
      </c>
      <c r="C30" s="13">
        <v>127625000</v>
      </c>
      <c r="D30" s="14" t="s">
        <v>17</v>
      </c>
      <c r="E30" s="15" t="s">
        <v>18</v>
      </c>
      <c r="F30" s="16"/>
      <c r="G30" s="17">
        <v>1309002844</v>
      </c>
      <c r="H30" s="18">
        <f t="shared" si="0"/>
        <v>0</v>
      </c>
      <c r="I30" s="18">
        <f t="shared" si="1"/>
        <v>1309002844</v>
      </c>
      <c r="J30" s="16"/>
      <c r="K30" s="17">
        <v>2618005688</v>
      </c>
      <c r="L30" s="18">
        <f t="shared" si="2"/>
        <v>0</v>
      </c>
      <c r="M30" s="18">
        <f t="shared" si="3"/>
        <v>3927008532</v>
      </c>
      <c r="N30" s="16"/>
      <c r="O30" s="17">
        <v>1309002844</v>
      </c>
      <c r="P30" s="18">
        <f t="shared" si="4"/>
        <v>0</v>
      </c>
      <c r="Q30" s="18">
        <f t="shared" si="5"/>
        <v>5236011376</v>
      </c>
      <c r="R30" s="16"/>
      <c r="S30" s="17">
        <f>VLOOKUP(B30,[1]Abr_Univ!E$7:J$39,6,0)</f>
        <v>1309002844</v>
      </c>
      <c r="T30" s="18">
        <f t="shared" si="6"/>
        <v>0</v>
      </c>
      <c r="U30" s="18">
        <f t="shared" si="7"/>
        <v>6545014220</v>
      </c>
    </row>
    <row r="31" spans="1:21" s="19" customFormat="1" ht="15" customHeight="1" thickBot="1" x14ac:dyDescent="0.25">
      <c r="A31" s="13">
        <v>8910800313</v>
      </c>
      <c r="B31" s="13">
        <v>891080031</v>
      </c>
      <c r="C31" s="13">
        <v>27123000</v>
      </c>
      <c r="D31" s="14" t="s">
        <v>27</v>
      </c>
      <c r="E31" s="39" t="s">
        <v>122</v>
      </c>
      <c r="F31" s="16">
        <v>2643204032</v>
      </c>
      <c r="G31" s="17">
        <v>5890242359</v>
      </c>
      <c r="H31" s="18">
        <f t="shared" si="0"/>
        <v>2643204032</v>
      </c>
      <c r="I31" s="18">
        <f t="shared" si="1"/>
        <v>5890242359</v>
      </c>
      <c r="J31" s="16">
        <v>5286408064</v>
      </c>
      <c r="K31" s="17">
        <v>11780484718</v>
      </c>
      <c r="L31" s="18">
        <f t="shared" si="2"/>
        <v>7929612096</v>
      </c>
      <c r="M31" s="18">
        <f t="shared" si="3"/>
        <v>17670727077</v>
      </c>
      <c r="N31" s="16">
        <v>2643204032</v>
      </c>
      <c r="O31" s="17">
        <v>5890242359</v>
      </c>
      <c r="P31" s="18">
        <f t="shared" si="4"/>
        <v>10572816128</v>
      </c>
      <c r="Q31" s="18">
        <f t="shared" si="5"/>
        <v>23560969436</v>
      </c>
      <c r="R31" s="16"/>
      <c r="S31" s="17">
        <f>VLOOKUP(B31,[1]Abr_Univ!E$7:J$39,6,0)</f>
        <v>5890242359</v>
      </c>
      <c r="T31" s="18">
        <f t="shared" si="6"/>
        <v>10572816128</v>
      </c>
      <c r="U31" s="18">
        <f t="shared" si="7"/>
        <v>29451211795</v>
      </c>
    </row>
    <row r="32" spans="1:21" s="19" customFormat="1" ht="15" customHeight="1" thickBot="1" x14ac:dyDescent="0.25">
      <c r="A32" s="13">
        <v>8904801235</v>
      </c>
      <c r="B32" s="13">
        <v>890480123</v>
      </c>
      <c r="C32" s="13">
        <v>122613000</v>
      </c>
      <c r="D32" s="14" t="s">
        <v>14</v>
      </c>
      <c r="E32" s="22" t="s">
        <v>90</v>
      </c>
      <c r="F32" s="16"/>
      <c r="G32" s="17">
        <v>5890474322</v>
      </c>
      <c r="H32" s="18">
        <f t="shared" si="0"/>
        <v>0</v>
      </c>
      <c r="I32" s="18">
        <f t="shared" si="1"/>
        <v>5890474322</v>
      </c>
      <c r="J32" s="16"/>
      <c r="K32" s="17">
        <v>11780948644</v>
      </c>
      <c r="L32" s="18">
        <f t="shared" si="2"/>
        <v>0</v>
      </c>
      <c r="M32" s="18">
        <f t="shared" si="3"/>
        <v>17671422966</v>
      </c>
      <c r="N32" s="16"/>
      <c r="O32" s="17">
        <v>5890474322</v>
      </c>
      <c r="P32" s="18">
        <f t="shared" si="4"/>
        <v>0</v>
      </c>
      <c r="Q32" s="18">
        <f t="shared" si="5"/>
        <v>23561897288</v>
      </c>
      <c r="R32" s="16"/>
      <c r="S32" s="17">
        <f>VLOOKUP(B32,[1]Abr_Univ!E$7:J$39,6,0)</f>
        <v>5890474322</v>
      </c>
      <c r="T32" s="18">
        <f t="shared" si="6"/>
        <v>0</v>
      </c>
      <c r="U32" s="18">
        <f t="shared" si="7"/>
        <v>29452371610</v>
      </c>
    </row>
    <row r="33" spans="1:21" s="19" customFormat="1" ht="15" customHeight="1" x14ac:dyDescent="0.2">
      <c r="A33" s="13">
        <v>8908010630</v>
      </c>
      <c r="B33" s="13">
        <v>890801063</v>
      </c>
      <c r="C33" s="13">
        <v>27017000</v>
      </c>
      <c r="D33" s="47" t="s">
        <v>21</v>
      </c>
      <c r="E33" s="15" t="s">
        <v>74</v>
      </c>
      <c r="F33" s="16">
        <v>1520947456</v>
      </c>
      <c r="G33" s="17">
        <v>5728711799</v>
      </c>
      <c r="H33" s="18">
        <f t="shared" si="0"/>
        <v>1520947456</v>
      </c>
      <c r="I33" s="18">
        <f t="shared" si="1"/>
        <v>5728711799</v>
      </c>
      <c r="J33" s="16">
        <v>3041894912</v>
      </c>
      <c r="K33" s="17">
        <v>11457423598</v>
      </c>
      <c r="L33" s="18">
        <f t="shared" si="2"/>
        <v>4562842368</v>
      </c>
      <c r="M33" s="18">
        <f t="shared" si="3"/>
        <v>17186135397</v>
      </c>
      <c r="N33" s="16">
        <v>1520947456</v>
      </c>
      <c r="O33" s="17">
        <v>5728711799</v>
      </c>
      <c r="P33" s="18">
        <f t="shared" si="4"/>
        <v>6083789824</v>
      </c>
      <c r="Q33" s="18">
        <f t="shared" si="5"/>
        <v>22914847196</v>
      </c>
      <c r="R33" s="16"/>
      <c r="S33" s="17">
        <f>VLOOKUP(B33,[1]Abr_Univ!E$7:J$39,6,0)</f>
        <v>5728711799</v>
      </c>
      <c r="T33" s="18">
        <f t="shared" si="6"/>
        <v>6083789824</v>
      </c>
      <c r="U33" s="18">
        <f t="shared" si="7"/>
        <v>28643558995</v>
      </c>
    </row>
    <row r="34" spans="1:21" s="19" customFormat="1" ht="15" customHeight="1" x14ac:dyDescent="0.2">
      <c r="A34" s="13">
        <v>8909800408</v>
      </c>
      <c r="B34" s="13">
        <v>890980040</v>
      </c>
      <c r="C34" s="13">
        <v>120205000</v>
      </c>
      <c r="D34" s="14" t="s">
        <v>23</v>
      </c>
      <c r="E34" s="23" t="s">
        <v>123</v>
      </c>
      <c r="F34" s="16"/>
      <c r="G34" s="17">
        <v>22428671560</v>
      </c>
      <c r="H34" s="18">
        <f t="shared" si="0"/>
        <v>0</v>
      </c>
      <c r="I34" s="18">
        <f t="shared" si="1"/>
        <v>22428671560</v>
      </c>
      <c r="J34" s="16"/>
      <c r="K34" s="17">
        <v>44857343120</v>
      </c>
      <c r="L34" s="18">
        <f t="shared" si="2"/>
        <v>0</v>
      </c>
      <c r="M34" s="18">
        <f t="shared" si="3"/>
        <v>67286014680</v>
      </c>
      <c r="N34" s="16"/>
      <c r="O34" s="17">
        <v>22428671560</v>
      </c>
      <c r="P34" s="18">
        <f t="shared" si="4"/>
        <v>0</v>
      </c>
      <c r="Q34" s="18">
        <f t="shared" si="5"/>
        <v>89714686240</v>
      </c>
      <c r="R34" s="16"/>
      <c r="S34" s="17">
        <f>VLOOKUP(B34,[1]Abr_Univ!E$7:J$39,6,0)</f>
        <v>22428671560</v>
      </c>
      <c r="T34" s="18">
        <f t="shared" si="6"/>
        <v>0</v>
      </c>
      <c r="U34" s="18">
        <f t="shared" si="7"/>
        <v>112143357800</v>
      </c>
    </row>
    <row r="35" spans="1:21" s="19" customFormat="1" ht="15" customHeight="1" x14ac:dyDescent="0.2">
      <c r="A35" s="13">
        <v>8001448299</v>
      </c>
      <c r="B35" s="13">
        <v>800144829</v>
      </c>
      <c r="C35" s="13">
        <v>821400000</v>
      </c>
      <c r="D35" s="14" t="s">
        <v>59</v>
      </c>
      <c r="E35" s="15" t="s">
        <v>55</v>
      </c>
      <c r="F35" s="16"/>
      <c r="G35" s="17">
        <v>1650721177</v>
      </c>
      <c r="H35" s="18">
        <f t="shared" si="0"/>
        <v>0</v>
      </c>
      <c r="I35" s="18">
        <f t="shared" si="1"/>
        <v>1650721177</v>
      </c>
      <c r="J35" s="16"/>
      <c r="K35" s="17">
        <v>3301442354</v>
      </c>
      <c r="L35" s="18">
        <f t="shared" si="2"/>
        <v>0</v>
      </c>
      <c r="M35" s="18">
        <f t="shared" si="3"/>
        <v>4952163531</v>
      </c>
      <c r="N35" s="16"/>
      <c r="O35" s="17">
        <v>1650721177</v>
      </c>
      <c r="P35" s="18">
        <f t="shared" si="4"/>
        <v>0</v>
      </c>
      <c r="Q35" s="18">
        <f t="shared" si="5"/>
        <v>6602884708</v>
      </c>
      <c r="R35" s="16"/>
      <c r="S35" s="17">
        <f>VLOOKUP(B35,[1]Abr_Univ!E$7:J$39,6,0)</f>
        <v>1650721177</v>
      </c>
      <c r="T35" s="18">
        <f t="shared" si="6"/>
        <v>0</v>
      </c>
      <c r="U35" s="18">
        <f t="shared" si="7"/>
        <v>8253605885</v>
      </c>
    </row>
    <row r="36" spans="1:21" s="19" customFormat="1" ht="15" customHeight="1" thickBot="1" x14ac:dyDescent="0.25">
      <c r="A36" s="13">
        <v>8919008530</v>
      </c>
      <c r="B36" s="13">
        <v>891900853</v>
      </c>
      <c r="C36" s="13">
        <v>124876000</v>
      </c>
      <c r="D36" s="14" t="s">
        <v>36</v>
      </c>
      <c r="E36" s="23" t="s">
        <v>97</v>
      </c>
      <c r="F36" s="16"/>
      <c r="G36" s="17">
        <v>218665261</v>
      </c>
      <c r="H36" s="18">
        <f t="shared" si="0"/>
        <v>0</v>
      </c>
      <c r="I36" s="18">
        <f t="shared" si="1"/>
        <v>218665261</v>
      </c>
      <c r="J36" s="16"/>
      <c r="K36" s="46">
        <v>437330522</v>
      </c>
      <c r="L36" s="18">
        <f t="shared" si="2"/>
        <v>0</v>
      </c>
      <c r="M36" s="18">
        <f t="shared" si="3"/>
        <v>655995783</v>
      </c>
      <c r="N36" s="16"/>
      <c r="O36" s="17">
        <v>218665261</v>
      </c>
      <c r="P36" s="18">
        <f t="shared" si="4"/>
        <v>0</v>
      </c>
      <c r="Q36" s="18">
        <f t="shared" si="5"/>
        <v>874661044</v>
      </c>
      <c r="R36" s="16"/>
      <c r="S36" s="17">
        <f>VLOOKUP(B36,[1]Abr_Univ!E$7:J$39,6,0)</f>
        <v>218665261</v>
      </c>
      <c r="T36" s="18">
        <f t="shared" si="6"/>
        <v>0</v>
      </c>
      <c r="U36" s="18">
        <f t="shared" si="7"/>
        <v>1093326305</v>
      </c>
    </row>
    <row r="37" spans="1:21" s="19" customFormat="1" ht="15" customHeight="1" thickBot="1" x14ac:dyDescent="0.25">
      <c r="A37" s="43">
        <v>8902087271</v>
      </c>
      <c r="B37" s="13">
        <v>890208727</v>
      </c>
      <c r="C37" s="13">
        <v>128068000</v>
      </c>
      <c r="D37" s="14" t="s">
        <v>110</v>
      </c>
      <c r="E37" s="22" t="s">
        <v>121</v>
      </c>
      <c r="F37" s="16"/>
      <c r="G37" s="17"/>
      <c r="H37" s="18">
        <f t="shared" si="0"/>
        <v>0</v>
      </c>
      <c r="I37" s="18">
        <f t="shared" si="1"/>
        <v>0</v>
      </c>
      <c r="J37" s="16"/>
      <c r="K37" s="17"/>
      <c r="L37" s="18">
        <f t="shared" si="2"/>
        <v>0</v>
      </c>
      <c r="M37" s="18">
        <f t="shared" si="3"/>
        <v>0</v>
      </c>
      <c r="N37" s="16"/>
      <c r="O37" s="17"/>
      <c r="P37" s="18">
        <f t="shared" si="4"/>
        <v>0</v>
      </c>
      <c r="Q37" s="18">
        <f t="shared" si="5"/>
        <v>0</v>
      </c>
      <c r="R37" s="16"/>
      <c r="S37" s="17"/>
      <c r="T37" s="18">
        <f t="shared" si="6"/>
        <v>0</v>
      </c>
      <c r="U37" s="18">
        <f t="shared" si="7"/>
        <v>0</v>
      </c>
    </row>
    <row r="38" spans="1:21" s="19" customFormat="1" ht="15" customHeight="1" thickBot="1" x14ac:dyDescent="0.25">
      <c r="A38" s="43">
        <v>8909054196</v>
      </c>
      <c r="B38" s="13">
        <v>890905419</v>
      </c>
      <c r="C38" s="13">
        <v>121705000</v>
      </c>
      <c r="D38" s="14" t="s">
        <v>109</v>
      </c>
      <c r="E38" s="15" t="s">
        <v>120</v>
      </c>
      <c r="F38" s="16"/>
      <c r="G38" s="17"/>
      <c r="H38" s="18">
        <f t="shared" si="0"/>
        <v>0</v>
      </c>
      <c r="I38" s="18">
        <f t="shared" si="1"/>
        <v>0</v>
      </c>
      <c r="J38" s="16"/>
      <c r="K38" s="17"/>
      <c r="L38" s="18">
        <f t="shared" si="2"/>
        <v>0</v>
      </c>
      <c r="M38" s="18">
        <f t="shared" si="3"/>
        <v>0</v>
      </c>
      <c r="N38" s="16"/>
      <c r="O38" s="17"/>
      <c r="P38" s="18">
        <f t="shared" si="4"/>
        <v>0</v>
      </c>
      <c r="Q38" s="18">
        <f t="shared" si="5"/>
        <v>0</v>
      </c>
      <c r="R38" s="16"/>
      <c r="S38" s="17"/>
      <c r="T38" s="18">
        <f t="shared" si="6"/>
        <v>0</v>
      </c>
      <c r="U38" s="18">
        <f t="shared" si="7"/>
        <v>0</v>
      </c>
    </row>
    <row r="39" spans="1:21" s="19" customFormat="1" ht="15" customHeight="1" thickBot="1" x14ac:dyDescent="0.25">
      <c r="A39" s="43">
        <v>8909801366</v>
      </c>
      <c r="B39" s="13">
        <v>890980136</v>
      </c>
      <c r="C39" s="13">
        <v>120305000</v>
      </c>
      <c r="D39" s="14" t="s">
        <v>108</v>
      </c>
      <c r="E39" s="22" t="s">
        <v>119</v>
      </c>
      <c r="F39" s="16"/>
      <c r="G39" s="17"/>
      <c r="H39" s="18">
        <f t="shared" si="0"/>
        <v>0</v>
      </c>
      <c r="I39" s="18">
        <f t="shared" si="1"/>
        <v>0</v>
      </c>
      <c r="J39" s="16"/>
      <c r="K39" s="17"/>
      <c r="L39" s="18">
        <f t="shared" si="2"/>
        <v>0</v>
      </c>
      <c r="M39" s="18">
        <f t="shared" si="3"/>
        <v>0</v>
      </c>
      <c r="N39" s="16"/>
      <c r="O39" s="17"/>
      <c r="P39" s="18">
        <f t="shared" si="4"/>
        <v>0</v>
      </c>
      <c r="Q39" s="18">
        <f t="shared" si="5"/>
        <v>0</v>
      </c>
      <c r="R39" s="16"/>
      <c r="S39" s="17"/>
      <c r="T39" s="18">
        <f t="shared" si="6"/>
        <v>0</v>
      </c>
      <c r="U39" s="18">
        <f t="shared" si="7"/>
        <v>0</v>
      </c>
    </row>
    <row r="40" spans="1:21" s="19" customFormat="1" ht="15" customHeight="1" x14ac:dyDescent="0.2">
      <c r="A40" s="43">
        <v>8000245813</v>
      </c>
      <c r="B40" s="13">
        <v>800024581</v>
      </c>
      <c r="C40" s="13">
        <v>129168000</v>
      </c>
      <c r="D40" s="14" t="s">
        <v>107</v>
      </c>
      <c r="E40" s="15" t="s">
        <v>118</v>
      </c>
      <c r="F40" s="16"/>
      <c r="G40" s="17"/>
      <c r="H40" s="18">
        <f t="shared" si="0"/>
        <v>0</v>
      </c>
      <c r="I40" s="18">
        <f t="shared" si="1"/>
        <v>0</v>
      </c>
      <c r="J40" s="16"/>
      <c r="K40" s="17"/>
      <c r="L40" s="18">
        <f t="shared" si="2"/>
        <v>0</v>
      </c>
      <c r="M40" s="18">
        <f t="shared" si="3"/>
        <v>0</v>
      </c>
      <c r="N40" s="16"/>
      <c r="O40" s="17"/>
      <c r="P40" s="18">
        <f t="shared" si="4"/>
        <v>0</v>
      </c>
      <c r="Q40" s="18">
        <f t="shared" si="5"/>
        <v>0</v>
      </c>
      <c r="R40" s="16"/>
      <c r="S40" s="17"/>
      <c r="T40" s="18">
        <f t="shared" si="6"/>
        <v>0</v>
      </c>
      <c r="U40" s="18">
        <f t="shared" si="7"/>
        <v>0</v>
      </c>
    </row>
    <row r="41" spans="1:21" s="19" customFormat="1" ht="15" customHeight="1" x14ac:dyDescent="0.2">
      <c r="A41" s="13">
        <v>8001737190</v>
      </c>
      <c r="B41" s="13">
        <v>800173719</v>
      </c>
      <c r="C41" s="13">
        <v>825873000</v>
      </c>
      <c r="D41" s="14" t="s">
        <v>75</v>
      </c>
      <c r="E41" s="15" t="s">
        <v>79</v>
      </c>
      <c r="F41" s="16"/>
      <c r="G41" s="17"/>
      <c r="H41" s="18">
        <f t="shared" si="0"/>
        <v>0</v>
      </c>
      <c r="I41" s="18">
        <f t="shared" si="1"/>
        <v>0</v>
      </c>
      <c r="J41" s="16"/>
      <c r="K41" s="17"/>
      <c r="L41" s="18">
        <f t="shared" si="2"/>
        <v>0</v>
      </c>
      <c r="M41" s="18">
        <f t="shared" si="3"/>
        <v>0</v>
      </c>
      <c r="N41" s="16"/>
      <c r="O41" s="17"/>
      <c r="P41" s="18">
        <f t="shared" si="4"/>
        <v>0</v>
      </c>
      <c r="Q41" s="18">
        <f t="shared" si="5"/>
        <v>0</v>
      </c>
      <c r="R41" s="16"/>
      <c r="S41" s="17"/>
      <c r="T41" s="18">
        <f t="shared" si="6"/>
        <v>0</v>
      </c>
      <c r="U41" s="18">
        <f t="shared" si="7"/>
        <v>0</v>
      </c>
    </row>
    <row r="42" spans="1:21" s="19" customFormat="1" ht="15" customHeight="1" x14ac:dyDescent="0.2">
      <c r="A42" s="13">
        <v>8909801531</v>
      </c>
      <c r="B42" s="13">
        <v>890980153</v>
      </c>
      <c r="C42" s="13">
        <v>821505000</v>
      </c>
      <c r="D42" s="14" t="s">
        <v>49</v>
      </c>
      <c r="E42" s="39" t="s">
        <v>50</v>
      </c>
      <c r="F42" s="16"/>
      <c r="G42" s="17">
        <v>879329192</v>
      </c>
      <c r="H42" s="18">
        <f t="shared" si="0"/>
        <v>0</v>
      </c>
      <c r="I42" s="18">
        <f t="shared" si="1"/>
        <v>879329192</v>
      </c>
      <c r="J42" s="16"/>
      <c r="K42" s="17">
        <v>879329192</v>
      </c>
      <c r="L42" s="18">
        <f t="shared" si="2"/>
        <v>0</v>
      </c>
      <c r="M42" s="18">
        <f t="shared" si="3"/>
        <v>1758658384</v>
      </c>
      <c r="N42" s="16"/>
      <c r="O42" s="17">
        <v>879329192</v>
      </c>
      <c r="P42" s="18">
        <f t="shared" si="4"/>
        <v>0</v>
      </c>
      <c r="Q42" s="18">
        <f t="shared" si="5"/>
        <v>2637987576</v>
      </c>
      <c r="R42" s="16">
        <f>VLOOKUP(B42,[1]Abr_Desc!D$11:I$24,6,0)</f>
        <v>879329192</v>
      </c>
      <c r="S42" s="17"/>
      <c r="T42" s="18">
        <f t="shared" si="6"/>
        <v>879329192</v>
      </c>
      <c r="U42" s="18">
        <f t="shared" si="7"/>
        <v>2637987576</v>
      </c>
    </row>
    <row r="43" spans="1:21" s="19" customFormat="1" ht="15" customHeight="1" x14ac:dyDescent="0.2">
      <c r="A43" s="43">
        <v>8002147507</v>
      </c>
      <c r="B43" s="13">
        <v>800214750</v>
      </c>
      <c r="C43" s="13">
        <v>260105001</v>
      </c>
      <c r="D43" s="14" t="s">
        <v>106</v>
      </c>
      <c r="E43" s="15" t="s">
        <v>117</v>
      </c>
      <c r="F43" s="16"/>
      <c r="G43" s="17"/>
      <c r="H43" s="18">
        <f t="shared" si="0"/>
        <v>0</v>
      </c>
      <c r="I43" s="18">
        <f t="shared" si="1"/>
        <v>0</v>
      </c>
      <c r="J43" s="16"/>
      <c r="K43" s="17"/>
      <c r="L43" s="18">
        <f t="shared" si="2"/>
        <v>0</v>
      </c>
      <c r="M43" s="18">
        <f t="shared" si="3"/>
        <v>0</v>
      </c>
      <c r="N43" s="16"/>
      <c r="O43" s="17"/>
      <c r="P43" s="18">
        <f t="shared" si="4"/>
        <v>0</v>
      </c>
      <c r="Q43" s="18">
        <f t="shared" si="5"/>
        <v>0</v>
      </c>
      <c r="R43" s="16"/>
      <c r="S43" s="17"/>
      <c r="T43" s="18">
        <f t="shared" si="6"/>
        <v>0</v>
      </c>
      <c r="U43" s="18">
        <f t="shared" si="7"/>
        <v>0</v>
      </c>
    </row>
    <row r="44" spans="1:21" s="19" customFormat="1" ht="15" customHeight="1" x14ac:dyDescent="0.2">
      <c r="A44" s="13">
        <v>8002479401</v>
      </c>
      <c r="B44" s="13">
        <v>800247940</v>
      </c>
      <c r="C44" s="13">
        <v>824086000</v>
      </c>
      <c r="D44" s="47" t="s">
        <v>62</v>
      </c>
      <c r="E44" s="15" t="s">
        <v>6</v>
      </c>
      <c r="F44" s="16"/>
      <c r="G44" s="17">
        <v>243036264</v>
      </c>
      <c r="H44" s="18">
        <f t="shared" si="0"/>
        <v>0</v>
      </c>
      <c r="I44" s="18">
        <f t="shared" si="1"/>
        <v>243036264</v>
      </c>
      <c r="J44" s="16"/>
      <c r="K44" s="17">
        <v>243036264</v>
      </c>
      <c r="L44" s="18">
        <f t="shared" si="2"/>
        <v>0</v>
      </c>
      <c r="M44" s="18">
        <f t="shared" si="3"/>
        <v>486072528</v>
      </c>
      <c r="N44" s="16"/>
      <c r="O44" s="17">
        <v>243036264</v>
      </c>
      <c r="P44" s="18">
        <f t="shared" si="4"/>
        <v>0</v>
      </c>
      <c r="Q44" s="18">
        <f t="shared" si="5"/>
        <v>729108792</v>
      </c>
      <c r="R44" s="16">
        <f>VLOOKUP(B44,[1]Abr_Desc!D$11:I$24,6,0)</f>
        <v>243036264</v>
      </c>
      <c r="S44" s="17"/>
      <c r="T44" s="18">
        <f t="shared" si="6"/>
        <v>243036264</v>
      </c>
      <c r="U44" s="18">
        <f t="shared" si="7"/>
        <v>729108792</v>
      </c>
    </row>
    <row r="45" spans="1:21" s="19" customFormat="1" ht="15" customHeight="1" x14ac:dyDescent="0.2">
      <c r="A45" s="13">
        <v>8020110655</v>
      </c>
      <c r="B45" s="13">
        <v>802011065</v>
      </c>
      <c r="C45" s="13">
        <v>64500000</v>
      </c>
      <c r="D45" s="14" t="s">
        <v>46</v>
      </c>
      <c r="E45" s="38" t="s">
        <v>126</v>
      </c>
      <c r="F45" s="16"/>
      <c r="G45" s="17">
        <v>383732705</v>
      </c>
      <c r="H45" s="18">
        <f t="shared" si="0"/>
        <v>0</v>
      </c>
      <c r="I45" s="18">
        <f t="shared" si="1"/>
        <v>383732705</v>
      </c>
      <c r="J45" s="16"/>
      <c r="K45" s="17">
        <v>383732705</v>
      </c>
      <c r="L45" s="18">
        <f t="shared" si="2"/>
        <v>0</v>
      </c>
      <c r="M45" s="18">
        <f t="shared" si="3"/>
        <v>767465410</v>
      </c>
      <c r="N45" s="16"/>
      <c r="O45" s="17">
        <v>383732705</v>
      </c>
      <c r="P45" s="18">
        <f t="shared" si="4"/>
        <v>0</v>
      </c>
      <c r="Q45" s="18">
        <f t="shared" si="5"/>
        <v>1151198115</v>
      </c>
      <c r="R45" s="16">
        <f>VLOOKUP(B45,[1]Abr_Desc!D$11:I$24,6,0)</f>
        <v>383732705</v>
      </c>
      <c r="S45" s="17"/>
      <c r="T45" s="18">
        <f t="shared" si="6"/>
        <v>383732705</v>
      </c>
      <c r="U45" s="18">
        <f t="shared" si="7"/>
        <v>1151198115</v>
      </c>
    </row>
    <row r="46" spans="1:21" s="19" customFormat="1" ht="15" customHeight="1" x14ac:dyDescent="0.2">
      <c r="A46" s="13">
        <v>8001240234</v>
      </c>
      <c r="B46" s="13">
        <v>800124023</v>
      </c>
      <c r="C46" s="13">
        <v>824276000</v>
      </c>
      <c r="D46" s="14" t="s">
        <v>58</v>
      </c>
      <c r="E46" s="15" t="s">
        <v>89</v>
      </c>
      <c r="F46" s="16"/>
      <c r="G46" s="17">
        <v>268145843</v>
      </c>
      <c r="H46" s="18">
        <f t="shared" si="0"/>
        <v>0</v>
      </c>
      <c r="I46" s="18">
        <f t="shared" si="1"/>
        <v>268145843</v>
      </c>
      <c r="J46" s="16"/>
      <c r="K46" s="17">
        <v>268145843</v>
      </c>
      <c r="L46" s="18">
        <f t="shared" si="2"/>
        <v>0</v>
      </c>
      <c r="M46" s="18">
        <f t="shared" si="3"/>
        <v>536291686</v>
      </c>
      <c r="N46" s="16"/>
      <c r="O46" s="17">
        <v>268145843</v>
      </c>
      <c r="P46" s="18">
        <f t="shared" si="4"/>
        <v>0</v>
      </c>
      <c r="Q46" s="18">
        <f t="shared" si="5"/>
        <v>804437529</v>
      </c>
      <c r="R46" s="16">
        <f>VLOOKUP(B46,[1]Abr_Desc!D$11:I$24,6,0)</f>
        <v>268145843</v>
      </c>
      <c r="S46" s="17"/>
      <c r="T46" s="18">
        <f t="shared" si="6"/>
        <v>268145843</v>
      </c>
      <c r="U46" s="18">
        <f t="shared" si="7"/>
        <v>804437529</v>
      </c>
    </row>
    <row r="47" spans="1:21" s="19" customFormat="1" ht="15" customHeight="1" x14ac:dyDescent="0.2">
      <c r="A47" s="13">
        <v>8002480047</v>
      </c>
      <c r="B47" s="13">
        <v>800248004</v>
      </c>
      <c r="C47" s="13">
        <v>825676000</v>
      </c>
      <c r="D47" s="14" t="s">
        <v>53</v>
      </c>
      <c r="E47" s="15" t="s">
        <v>91</v>
      </c>
      <c r="F47" s="16"/>
      <c r="G47" s="17"/>
      <c r="H47" s="18">
        <f t="shared" si="0"/>
        <v>0</v>
      </c>
      <c r="I47" s="18">
        <f t="shared" si="1"/>
        <v>0</v>
      </c>
      <c r="J47" s="16"/>
      <c r="K47" s="17"/>
      <c r="L47" s="18">
        <f t="shared" si="2"/>
        <v>0</v>
      </c>
      <c r="M47" s="18">
        <f t="shared" si="3"/>
        <v>0</v>
      </c>
      <c r="N47" s="16"/>
      <c r="O47" s="17"/>
      <c r="P47" s="18">
        <f t="shared" si="4"/>
        <v>0</v>
      </c>
      <c r="Q47" s="18">
        <f t="shared" si="5"/>
        <v>0</v>
      </c>
      <c r="R47" s="16"/>
      <c r="S47" s="17"/>
      <c r="T47" s="18">
        <f t="shared" si="6"/>
        <v>0</v>
      </c>
      <c r="U47" s="18">
        <f t="shared" si="7"/>
        <v>0</v>
      </c>
    </row>
    <row r="48" spans="1:21" s="19" customFormat="1" ht="15" customHeight="1" thickBot="1" x14ac:dyDescent="0.25">
      <c r="A48" s="13">
        <v>8905015784</v>
      </c>
      <c r="B48" s="13">
        <v>890501578</v>
      </c>
      <c r="C48" s="13">
        <v>824454000</v>
      </c>
      <c r="D48" s="14" t="s">
        <v>77</v>
      </c>
      <c r="E48" s="39" t="s">
        <v>80</v>
      </c>
      <c r="F48" s="16"/>
      <c r="G48" s="17">
        <v>366028862</v>
      </c>
      <c r="H48" s="18">
        <f t="shared" si="0"/>
        <v>0</v>
      </c>
      <c r="I48" s="18">
        <f t="shared" si="1"/>
        <v>366028862</v>
      </c>
      <c r="J48" s="16"/>
      <c r="K48" s="17">
        <v>366028862</v>
      </c>
      <c r="L48" s="18">
        <f t="shared" si="2"/>
        <v>0</v>
      </c>
      <c r="M48" s="18">
        <f t="shared" si="3"/>
        <v>732057724</v>
      </c>
      <c r="N48" s="16"/>
      <c r="O48" s="17">
        <v>366028862</v>
      </c>
      <c r="P48" s="18">
        <f t="shared" si="4"/>
        <v>0</v>
      </c>
      <c r="Q48" s="18">
        <f t="shared" si="5"/>
        <v>1098086586</v>
      </c>
      <c r="R48" s="16">
        <f>VLOOKUP(B48,[1]Abr_Desc!D$11:I$24,6,0)</f>
        <v>366028862</v>
      </c>
      <c r="S48" s="17"/>
      <c r="T48" s="18">
        <f t="shared" si="6"/>
        <v>366028862</v>
      </c>
      <c r="U48" s="18">
        <f t="shared" si="7"/>
        <v>1098086586</v>
      </c>
    </row>
    <row r="49" spans="1:21" s="19" customFormat="1" ht="15" customHeight="1" thickBot="1" x14ac:dyDescent="0.25">
      <c r="A49" s="43">
        <v>8903259893</v>
      </c>
      <c r="B49" s="13">
        <v>890325989</v>
      </c>
      <c r="C49" s="13">
        <v>121276000</v>
      </c>
      <c r="D49" s="14" t="s">
        <v>105</v>
      </c>
      <c r="E49" s="22" t="s">
        <v>116</v>
      </c>
      <c r="F49" s="16"/>
      <c r="G49" s="17"/>
      <c r="H49" s="18">
        <f t="shared" si="0"/>
        <v>0</v>
      </c>
      <c r="I49" s="18">
        <f t="shared" si="1"/>
        <v>0</v>
      </c>
      <c r="J49" s="16"/>
      <c r="K49" s="17"/>
      <c r="L49" s="18">
        <f t="shared" si="2"/>
        <v>0</v>
      </c>
      <c r="M49" s="18">
        <f t="shared" si="3"/>
        <v>0</v>
      </c>
      <c r="N49" s="16"/>
      <c r="O49" s="17"/>
      <c r="P49" s="18">
        <f t="shared" si="4"/>
        <v>0</v>
      </c>
      <c r="Q49" s="18">
        <f t="shared" si="5"/>
        <v>0</v>
      </c>
      <c r="R49" s="16"/>
      <c r="S49" s="17"/>
      <c r="T49" s="18">
        <f t="shared" si="6"/>
        <v>0</v>
      </c>
      <c r="U49" s="18">
        <f t="shared" si="7"/>
        <v>0</v>
      </c>
    </row>
    <row r="50" spans="1:21" s="19" customFormat="1" ht="15" customHeight="1" thickBot="1" x14ac:dyDescent="0.25">
      <c r="A50" s="13">
        <v>8917019320</v>
      </c>
      <c r="B50" s="13">
        <v>891701932</v>
      </c>
      <c r="C50" s="13">
        <v>823847000</v>
      </c>
      <c r="D50" s="47" t="s">
        <v>71</v>
      </c>
      <c r="E50" s="45" t="s">
        <v>35</v>
      </c>
      <c r="F50" s="16"/>
      <c r="G50" s="17">
        <v>262971036</v>
      </c>
      <c r="H50" s="18">
        <f t="shared" si="0"/>
        <v>0</v>
      </c>
      <c r="I50" s="18">
        <f t="shared" si="1"/>
        <v>262971036</v>
      </c>
      <c r="J50" s="16"/>
      <c r="K50" s="17">
        <v>262971036</v>
      </c>
      <c r="L50" s="18">
        <f t="shared" si="2"/>
        <v>0</v>
      </c>
      <c r="M50" s="18">
        <f t="shared" si="3"/>
        <v>525942072</v>
      </c>
      <c r="N50" s="16"/>
      <c r="O50" s="17">
        <v>262971036</v>
      </c>
      <c r="P50" s="18">
        <f>+L50+N50</f>
        <v>0</v>
      </c>
      <c r="Q50" s="18">
        <f t="shared" si="5"/>
        <v>788913108</v>
      </c>
      <c r="R50" s="16">
        <f>VLOOKUP(B50,[1]Abr_Desc!D$11:I$24,6,0)</f>
        <v>262971036</v>
      </c>
      <c r="S50" s="17"/>
      <c r="T50" s="18">
        <f>+P50+R50</f>
        <v>262971036</v>
      </c>
      <c r="U50" s="18">
        <f t="shared" si="7"/>
        <v>788913108</v>
      </c>
    </row>
    <row r="51" spans="1:21" s="19" customFormat="1" ht="15" customHeight="1" x14ac:dyDescent="0.2">
      <c r="A51" s="43">
        <v>8110002782</v>
      </c>
      <c r="B51" s="13">
        <v>811000278</v>
      </c>
      <c r="C51" s="13">
        <v>262505266</v>
      </c>
      <c r="D51" s="14" t="s">
        <v>104</v>
      </c>
      <c r="E51" s="15" t="s">
        <v>115</v>
      </c>
      <c r="F51" s="16"/>
      <c r="G51" s="17"/>
      <c r="H51" s="18">
        <f t="shared" si="0"/>
        <v>0</v>
      </c>
      <c r="I51" s="18">
        <f t="shared" si="1"/>
        <v>0</v>
      </c>
      <c r="J51" s="16"/>
      <c r="K51" s="17"/>
      <c r="L51" s="18">
        <f t="shared" si="2"/>
        <v>0</v>
      </c>
      <c r="M51" s="18">
        <f t="shared" si="3"/>
        <v>0</v>
      </c>
      <c r="N51" s="16"/>
      <c r="O51" s="17"/>
      <c r="P51" s="18">
        <f t="shared" si="4"/>
        <v>0</v>
      </c>
      <c r="Q51" s="18">
        <f t="shared" si="5"/>
        <v>0</v>
      </c>
      <c r="R51" s="16"/>
      <c r="S51" s="17"/>
      <c r="T51" s="18">
        <f t="shared" ref="T51:T66" si="8">+P51+R51</f>
        <v>0</v>
      </c>
      <c r="U51" s="18">
        <f t="shared" si="7"/>
        <v>0</v>
      </c>
    </row>
    <row r="52" spans="1:21" s="19" customFormat="1" ht="15" customHeight="1" x14ac:dyDescent="0.2">
      <c r="A52" s="43">
        <v>8904803080</v>
      </c>
      <c r="B52" s="13">
        <v>890480308</v>
      </c>
      <c r="C52" s="13">
        <v>220113001</v>
      </c>
      <c r="D52" s="14" t="s">
        <v>103</v>
      </c>
      <c r="E52" s="15" t="s">
        <v>114</v>
      </c>
      <c r="F52" s="16"/>
      <c r="G52" s="17"/>
      <c r="H52" s="18">
        <f t="shared" si="0"/>
        <v>0</v>
      </c>
      <c r="I52" s="18">
        <f t="shared" si="1"/>
        <v>0</v>
      </c>
      <c r="J52" s="16"/>
      <c r="K52" s="17"/>
      <c r="L52" s="18">
        <f t="shared" si="2"/>
        <v>0</v>
      </c>
      <c r="M52" s="18">
        <f t="shared" si="3"/>
        <v>0</v>
      </c>
      <c r="N52" s="16"/>
      <c r="O52" s="17"/>
      <c r="P52" s="18">
        <f t="shared" si="4"/>
        <v>0</v>
      </c>
      <c r="Q52" s="18">
        <f t="shared" si="5"/>
        <v>0</v>
      </c>
      <c r="R52" s="16"/>
      <c r="S52" s="17"/>
      <c r="T52" s="18">
        <f t="shared" si="8"/>
        <v>0</v>
      </c>
      <c r="U52" s="18">
        <f t="shared" si="7"/>
        <v>0</v>
      </c>
    </row>
    <row r="53" spans="1:21" s="19" customFormat="1" ht="15" customHeight="1" thickBot="1" x14ac:dyDescent="0.25">
      <c r="A53" s="43">
        <v>8050008890</v>
      </c>
      <c r="B53" s="13">
        <v>805000889</v>
      </c>
      <c r="C53" s="13">
        <v>260176001</v>
      </c>
      <c r="D53" s="14" t="s">
        <v>102</v>
      </c>
      <c r="E53" s="15" t="s">
        <v>113</v>
      </c>
      <c r="F53" s="16"/>
      <c r="G53" s="17"/>
      <c r="H53" s="18">
        <f t="shared" si="0"/>
        <v>0</v>
      </c>
      <c r="I53" s="18">
        <f t="shared" si="1"/>
        <v>0</v>
      </c>
      <c r="J53" s="16"/>
      <c r="K53" s="17"/>
      <c r="L53" s="18">
        <f t="shared" si="2"/>
        <v>0</v>
      </c>
      <c r="M53" s="18">
        <f t="shared" si="3"/>
        <v>0</v>
      </c>
      <c r="N53" s="16"/>
      <c r="O53" s="17"/>
      <c r="P53" s="18">
        <f t="shared" si="4"/>
        <v>0</v>
      </c>
      <c r="Q53" s="18">
        <f t="shared" si="5"/>
        <v>0</v>
      </c>
      <c r="R53" s="16"/>
      <c r="S53" s="17"/>
      <c r="T53" s="18">
        <f t="shared" si="8"/>
        <v>0</v>
      </c>
      <c r="U53" s="18">
        <f t="shared" si="7"/>
        <v>0</v>
      </c>
    </row>
    <row r="54" spans="1:21" s="19" customFormat="1" ht="15" customHeight="1" thickBot="1" x14ac:dyDescent="0.25">
      <c r="A54" s="44">
        <v>8919028110</v>
      </c>
      <c r="B54" s="13">
        <v>891902811</v>
      </c>
      <c r="C54" s="13">
        <v>824376000</v>
      </c>
      <c r="D54" s="14" t="s">
        <v>51</v>
      </c>
      <c r="E54" s="15" t="s">
        <v>99</v>
      </c>
      <c r="F54" s="16"/>
      <c r="G54" s="17">
        <v>361615392</v>
      </c>
      <c r="H54" s="18">
        <f t="shared" si="0"/>
        <v>0</v>
      </c>
      <c r="I54" s="18">
        <f t="shared" si="1"/>
        <v>361615392</v>
      </c>
      <c r="J54" s="16"/>
      <c r="K54" s="17">
        <v>361615392</v>
      </c>
      <c r="L54" s="18">
        <f t="shared" si="2"/>
        <v>0</v>
      </c>
      <c r="M54" s="18">
        <f t="shared" si="3"/>
        <v>723230784</v>
      </c>
      <c r="N54" s="16"/>
      <c r="O54" s="17">
        <v>361615392</v>
      </c>
      <c r="P54" s="18">
        <f t="shared" si="4"/>
        <v>0</v>
      </c>
      <c r="Q54" s="18">
        <f t="shared" si="5"/>
        <v>1084846176</v>
      </c>
      <c r="R54" s="16">
        <f>VLOOKUP(B54,[1]Abr_Desc!D$11:I$24,6,0)</f>
        <v>361615392</v>
      </c>
      <c r="S54" s="17"/>
      <c r="T54" s="18">
        <f t="shared" si="8"/>
        <v>361615392</v>
      </c>
      <c r="U54" s="18">
        <f t="shared" si="7"/>
        <v>1084846176</v>
      </c>
    </row>
    <row r="55" spans="1:21" s="19" customFormat="1" ht="15" customHeight="1" thickBot="1" x14ac:dyDescent="0.25">
      <c r="A55" s="41">
        <v>8110429679</v>
      </c>
      <c r="B55" s="13">
        <v>811042967</v>
      </c>
      <c r="C55" s="13">
        <v>262305266</v>
      </c>
      <c r="D55" s="14" t="s">
        <v>101</v>
      </c>
      <c r="E55" s="15" t="s">
        <v>112</v>
      </c>
      <c r="F55" s="16"/>
      <c r="G55" s="17"/>
      <c r="H55" s="18">
        <f t="shared" si="0"/>
        <v>0</v>
      </c>
      <c r="I55" s="18">
        <f t="shared" si="1"/>
        <v>0</v>
      </c>
      <c r="J55" s="16"/>
      <c r="K55" s="17"/>
      <c r="L55" s="18">
        <f t="shared" si="2"/>
        <v>0</v>
      </c>
      <c r="M55" s="18">
        <f t="shared" si="3"/>
        <v>0</v>
      </c>
      <c r="N55" s="16"/>
      <c r="O55" s="17"/>
      <c r="P55" s="18">
        <f t="shared" si="4"/>
        <v>0</v>
      </c>
      <c r="Q55" s="18">
        <f t="shared" si="5"/>
        <v>0</v>
      </c>
      <c r="R55" s="16"/>
      <c r="S55" s="17"/>
      <c r="T55" s="18">
        <f t="shared" si="8"/>
        <v>0</v>
      </c>
      <c r="U55" s="18">
        <f t="shared" si="7"/>
        <v>0</v>
      </c>
    </row>
    <row r="56" spans="1:21" s="19" customFormat="1" ht="15" customHeight="1" thickBot="1" x14ac:dyDescent="0.25">
      <c r="A56" s="41">
        <v>8050018680</v>
      </c>
      <c r="B56" s="13">
        <v>805001868</v>
      </c>
      <c r="C56" s="13">
        <v>822576000</v>
      </c>
      <c r="D56" s="14" t="s">
        <v>100</v>
      </c>
      <c r="E56" s="15" t="s">
        <v>111</v>
      </c>
      <c r="F56" s="16"/>
      <c r="G56" s="17"/>
      <c r="H56" s="18">
        <f t="shared" si="0"/>
        <v>0</v>
      </c>
      <c r="I56" s="18">
        <f t="shared" si="1"/>
        <v>0</v>
      </c>
      <c r="J56" s="16"/>
      <c r="K56" s="17"/>
      <c r="L56" s="18">
        <f t="shared" si="2"/>
        <v>0</v>
      </c>
      <c r="M56" s="18">
        <f t="shared" si="3"/>
        <v>0</v>
      </c>
      <c r="N56" s="16"/>
      <c r="O56" s="17"/>
      <c r="P56" s="18">
        <f t="shared" si="4"/>
        <v>0</v>
      </c>
      <c r="Q56" s="18">
        <f t="shared" si="5"/>
        <v>0</v>
      </c>
      <c r="R56" s="16"/>
      <c r="S56" s="17"/>
      <c r="T56" s="18">
        <f t="shared" si="8"/>
        <v>0</v>
      </c>
      <c r="U56" s="18">
        <f t="shared" si="7"/>
        <v>0</v>
      </c>
    </row>
    <row r="57" spans="1:21" s="19" customFormat="1" ht="15" customHeight="1" thickBot="1" x14ac:dyDescent="0.25">
      <c r="A57" s="44">
        <v>8907009060</v>
      </c>
      <c r="B57" s="13">
        <v>890700906</v>
      </c>
      <c r="C57" s="13">
        <v>128873000</v>
      </c>
      <c r="D57" s="14" t="s">
        <v>66</v>
      </c>
      <c r="E57" s="15" t="s">
        <v>20</v>
      </c>
      <c r="F57" s="16"/>
      <c r="G57" s="17">
        <v>145592443</v>
      </c>
      <c r="H57" s="18">
        <f t="shared" si="0"/>
        <v>0</v>
      </c>
      <c r="I57" s="18">
        <f t="shared" si="1"/>
        <v>145592443</v>
      </c>
      <c r="J57" s="16"/>
      <c r="K57" s="17">
        <v>145592443</v>
      </c>
      <c r="L57" s="18">
        <f t="shared" si="2"/>
        <v>0</v>
      </c>
      <c r="M57" s="18">
        <f t="shared" si="3"/>
        <v>291184886</v>
      </c>
      <c r="N57" s="16"/>
      <c r="O57" s="17">
        <v>145592443</v>
      </c>
      <c r="P57" s="18">
        <f t="shared" si="4"/>
        <v>0</v>
      </c>
      <c r="Q57" s="18">
        <f t="shared" si="5"/>
        <v>436777329</v>
      </c>
      <c r="R57" s="16">
        <f>VLOOKUP(B57,[1]Abr_Desc!D$11:I$24,6,0)</f>
        <v>145592443</v>
      </c>
      <c r="S57" s="17"/>
      <c r="T57" s="18">
        <f t="shared" si="8"/>
        <v>145592443</v>
      </c>
      <c r="U57" s="18">
        <f t="shared" si="7"/>
        <v>436777329</v>
      </c>
    </row>
    <row r="58" spans="1:21" s="19" customFormat="1" ht="15" customHeight="1" thickBot="1" x14ac:dyDescent="0.25">
      <c r="A58" s="44">
        <v>8915007591</v>
      </c>
      <c r="B58" s="13">
        <v>891500759</v>
      </c>
      <c r="C58" s="13">
        <v>822719000</v>
      </c>
      <c r="D58" s="14" t="s">
        <v>33</v>
      </c>
      <c r="E58" s="39" t="s">
        <v>34</v>
      </c>
      <c r="F58" s="16"/>
      <c r="G58" s="17">
        <v>472671925</v>
      </c>
      <c r="H58" s="18">
        <f t="shared" si="0"/>
        <v>0</v>
      </c>
      <c r="I58" s="18">
        <f t="shared" si="1"/>
        <v>472671925</v>
      </c>
      <c r="J58" s="16"/>
      <c r="K58" s="17">
        <v>472671925</v>
      </c>
      <c r="L58" s="18">
        <f t="shared" si="2"/>
        <v>0</v>
      </c>
      <c r="M58" s="18">
        <f t="shared" si="3"/>
        <v>945343850</v>
      </c>
      <c r="N58" s="16"/>
      <c r="O58" s="17">
        <v>472671925</v>
      </c>
      <c r="P58" s="18">
        <f t="shared" si="4"/>
        <v>0</v>
      </c>
      <c r="Q58" s="18">
        <f t="shared" si="5"/>
        <v>1418015775</v>
      </c>
      <c r="R58" s="16">
        <f>VLOOKUP(B58,[1]Abr_Desc!D$11:I$24,6,0)</f>
        <v>472671925</v>
      </c>
      <c r="S58" s="17"/>
      <c r="T58" s="18">
        <f t="shared" si="8"/>
        <v>472671925</v>
      </c>
      <c r="U58" s="18">
        <f t="shared" si="7"/>
        <v>1418015775</v>
      </c>
    </row>
    <row r="59" spans="1:21" s="19" customFormat="1" ht="15" customHeight="1" thickBot="1" x14ac:dyDescent="0.25">
      <c r="A59" s="44">
        <v>8904800545</v>
      </c>
      <c r="B59" s="13">
        <v>890480054</v>
      </c>
      <c r="C59" s="13">
        <v>824613000</v>
      </c>
      <c r="D59" s="14" t="s">
        <v>47</v>
      </c>
      <c r="E59" s="38" t="s">
        <v>48</v>
      </c>
      <c r="F59" s="16"/>
      <c r="G59" s="17">
        <v>352056589</v>
      </c>
      <c r="H59" s="18">
        <f t="shared" si="0"/>
        <v>0</v>
      </c>
      <c r="I59" s="18">
        <f t="shared" si="1"/>
        <v>352056589</v>
      </c>
      <c r="J59" s="16"/>
      <c r="K59" s="17">
        <v>352056589</v>
      </c>
      <c r="L59" s="18">
        <f t="shared" si="2"/>
        <v>0</v>
      </c>
      <c r="M59" s="18">
        <f t="shared" si="3"/>
        <v>704113178</v>
      </c>
      <c r="N59" s="16"/>
      <c r="O59" s="17">
        <v>352056589</v>
      </c>
      <c r="P59" s="18">
        <f t="shared" si="4"/>
        <v>0</v>
      </c>
      <c r="Q59" s="18">
        <f t="shared" si="5"/>
        <v>1056169767</v>
      </c>
      <c r="R59" s="16">
        <f>VLOOKUP(B59,[1]Abr_Desc!D$11:I$24,6,0)</f>
        <v>352056589</v>
      </c>
      <c r="S59" s="17"/>
      <c r="T59" s="18">
        <f t="shared" si="8"/>
        <v>352056589</v>
      </c>
      <c r="U59" s="18">
        <f t="shared" si="7"/>
        <v>1056169767</v>
      </c>
    </row>
    <row r="60" spans="1:21" s="19" customFormat="1" ht="15" customHeight="1" thickBot="1" x14ac:dyDescent="0.25">
      <c r="A60" s="44">
        <v>8909801341</v>
      </c>
      <c r="B60" s="13">
        <v>890980134</v>
      </c>
      <c r="C60" s="13">
        <v>824505000</v>
      </c>
      <c r="D60" s="14" t="s">
        <v>24</v>
      </c>
      <c r="E60" s="15" t="s">
        <v>25</v>
      </c>
      <c r="F60" s="16"/>
      <c r="G60" s="17">
        <v>384679977</v>
      </c>
      <c r="H60" s="18">
        <f t="shared" si="0"/>
        <v>0</v>
      </c>
      <c r="I60" s="18">
        <f t="shared" si="1"/>
        <v>384679977</v>
      </c>
      <c r="J60" s="16"/>
      <c r="K60" s="17">
        <v>384679977</v>
      </c>
      <c r="L60" s="18">
        <f t="shared" si="2"/>
        <v>0</v>
      </c>
      <c r="M60" s="18">
        <f t="shared" si="3"/>
        <v>769359954</v>
      </c>
      <c r="N60" s="16"/>
      <c r="O60" s="17">
        <v>384679977</v>
      </c>
      <c r="P60" s="18">
        <f t="shared" si="4"/>
        <v>0</v>
      </c>
      <c r="Q60" s="18">
        <f t="shared" si="5"/>
        <v>1154039931</v>
      </c>
      <c r="R60" s="16">
        <f>VLOOKUP(B60,[1]Abr_Desc!D$11:I$24,6,0)</f>
        <v>384679977</v>
      </c>
      <c r="S60" s="17"/>
      <c r="T60" s="18">
        <f t="shared" si="8"/>
        <v>384679977</v>
      </c>
      <c r="U60" s="18">
        <f t="shared" si="7"/>
        <v>1154039931</v>
      </c>
    </row>
    <row r="61" spans="1:21" s="19" customFormat="1" ht="15" customHeight="1" thickBot="1" x14ac:dyDescent="0.25">
      <c r="A61" s="44">
        <v>8908026784</v>
      </c>
      <c r="B61" s="13">
        <v>890802678</v>
      </c>
      <c r="C61" s="13">
        <v>825717000</v>
      </c>
      <c r="D61" s="37" t="s">
        <v>124</v>
      </c>
      <c r="E61" s="15" t="s">
        <v>22</v>
      </c>
      <c r="F61" s="16"/>
      <c r="G61" s="17">
        <v>207146401</v>
      </c>
      <c r="H61" s="18">
        <f t="shared" si="0"/>
        <v>0</v>
      </c>
      <c r="I61" s="18">
        <f t="shared" si="1"/>
        <v>207146401</v>
      </c>
      <c r="J61" s="16"/>
      <c r="K61" s="17">
        <v>207146401</v>
      </c>
      <c r="L61" s="18">
        <f t="shared" si="2"/>
        <v>0</v>
      </c>
      <c r="M61" s="18">
        <f t="shared" si="3"/>
        <v>414292802</v>
      </c>
      <c r="N61" s="16"/>
      <c r="O61" s="17">
        <v>207146401</v>
      </c>
      <c r="P61" s="18">
        <f t="shared" si="4"/>
        <v>0</v>
      </c>
      <c r="Q61" s="18">
        <f t="shared" si="5"/>
        <v>621439203</v>
      </c>
      <c r="R61" s="16">
        <f>VLOOKUP(B61,[1]Abr_Desc!D$11:I$24,6,0)</f>
        <v>207146401</v>
      </c>
      <c r="S61" s="17"/>
      <c r="T61" s="18">
        <f t="shared" si="8"/>
        <v>207146401</v>
      </c>
      <c r="U61" s="18">
        <f t="shared" si="7"/>
        <v>621439203</v>
      </c>
    </row>
    <row r="62" spans="1:21" s="19" customFormat="1" ht="15" customHeight="1" thickBot="1" x14ac:dyDescent="0.25">
      <c r="A62" s="44">
        <v>8918002604</v>
      </c>
      <c r="B62" s="13">
        <v>891800260</v>
      </c>
      <c r="C62" s="13">
        <v>20615000</v>
      </c>
      <c r="D62" s="14" t="s">
        <v>88</v>
      </c>
      <c r="E62" s="21" t="s">
        <v>86</v>
      </c>
      <c r="F62" s="16"/>
      <c r="G62" s="17">
        <v>540264579</v>
      </c>
      <c r="H62" s="18">
        <f t="shared" si="0"/>
        <v>0</v>
      </c>
      <c r="I62" s="18">
        <f t="shared" si="1"/>
        <v>540264579</v>
      </c>
      <c r="J62" s="16"/>
      <c r="K62" s="17">
        <v>540264579</v>
      </c>
      <c r="L62" s="18">
        <f t="shared" si="2"/>
        <v>0</v>
      </c>
      <c r="M62" s="18">
        <f t="shared" si="3"/>
        <v>1080529158</v>
      </c>
      <c r="N62" s="16"/>
      <c r="O62" s="17">
        <v>540264579</v>
      </c>
      <c r="P62" s="18">
        <f t="shared" si="4"/>
        <v>0</v>
      </c>
      <c r="Q62" s="18">
        <f t="shared" si="5"/>
        <v>1620793737</v>
      </c>
      <c r="R62" s="16">
        <f>VLOOKUP(B62,[1]Abr_Desc!D$11:I$24,6,0)</f>
        <v>540264579</v>
      </c>
      <c r="S62" s="17"/>
      <c r="T62" s="18">
        <f t="shared" si="8"/>
        <v>540264579</v>
      </c>
      <c r="U62" s="18">
        <f t="shared" si="7"/>
        <v>1620793737</v>
      </c>
    </row>
    <row r="63" spans="1:21" s="19" customFormat="1" ht="15" customHeight="1" thickBot="1" x14ac:dyDescent="0.25">
      <c r="A63" s="44">
        <v>8913800335</v>
      </c>
      <c r="B63" s="13">
        <v>891380033</v>
      </c>
      <c r="C63" s="13">
        <v>211176111</v>
      </c>
      <c r="D63" s="14" t="s">
        <v>31</v>
      </c>
      <c r="E63" s="21" t="s">
        <v>85</v>
      </c>
      <c r="F63" s="16"/>
      <c r="G63" s="17"/>
      <c r="H63" s="18">
        <f t="shared" si="0"/>
        <v>0</v>
      </c>
      <c r="I63" s="18">
        <f t="shared" si="1"/>
        <v>0</v>
      </c>
      <c r="J63" s="16"/>
      <c r="K63" s="17"/>
      <c r="L63" s="18">
        <f t="shared" si="2"/>
        <v>0</v>
      </c>
      <c r="M63" s="18">
        <f t="shared" si="3"/>
        <v>0</v>
      </c>
      <c r="N63" s="16"/>
      <c r="O63" s="17"/>
      <c r="P63" s="18">
        <f t="shared" si="4"/>
        <v>0</v>
      </c>
      <c r="Q63" s="18">
        <f t="shared" si="5"/>
        <v>0</v>
      </c>
      <c r="R63" s="16"/>
      <c r="S63" s="17"/>
      <c r="T63" s="18">
        <f t="shared" si="8"/>
        <v>0</v>
      </c>
      <c r="U63" s="18">
        <f t="shared" si="7"/>
        <v>0</v>
      </c>
    </row>
    <row r="64" spans="1:21" s="19" customFormat="1" ht="15" customHeight="1" thickBot="1" x14ac:dyDescent="0.25">
      <c r="A64" s="44">
        <v>8909801501</v>
      </c>
      <c r="B64" s="13">
        <v>890980150</v>
      </c>
      <c r="C64" s="13">
        <v>824105000</v>
      </c>
      <c r="D64" s="47" t="s">
        <v>67</v>
      </c>
      <c r="E64" s="15" t="s">
        <v>26</v>
      </c>
      <c r="F64" s="16"/>
      <c r="G64" s="17">
        <v>176349515</v>
      </c>
      <c r="H64" s="18">
        <f t="shared" si="0"/>
        <v>0</v>
      </c>
      <c r="I64" s="18">
        <f t="shared" si="1"/>
        <v>176349515</v>
      </c>
      <c r="J64" s="16"/>
      <c r="K64" s="17">
        <v>176349515</v>
      </c>
      <c r="L64" s="18">
        <f t="shared" si="2"/>
        <v>0</v>
      </c>
      <c r="M64" s="18">
        <f t="shared" si="3"/>
        <v>352699030</v>
      </c>
      <c r="N64" s="16"/>
      <c r="O64" s="17">
        <v>176349515</v>
      </c>
      <c r="P64" s="18">
        <f t="shared" si="4"/>
        <v>0</v>
      </c>
      <c r="Q64" s="18">
        <f t="shared" si="5"/>
        <v>529048545</v>
      </c>
      <c r="R64" s="16">
        <f>VLOOKUP(B64,[1]Abr_Desc!D$11:I$24,6,0)</f>
        <v>176349515</v>
      </c>
      <c r="S64" s="17"/>
      <c r="T64" s="18">
        <f t="shared" si="8"/>
        <v>176349515</v>
      </c>
      <c r="U64" s="18">
        <f t="shared" si="7"/>
        <v>529048545</v>
      </c>
    </row>
    <row r="65" spans="1:21" ht="12.75" x14ac:dyDescent="0.2">
      <c r="A65" s="20"/>
      <c r="B65" s="20"/>
      <c r="C65" s="20"/>
      <c r="D65" s="14"/>
      <c r="E65" s="14"/>
      <c r="F65" s="16"/>
      <c r="G65" s="17"/>
      <c r="H65" s="18">
        <f t="shared" si="0"/>
        <v>0</v>
      </c>
      <c r="I65" s="18">
        <f t="shared" si="1"/>
        <v>0</v>
      </c>
      <c r="J65" s="16"/>
      <c r="K65" s="17"/>
      <c r="L65" s="18">
        <f t="shared" si="2"/>
        <v>0</v>
      </c>
      <c r="M65" s="18">
        <f t="shared" si="3"/>
        <v>0</v>
      </c>
      <c r="N65" s="16"/>
      <c r="O65" s="17"/>
      <c r="P65" s="18">
        <f t="shared" si="4"/>
        <v>0</v>
      </c>
      <c r="Q65" s="18">
        <f t="shared" si="5"/>
        <v>0</v>
      </c>
      <c r="R65" s="16"/>
      <c r="S65" s="17"/>
      <c r="T65" s="18">
        <f t="shared" si="8"/>
        <v>0</v>
      </c>
      <c r="U65" s="18">
        <f t="shared" si="7"/>
        <v>0</v>
      </c>
    </row>
    <row r="66" spans="1:21" ht="24" customHeight="1" x14ac:dyDescent="0.2">
      <c r="A66" s="24" t="s">
        <v>52</v>
      </c>
      <c r="B66" s="25"/>
      <c r="C66" s="26"/>
      <c r="D66" s="27"/>
      <c r="E66" s="28"/>
      <c r="F66" s="29">
        <f t="shared" ref="F66:I66" si="9">SUM(F4:F65)</f>
        <v>22553730734</v>
      </c>
      <c r="G66" s="29">
        <f t="shared" si="9"/>
        <v>206256977011</v>
      </c>
      <c r="H66" s="29">
        <f t="shared" si="9"/>
        <v>22553730734</v>
      </c>
      <c r="I66" s="29">
        <f t="shared" si="9"/>
        <v>206256977011</v>
      </c>
      <c r="J66" s="29">
        <f t="shared" ref="J66:M66" si="10">SUM(J4:J65)</f>
        <v>45107461468</v>
      </c>
      <c r="K66" s="29">
        <f t="shared" si="10"/>
        <v>407470333299</v>
      </c>
      <c r="L66" s="29">
        <f t="shared" si="10"/>
        <v>67661192202</v>
      </c>
      <c r="M66" s="29">
        <f t="shared" si="10"/>
        <v>613727310310</v>
      </c>
      <c r="N66" s="29">
        <f t="shared" ref="N66:Q66" si="11">SUM(N4:N65)</f>
        <v>22553730734</v>
      </c>
      <c r="O66" s="29">
        <f t="shared" si="11"/>
        <v>209811862085</v>
      </c>
      <c r="P66" s="29">
        <f t="shared" si="11"/>
        <v>90214922936</v>
      </c>
      <c r="Q66" s="29">
        <f t="shared" si="11"/>
        <v>823539172395</v>
      </c>
      <c r="R66" s="29">
        <f t="shared" ref="R66:U66" si="12">SUM(R4:R65)</f>
        <v>5043620723</v>
      </c>
      <c r="S66" s="29">
        <f t="shared" si="12"/>
        <v>201213356288</v>
      </c>
      <c r="T66" s="29">
        <f t="shared" si="12"/>
        <v>95258543659</v>
      </c>
      <c r="U66" s="29">
        <f t="shared" si="12"/>
        <v>1024752528683</v>
      </c>
    </row>
    <row r="67" spans="1:21" x14ac:dyDescent="0.25">
      <c r="G67" s="31"/>
      <c r="H67" s="30"/>
      <c r="I67" s="30"/>
    </row>
    <row r="68" spans="1:21" ht="12.75" x14ac:dyDescent="0.2">
      <c r="F68" s="12"/>
      <c r="G68" s="12"/>
    </row>
    <row r="69" spans="1:21" ht="12.75" x14ac:dyDescent="0.2">
      <c r="F69" s="12"/>
      <c r="G69" s="12"/>
    </row>
    <row r="70" spans="1:21" x14ac:dyDescent="0.2">
      <c r="D70" s="34"/>
      <c r="F70" s="12"/>
      <c r="G70" s="33"/>
    </row>
    <row r="71" spans="1:21" x14ac:dyDescent="0.2">
      <c r="D71" s="34"/>
      <c r="F71" s="12"/>
      <c r="G71" s="36"/>
    </row>
    <row r="72" spans="1:21" x14ac:dyDescent="0.25">
      <c r="D72" s="35"/>
      <c r="F72" s="12"/>
      <c r="G72" s="12"/>
    </row>
    <row r="73" spans="1:21" ht="12.75" x14ac:dyDescent="0.2">
      <c r="F73" s="12"/>
      <c r="G73" s="12"/>
    </row>
    <row r="74" spans="1:21" ht="12.75" x14ac:dyDescent="0.2">
      <c r="F74" s="12"/>
      <c r="G74" s="12"/>
    </row>
    <row r="75" spans="1:21" ht="12.75" x14ac:dyDescent="0.2">
      <c r="F75" s="12"/>
      <c r="G75" s="12"/>
    </row>
    <row r="76" spans="1:21" ht="12.75" x14ac:dyDescent="0.2">
      <c r="F76" s="12"/>
      <c r="G76" s="12"/>
    </row>
    <row r="77" spans="1:21" ht="12.75" x14ac:dyDescent="0.2">
      <c r="F77" s="12"/>
      <c r="G77" s="12"/>
    </row>
    <row r="78" spans="1:21" ht="12.75" x14ac:dyDescent="0.2">
      <c r="F78" s="12"/>
      <c r="G78" s="12"/>
    </row>
    <row r="79" spans="1:21" ht="12.75" x14ac:dyDescent="0.2">
      <c r="F79" s="12"/>
      <c r="G79" s="12"/>
    </row>
    <row r="80" spans="1:21" ht="12.75" x14ac:dyDescent="0.2">
      <c r="F80" s="12"/>
      <c r="G80" s="12"/>
    </row>
    <row r="81" spans="6:7" ht="12.75" x14ac:dyDescent="0.2">
      <c r="F81" s="12"/>
      <c r="G81" s="12"/>
    </row>
    <row r="82" spans="6:7" ht="12.75" x14ac:dyDescent="0.2">
      <c r="F82" s="12"/>
      <c r="G82" s="12"/>
    </row>
    <row r="83" spans="6:7" ht="12.75" x14ac:dyDescent="0.2">
      <c r="F83" s="12"/>
      <c r="G83" s="12"/>
    </row>
    <row r="84" spans="6:7" ht="12.75" x14ac:dyDescent="0.2">
      <c r="F84" s="12"/>
      <c r="G84" s="12"/>
    </row>
    <row r="85" spans="6:7" ht="12.75" x14ac:dyDescent="0.2">
      <c r="F85" s="12"/>
      <c r="G85" s="12"/>
    </row>
    <row r="86" spans="6:7" ht="12.75" x14ac:dyDescent="0.2">
      <c r="F86" s="12"/>
      <c r="G86" s="12"/>
    </row>
    <row r="87" spans="6:7" ht="12.75" x14ac:dyDescent="0.2">
      <c r="F87" s="12"/>
      <c r="G87" s="12"/>
    </row>
    <row r="88" spans="6:7" ht="12.75" x14ac:dyDescent="0.2">
      <c r="F88" s="12"/>
      <c r="G88" s="12"/>
    </row>
    <row r="89" spans="6:7" ht="12.75" x14ac:dyDescent="0.2">
      <c r="F89" s="12"/>
      <c r="G89" s="12"/>
    </row>
    <row r="90" spans="6:7" ht="12.75" x14ac:dyDescent="0.2">
      <c r="F90" s="12"/>
      <c r="G90" s="12"/>
    </row>
    <row r="91" spans="6:7" ht="12.75" x14ac:dyDescent="0.2">
      <c r="F91" s="12"/>
      <c r="G91" s="12"/>
    </row>
    <row r="92" spans="6:7" ht="12.75" x14ac:dyDescent="0.2">
      <c r="F92" s="12"/>
      <c r="G92" s="12"/>
    </row>
    <row r="93" spans="6:7" ht="12.75" x14ac:dyDescent="0.2">
      <c r="F93" s="12"/>
      <c r="G93" s="12"/>
    </row>
    <row r="94" spans="6:7" ht="12.75" x14ac:dyDescent="0.2">
      <c r="F94" s="12"/>
      <c r="G94" s="12"/>
    </row>
    <row r="95" spans="6:7" ht="12.75" x14ac:dyDescent="0.2">
      <c r="F95" s="12"/>
      <c r="G95" s="12"/>
    </row>
    <row r="96" spans="6:7" ht="12.75" x14ac:dyDescent="0.2">
      <c r="F96" s="12"/>
      <c r="G96" s="12"/>
    </row>
    <row r="97" spans="6:7" ht="12.75" x14ac:dyDescent="0.2">
      <c r="F97" s="12"/>
      <c r="G97" s="12"/>
    </row>
    <row r="98" spans="6:7" ht="12.75" x14ac:dyDescent="0.2">
      <c r="F98" s="12"/>
      <c r="G98" s="12"/>
    </row>
    <row r="99" spans="6:7" ht="12.75" x14ac:dyDescent="0.2">
      <c r="F99" s="12"/>
      <c r="G99" s="12"/>
    </row>
    <row r="100" spans="6:7" ht="12.75" x14ac:dyDescent="0.2">
      <c r="F100" s="12"/>
      <c r="G100" s="12"/>
    </row>
    <row r="101" spans="6:7" ht="12.75" x14ac:dyDescent="0.2">
      <c r="F101" s="12"/>
      <c r="G101" s="12"/>
    </row>
    <row r="102" spans="6:7" ht="12.75" x14ac:dyDescent="0.2">
      <c r="F102" s="12"/>
      <c r="G102" s="12"/>
    </row>
    <row r="103" spans="6:7" ht="12.75" x14ac:dyDescent="0.2">
      <c r="F103" s="12"/>
      <c r="G103" s="12"/>
    </row>
    <row r="104" spans="6:7" ht="12.75" x14ac:dyDescent="0.2">
      <c r="F104" s="12"/>
      <c r="G104" s="12"/>
    </row>
    <row r="105" spans="6:7" ht="12.75" x14ac:dyDescent="0.2">
      <c r="F105" s="12"/>
      <c r="G105" s="12"/>
    </row>
    <row r="106" spans="6:7" ht="12.75" x14ac:dyDescent="0.2">
      <c r="F106" s="12"/>
      <c r="G106" s="12"/>
    </row>
    <row r="107" spans="6:7" ht="12.75" x14ac:dyDescent="0.2">
      <c r="F107" s="12"/>
      <c r="G107" s="12"/>
    </row>
    <row r="108" spans="6:7" ht="12.75" x14ac:dyDescent="0.2">
      <c r="F108" s="12"/>
      <c r="G108" s="12"/>
    </row>
    <row r="109" spans="6:7" ht="12.75" x14ac:dyDescent="0.2">
      <c r="F109" s="12"/>
      <c r="G109" s="12"/>
    </row>
    <row r="110" spans="6:7" ht="12.75" x14ac:dyDescent="0.2">
      <c r="F110" s="12"/>
      <c r="G110" s="12"/>
    </row>
  </sheetData>
  <autoFilter ref="A3:U66" xr:uid="{A227BC0B-9434-4A51-97C1-3AED50151547}"/>
  <mergeCells count="8">
    <mergeCell ref="R2:S2"/>
    <mergeCell ref="T2:U2"/>
    <mergeCell ref="P2:Q2"/>
    <mergeCell ref="F2:G2"/>
    <mergeCell ref="H2:I2"/>
    <mergeCell ref="J2:K2"/>
    <mergeCell ref="L2:M2"/>
    <mergeCell ref="N2:O2"/>
  </mergeCells>
  <hyperlinks>
    <hyperlink ref="E11" r:id="rId1" xr:uid="{00000000-0004-0000-0000-000000000000}"/>
    <hyperlink ref="E31" r:id="rId2" xr:uid="{00000000-0004-0000-0000-000001000000}"/>
    <hyperlink ref="E13" r:id="rId3" display="contumng@umng.edu.co; " xr:uid="{00000000-0004-0000-0000-000002000000}"/>
    <hyperlink ref="E15" r:id="rId4" display="direccion@ufpso.edu.co" xr:uid="{00000000-0004-0000-0000-000003000000}"/>
    <hyperlink ref="E19" r:id="rId5" display="jmlopez@ut.edu.co" xr:uid="{00000000-0004-0000-0000-000004000000}"/>
    <hyperlink ref="E35" r:id="rId6" xr:uid="{00000000-0004-0000-0000-000005000000}"/>
    <hyperlink ref="E22" r:id="rId7" display="wbenavides@unicauca.edu.co" xr:uid="{00000000-0004-0000-0000-000006000000}"/>
    <hyperlink ref="E54" r:id="rId8" xr:uid="{00000000-0004-0000-0000-000007000000}"/>
    <hyperlink ref="E26" r:id="rId9" xr:uid="{00000000-0004-0000-0000-000008000000}"/>
    <hyperlink ref="E23" r:id="rId10" xr:uid="{00000000-0004-0000-0000-00000A000000}"/>
    <hyperlink ref="E14" r:id="rId11" xr:uid="{00000000-0004-0000-0000-00000B000000}"/>
    <hyperlink ref="E16" r:id="rId12" xr:uid="{00000000-0004-0000-0000-00000C000000}"/>
    <hyperlink ref="E33" r:id="rId13" display="contabil@ucaldas.edu.co" xr:uid="{00000000-0004-0000-0000-00000D000000}"/>
    <hyperlink ref="E7" r:id="rId14" xr:uid="{00000000-0004-0000-0000-00000E000000}"/>
    <hyperlink ref="E29" r:id="rId15" xr:uid="{00000000-0004-0000-0000-00000F000000}"/>
    <hyperlink ref="E41" r:id="rId16" xr:uid="{00000000-0004-0000-0000-000011000000}"/>
    <hyperlink ref="E25" r:id="rId17" display="seccontabi@unipamplona.edu.co" xr:uid="{00000000-0004-0000-0000-000012000000}"/>
    <hyperlink ref="E30" r:id="rId18" xr:uid="{00000000-0004-0000-0000-000013000000}"/>
    <hyperlink ref="E57" r:id="rId19" xr:uid="{00000000-0004-0000-0000-000014000000}"/>
    <hyperlink ref="E61" r:id="rId20" xr:uid="{00000000-0004-0000-0000-000015000000}"/>
    <hyperlink ref="E64" r:id="rId21" xr:uid="{00000000-0004-0000-0000-000016000000}"/>
    <hyperlink ref="E58" r:id="rId22" xr:uid="{00000000-0004-0000-0000-000017000000}"/>
    <hyperlink ref="E4" r:id="rId23" display="contabilidad@unimagdalena.edu.co" xr:uid="{00000000-0004-0000-0000-000018000000}"/>
    <hyperlink ref="E62" r:id="rId24" xr:uid="{00000000-0004-0000-0000-000019000000}"/>
    <hyperlink ref="E28" r:id="rId25" xr:uid="{00000000-0004-0000-0000-00001A000000}"/>
    <hyperlink ref="E24" r:id="rId26" xr:uid="{00000000-0004-0000-0000-00001B000000}"/>
    <hyperlink ref="E10" r:id="rId27" xr:uid="{00000000-0004-0000-0000-00001C000000}"/>
    <hyperlink ref="E17" r:id="rId28" xr:uid="{00000000-0004-0000-0000-00001D000000}"/>
    <hyperlink ref="E42" r:id="rId29" xr:uid="{00000000-0004-0000-0000-000020000000}"/>
    <hyperlink ref="E48" r:id="rId30" xr:uid="{00000000-0004-0000-0000-000021000000}"/>
    <hyperlink ref="E5" r:id="rId31" display="mailto:contactenos@utch.edu.co" xr:uid="{00000000-0004-0000-0000-000022000000}"/>
    <hyperlink ref="E21" r:id="rId32" xr:uid="{00000000-0004-0000-0000-000023000000}"/>
    <hyperlink ref="E46" r:id="rId33" xr:uid="{00000000-0004-0000-0000-000025000000}"/>
    <hyperlink ref="E44" r:id="rId34" xr:uid="{00000000-0004-0000-0000-000026000000}"/>
    <hyperlink ref="E32" r:id="rId35" xr:uid="{00000000-0004-0000-0000-000027000000}"/>
    <hyperlink ref="E60" r:id="rId36" xr:uid="{00000000-0004-0000-0000-000028000000}"/>
    <hyperlink ref="E50" r:id="rId37" xr:uid="{00000000-0004-0000-0000-000029000000}"/>
    <hyperlink ref="E47" r:id="rId38" xr:uid="{00000000-0004-0000-0000-00002A000000}"/>
    <hyperlink ref="E63" r:id="rId39" xr:uid="{00000000-0004-0000-0000-00002D000000}"/>
    <hyperlink ref="E6" r:id="rId40" xr:uid="{00000000-0004-0000-0000-00002E000000}"/>
    <hyperlink ref="E18" r:id="rId41" xr:uid="{00000000-0004-0000-0000-00002F000000}"/>
    <hyperlink ref="E8" r:id="rId42" xr:uid="{00000000-0004-0000-0000-000030000000}"/>
    <hyperlink ref="E36" r:id="rId43" xr:uid="{00000000-0004-0000-0000-000031000000}"/>
    <hyperlink ref="E45" r:id="rId44" xr:uid="{499A5238-FD81-4F1F-B65D-B4B306B6D682}"/>
    <hyperlink ref="E59" r:id="rId45" xr:uid="{1370A5AA-4D9C-48AF-82E9-8314818159E4}"/>
    <hyperlink ref="E12" r:id="rId46" display="jorge.aldana@unad.edu.co;" xr:uid="{00000000-0004-0000-0000-00002B000000}"/>
  </hyperlinks>
  <printOptions horizontalCentered="1"/>
  <pageMargins left="0.19685039370078741" right="0.19685039370078741" top="0.74803149606299213" bottom="0.74803149606299213" header="0.31496062992125984" footer="0.31496062992125984"/>
  <pageSetup scale="23" orientation="landscape" r:id="rId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Otras trans Mar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Doris Patricia Herrera Reyes</cp:lastModifiedBy>
  <cp:lastPrinted>2015-07-03T19:32:04Z</cp:lastPrinted>
  <dcterms:created xsi:type="dcterms:W3CDTF">2012-01-13T14:38:35Z</dcterms:created>
  <dcterms:modified xsi:type="dcterms:W3CDTF">2018-07-16T15:02:28Z</dcterms:modified>
</cp:coreProperties>
</file>