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rawings/drawing10.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drawings/drawing11.xml" ContentType="application/vnd.openxmlformats-officedocument.drawing+xml"/>
  <Override PartName="/xl/tables/table3.xml" ContentType="application/vnd.openxmlformats-officedocument.spreadsheetml.table+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tamayo\AppData\Local\Microsoft\Windows\INetCache\Content.Outlook\8QSAMN3S\"/>
    </mc:Choice>
  </mc:AlternateContent>
  <xr:revisionPtr revIDLastSave="0" documentId="13_ncr:1_{3D55DCD0-4429-4FC0-86C2-2C2A03223B47}" xr6:coauthVersionLast="45" xr6:coauthVersionMax="45" xr10:uidLastSave="{00000000-0000-0000-0000-000000000000}"/>
  <bookViews>
    <workbookView xWindow="-120" yWindow="-120" windowWidth="20730" windowHeight="11160" activeTab="1" xr2:uid="{310B8E76-16A2-4490-97B0-D1AB6E2DF91A}"/>
  </bookViews>
  <sheets>
    <sheet name="TALENTO HUMANO" sheetId="1" r:id="rId1"/>
    <sheet name="DIRECCIONAMIENTO ESTRATÉGICO" sheetId="2" r:id="rId2"/>
    <sheet name="GESTIÓN CON VALORES PARA RESULT" sheetId="3" r:id="rId3"/>
    <sheet name="EVALUACIÓN DE RESULTADOS" sheetId="4" r:id="rId4"/>
    <sheet name="INFORMACIÓN Y COMUNICACIONES" sheetId="5" r:id="rId5"/>
    <sheet name="GESTION DEL KTO Y LA INNOVACIÓN" sheetId="6" r:id="rId6"/>
    <sheet name="CONTROL INTERNO" sheetId="7" r:id="rId7"/>
    <sheet name="TODAS LAS DIMENSIONES" sheetId="8" r:id="rId8"/>
    <sheet name="Consolidado" sheetId="10" state="hidden" r:id="rId9"/>
    <sheet name="PAI MEN Junio" sheetId="11" state="hidden" r:id="rId10"/>
    <sheet name="PAI JUNIO" sheetId="13" state="hidden" r:id="rId11"/>
    <sheet name="Hoja1" sheetId="12" state="hidden" r:id="rId12"/>
  </sheets>
  <definedNames>
    <definedName name="_xlnm._FilterDatabase" localSheetId="1" hidden="1">'DIRECCIONAMIENTO ESTRATÉGICO'!$A$4:$AA$164</definedName>
    <definedName name="_xlnm._FilterDatabase" localSheetId="3" hidden="1">'EVALUACIÓN DE RESULTADOS'!$A$5:$AA$5</definedName>
    <definedName name="_xlnm._FilterDatabase" localSheetId="2" hidden="1">'GESTIÓN CON VALORES PARA RESULT'!$A$5:$AA$84</definedName>
    <definedName name="_xlnm._FilterDatabase" localSheetId="4" hidden="1">'INFORMACIÓN Y COMUNICACIONES'!$A$5:$AA$5</definedName>
    <definedName name="_xlnm._FilterDatabase" localSheetId="9" hidden="1">'PAI MEN Junio'!$A$2:$BI$2</definedName>
    <definedName name="_xlnm._FilterDatabase" localSheetId="0" hidden="1">'TALENTO HUMANO'!$A$5:$AA$5</definedName>
    <definedName name="_xlnm._FilterDatabase" localSheetId="7" hidden="1">'TODAS LAS DIMENSIONES'!$A$6:$EE$7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302" i="12" l="1"/>
  <c r="AQ301" i="12"/>
  <c r="AX299" i="12"/>
  <c r="AX297" i="12"/>
  <c r="AQ293" i="12"/>
  <c r="AR296" i="12" s="1"/>
  <c r="AQ292" i="12"/>
  <c r="AR295" i="12" s="1"/>
  <c r="AS294" i="12" s="1"/>
  <c r="AX289" i="12"/>
  <c r="V288" i="12"/>
  <c r="AQ287" i="12"/>
  <c r="AR290" i="12" s="1"/>
  <c r="AQ286" i="12"/>
  <c r="AR289" i="12" s="1"/>
  <c r="AS288" i="12" s="1"/>
  <c r="AP286" i="12"/>
  <c r="AU284" i="12"/>
  <c r="AX281" i="12"/>
  <c r="AX284" i="12" s="1"/>
  <c r="AU215" i="12"/>
  <c r="AU213" i="12"/>
  <c r="AU211" i="12"/>
  <c r="AU200" i="12"/>
  <c r="AU199" i="12"/>
  <c r="AU198" i="12"/>
  <c r="AU197" i="12"/>
  <c r="AU196" i="12"/>
  <c r="AU191" i="12"/>
  <c r="AU190" i="12"/>
  <c r="AU187" i="12"/>
  <c r="AU186" i="12"/>
  <c r="AU184" i="12"/>
  <c r="AU183" i="12"/>
  <c r="BA180" i="12"/>
  <c r="AZ180" i="12"/>
  <c r="AY180" i="12"/>
  <c r="AU175" i="12"/>
  <c r="BG175" i="12" s="1"/>
  <c r="BG174" i="12"/>
  <c r="AU174" i="12"/>
  <c r="AU170" i="12"/>
  <c r="BG170" i="12" s="1"/>
  <c r="BG169" i="12"/>
  <c r="AU169" i="12"/>
  <c r="AT169" i="12"/>
  <c r="AR169" i="12"/>
  <c r="AQ169" i="12"/>
  <c r="AP169" i="12"/>
  <c r="AO169" i="12"/>
  <c r="AN169" i="12"/>
  <c r="AM169" i="12"/>
  <c r="BG168" i="12"/>
  <c r="AU168" i="12"/>
  <c r="AT168" i="12"/>
  <c r="AR168" i="12"/>
  <c r="AQ168" i="12"/>
  <c r="AP168" i="12"/>
  <c r="AO168" i="12"/>
  <c r="AN168" i="12"/>
  <c r="AM168" i="12"/>
  <c r="BG132" i="12"/>
  <c r="BG123" i="12"/>
  <c r="BG122" i="12"/>
  <c r="BG121" i="12"/>
  <c r="BG119" i="12"/>
  <c r="BA39" i="12"/>
  <c r="AZ37" i="12"/>
  <c r="BA37" i="12" s="1"/>
  <c r="AY37" i="12"/>
  <c r="AY36" i="12"/>
  <c r="AZ36" i="12" s="1"/>
  <c r="BA36" i="12" s="1"/>
  <c r="AY35" i="12"/>
  <c r="AZ35" i="12" s="1"/>
  <c r="BA35" i="12" s="1"/>
  <c r="BA33" i="12"/>
  <c r="BG17" i="12"/>
  <c r="BG7" i="12"/>
  <c r="BE7" i="12"/>
  <c r="BC7" i="12"/>
  <c r="AW7" i="12"/>
  <c r="AQ302" i="11" l="1"/>
  <c r="AQ301" i="11"/>
  <c r="AX299" i="11"/>
  <c r="AX297" i="11"/>
  <c r="AQ293" i="11"/>
  <c r="AR296" i="11" s="1"/>
  <c r="AQ292" i="11"/>
  <c r="AR295" i="11" s="1"/>
  <c r="AX289" i="11"/>
  <c r="AR289" i="11"/>
  <c r="V288" i="11"/>
  <c r="AQ287" i="11"/>
  <c r="AQ286" i="11"/>
  <c r="AP286" i="11"/>
  <c r="AU284" i="11"/>
  <c r="AX281" i="11"/>
  <c r="AU215" i="11"/>
  <c r="AU213" i="11"/>
  <c r="AU211" i="11"/>
  <c r="AU200" i="11"/>
  <c r="AU199" i="11"/>
  <c r="AU198" i="11"/>
  <c r="AU197" i="11"/>
  <c r="AU196" i="11"/>
  <c r="AU191" i="11"/>
  <c r="AU190" i="11"/>
  <c r="AU187" i="11"/>
  <c r="AU186" i="11"/>
  <c r="AU184" i="11"/>
  <c r="AU183" i="11"/>
  <c r="BA180" i="11"/>
  <c r="AZ180" i="11"/>
  <c r="AY180" i="11"/>
  <c r="AU175" i="11"/>
  <c r="AU174" i="11"/>
  <c r="AU170" i="11"/>
  <c r="AU169" i="11"/>
  <c r="AT169" i="11"/>
  <c r="AR169" i="11"/>
  <c r="AQ169" i="11"/>
  <c r="AP169" i="11"/>
  <c r="AO169" i="11"/>
  <c r="AN169" i="11"/>
  <c r="AM169" i="11"/>
  <c r="AU168" i="11"/>
  <c r="BG168" i="11" s="1"/>
  <c r="AT168" i="11"/>
  <c r="AR168" i="11"/>
  <c r="AQ168" i="11"/>
  <c r="AP168" i="11"/>
  <c r="AO168" i="11"/>
  <c r="AN168" i="11"/>
  <c r="AM168" i="11"/>
  <c r="BG132" i="11"/>
  <c r="BG123" i="11"/>
  <c r="BG122" i="11"/>
  <c r="BG121" i="11"/>
  <c r="BG119" i="11"/>
  <c r="BA39" i="11"/>
  <c r="AY37" i="11"/>
  <c r="AY36" i="11"/>
  <c r="AY35" i="11"/>
  <c r="BA33" i="11"/>
  <c r="BG17" i="11"/>
  <c r="BG7" i="11"/>
  <c r="BE7" i="11"/>
  <c r="BC7" i="11"/>
  <c r="AW7" i="11"/>
  <c r="N285" i="10"/>
  <c r="Y281" i="10"/>
  <c r="AA280" i="10"/>
  <c r="AS294" i="11" l="1"/>
  <c r="BG170" i="11"/>
  <c r="BG175" i="11"/>
  <c r="AX284" i="11"/>
  <c r="AR290" i="11"/>
  <c r="AS288" i="11" s="1"/>
  <c r="AZ37" i="11"/>
  <c r="AZ36" i="11"/>
  <c r="AZ35" i="11"/>
  <c r="BG169" i="11"/>
  <c r="BG174" i="11"/>
  <c r="BA35" i="11" l="1"/>
  <c r="BA36" i="11"/>
  <c r="BA37" i="11"/>
  <c r="Z28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tc={9DA1D535-C43A-4691-BB0F-3B7979586268}</author>
    <author>tc={550C61B6-DA48-4CEA-A832-27B06C9E1E33}</author>
  </authors>
  <commentList>
    <comment ref="Y6" authorId="0" shapeId="0" xr:uid="{9DA1D535-C43A-4691-BB0F-3B7979586268}">
      <text>
        <t>[Comentario encadenado]
Su versión de Excel le permite leer este comentario encadenado; sin embargo, las ediciones que se apliquen se quitarán si el archivo se abre en una versión más reciente de Excel. Más información: https://go.microsoft.com/fwlink/?linkid=870924
Comentario:
    140 dato que estaba</t>
      </text>
    </comment>
    <comment ref="Y15" authorId="1" shapeId="0" xr:uid="{550C61B6-DA48-4CEA-A832-27B06C9E1E33}">
      <text>
        <t>[Comentario encadenado]
Su versión de Excel le permite leer este comentario encadenado; sin embargo, las ediciones que se apliquen se quitarán si el archivo se abre en una versión más reciente de Excel. Más información: https://go.microsoft.com/fwlink/?linkid=870924
Comentario:
    15 dato que estaba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tc={ADE17F95-31D6-4727-9A81-1CB0F1F6F708}</author>
    <author>tc={E222DEBC-0305-4671-910B-CAE096E6FE94}</author>
  </authors>
  <commentList>
    <comment ref="Y198" authorId="0" shapeId="0" xr:uid="{ADE17F95-31D6-4727-9A81-1CB0F1F6F708}">
      <text>
        <t>[Comentario encadenado]
Su versión de Excel le permite leer este comentario encadenado; sin embargo, las ediciones que se apliquen se quitarán si el archivo se abre en una versión más reciente de Excel. Más información: https://go.microsoft.com/fwlink/?linkid=870924
Comentario:
    140 dato que estaba</t>
      </text>
    </comment>
    <comment ref="Y207" authorId="1" shapeId="0" xr:uid="{E222DEBC-0305-4671-910B-CAE096E6FE94}">
      <text>
        <t>[Comentario encadenado]
Su versión de Excel le permite leer este comentario encadenado; sin embargo, las ediciones que se apliquen se quitarán si el archivo se abre en una versión más reciente de Excel. Más información: https://go.microsoft.com/fwlink/?linkid=870924
Comentario:
    15 dato que estaba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tc={3295A97C-D249-47EF-9E7C-FB9AA1432AD1}</author>
    <author>tc={CA30ED2B-2DB4-4380-980C-9778603CC183}</author>
    <author>tc={E50E2E71-028A-4ECC-BCED-3665AC10C6AB}</author>
  </authors>
  <commentList>
    <comment ref="AS36" authorId="0" shapeId="0" xr:uid="{3295A97C-D249-47EF-9E7C-FB9AA1432AD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
      </text>
    </comment>
    <comment ref="AU201" authorId="1" shapeId="0" xr:uid="{CA30ED2B-2DB4-4380-980C-9778603CC183}">
      <text>
        <t>[Comentario encadenado]
Su versión de Excel le permite leer este comentario encadenado; sin embargo, las ediciones que se apliquen se quitarán si el archivo se abre en una versión más reciente de Excel. Más información: https://go.microsoft.com/fwlink/?linkid=870924
Comentario:
    140 dato que estaba</t>
      </text>
    </comment>
    <comment ref="AU210" authorId="2" shapeId="0" xr:uid="{E50E2E71-028A-4ECC-BCED-3665AC10C6AB}">
      <text>
        <t>[Comentario encadenado]
Su versión de Excel le permite leer este comentario encadenado; sin embargo, las ediciones que se apliquen se quitarán si el archivo se abre en una versión más reciente de Excel. Más información: https://go.microsoft.com/fwlink/?linkid=870924
Comentario:
    15 dato que estaba</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tc={35F395AE-476D-404D-8AF5-4B9FEF6B7163}</author>
    <author>tc={F8924C3F-31A7-48A0-9D6D-2C2DEAE1B535}</author>
    <author>tc={CC833648-3616-4DA6-832A-F47AEFAEF6CC}</author>
  </authors>
  <commentList>
    <comment ref="AS36" authorId="0" shapeId="0" xr:uid="{35F395AE-476D-404D-8AF5-4B9FEF6B716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
      </text>
    </comment>
    <comment ref="AU201" authorId="1" shapeId="0" xr:uid="{F8924C3F-31A7-48A0-9D6D-2C2DEAE1B535}">
      <text>
        <t>[Comentario encadenado]
Su versión de Excel le permite leer este comentario encadenado; sin embargo, las ediciones que se apliquen se quitarán si el archivo se abre en una versión más reciente de Excel. Más información: https://go.microsoft.com/fwlink/?linkid=870924
Comentario:
    140 dato que estaba</t>
      </text>
    </comment>
    <comment ref="AU210" authorId="2" shapeId="0" xr:uid="{CC833648-3616-4DA6-832A-F47AEFAEF6CC}">
      <text>
        <t>[Comentario encadenado]
Su versión de Excel le permite leer este comentario encadenado; sin embargo, las ediciones que se apliquen se quitarán si el archivo se abre en una versión más reciente de Excel. Más información: https://go.microsoft.com/fwlink/?linkid=870924
Comentario:
    15 dato que estaba</t>
      </text>
    </comment>
  </commentList>
</comments>
</file>

<file path=xl/sharedStrings.xml><?xml version="1.0" encoding="utf-8"?>
<sst xmlns="http://schemas.openxmlformats.org/spreadsheetml/2006/main" count="25323" uniqueCount="1199">
  <si>
    <t>Despacho</t>
  </si>
  <si>
    <t>Dimensión MIPG</t>
  </si>
  <si>
    <t>Objetivo del SIG</t>
  </si>
  <si>
    <t>Dirección</t>
  </si>
  <si>
    <t>Subdirección</t>
  </si>
  <si>
    <t>Meta Objetivos de Desarrollo Sostenible - ODS</t>
  </si>
  <si>
    <t>Objetivo del PND</t>
  </si>
  <si>
    <t>Objetivo del Plan Sectorial</t>
  </si>
  <si>
    <t>Indicador</t>
  </si>
  <si>
    <t>Origen</t>
  </si>
  <si>
    <t>Plan Sectorial</t>
  </si>
  <si>
    <t>CONPES</t>
  </si>
  <si>
    <t>Indígenas</t>
  </si>
  <si>
    <t>NARP</t>
  </si>
  <si>
    <t>Rrom</t>
  </si>
  <si>
    <t>Equidad de Mujer</t>
  </si>
  <si>
    <t>Víctimas</t>
  </si>
  <si>
    <t>Discapacidad</t>
  </si>
  <si>
    <t>TIC</t>
  </si>
  <si>
    <t>CTeI</t>
  </si>
  <si>
    <t xml:space="preserve">Pactos Territoriales </t>
  </si>
  <si>
    <t>Construyendo País</t>
  </si>
  <si>
    <t>Acuerdos Sindicales</t>
  </si>
  <si>
    <t>Acuerdos con estudiantes ES</t>
  </si>
  <si>
    <t>VPBM</t>
  </si>
  <si>
    <t xml:space="preserve">Direccionamiento estratégico y planeación </t>
  </si>
  <si>
    <t>Aumentar los niveles de satisfacción del cliente y de los grupos de valor.</t>
  </si>
  <si>
    <t>Dirección de Calidad para la Educación Preescolar, Básica y Media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</si>
  <si>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</si>
  <si>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</si>
  <si>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</si>
  <si>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Número de lineamientos curriculares u orientaciones diseñados o actualizados</t>
  </si>
  <si>
    <t>X</t>
  </si>
  <si>
    <t xml:space="preserve">Porcentaje de estudiantes en establecimientos educativos oficiales con jornada única </t>
  </si>
  <si>
    <t>Subdirección de Fomento de Competencias</t>
  </si>
  <si>
    <t>Número de Entidades Territoriales Certificadas con Planes  de implementación de la Jornada Única en los Establecimientos Educativos oficiales</t>
  </si>
  <si>
    <t>PAI</t>
  </si>
  <si>
    <t>Número de Instituciones Educativas de Jornada Única acompañadas para la promoción del desarrollo integral y trayectorias educativas completas en el marco de Jornada Única</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</si>
  <si>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</si>
  <si>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</si>
  <si>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Estudiantes de educación media con doble titulación (T)</t>
  </si>
  <si>
    <t>E9</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</si>
  <si>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</si>
  <si>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Numero de Entidades territoriales certificadas en educación con asistencia técnica para fortalecer sus comités territoriales</t>
  </si>
  <si>
    <t>E11</t>
  </si>
  <si>
    <t>Número de estudiantes que fortalecen sus competencias ciudadanas y socioemocionales</t>
  </si>
  <si>
    <t>Número de personas de la comunidad educativa que participan en entornos escolares para la convivencia</t>
  </si>
  <si>
    <t>Establecimientos educativos fortalecidos como entornos escolares para la Convivencia y la ciudadanía</t>
  </si>
  <si>
    <t>Número de Establecimientos Educativos de bajo desempeño  acompañados por el Programa Todos a Aprender</t>
  </si>
  <si>
    <t>Número de Instituciones Educativas acompañadas para el fortalecimiento de su Sistema Institucional de Evaluación de los estudiantes (SIEE)</t>
  </si>
  <si>
    <t>Número de estudiantes participantes de la estrategia supérate con el saber</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</si>
  <si>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</si>
  <si>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Número de directivos docentes que participan en la Escuela de Liderazgo</t>
  </si>
  <si>
    <t>Plan Sectorial-Trazadora 2020</t>
  </si>
  <si>
    <t>Docentes formados con programas de la promoción de la participación igualitaria de niños y niñas</t>
  </si>
  <si>
    <t>PND</t>
  </si>
  <si>
    <t>E33-E35</t>
  </si>
  <si>
    <t>Número de docentes que participan en programas de formación continua y situada</t>
  </si>
  <si>
    <t>Número de docentes en programas de formación posgradual y licenciaturas</t>
  </si>
  <si>
    <t>E33-E34-E35</t>
  </si>
  <si>
    <t>Número de docentes acompañados en procesos de investigación e innovaciones en el aula</t>
  </si>
  <si>
    <t xml:space="preserve">Número de docentes y directivos docentes acompañados con el Programa Todos a Aprender </t>
  </si>
  <si>
    <t>Brecha entre los porcentajes de establecimientos no oficiales y oficiales en niveles A+, A y B, en pruebas Saber 11</t>
  </si>
  <si>
    <t>PND-Trazadora 2020</t>
  </si>
  <si>
    <t>Porcentaje de colegios oficiales en las categorías A+ y A de la Prueba Saber 11 </t>
  </si>
  <si>
    <t>Subdirección de Referentes y Evaluación de la Calidad Educativa</t>
  </si>
  <si>
    <t>Reestructuración de las pruebas Saber 3º, 5º y 9º</t>
  </si>
  <si>
    <t>F14</t>
  </si>
  <si>
    <t>Secretarias de Educación acompañadas en procesos de Orientación Socio-ocupacional para la Educación Media</t>
  </si>
  <si>
    <t>E29</t>
  </si>
  <si>
    <t>Número de Mediadores acompañados pedagógicamente para fortalecer procesos de lectura, escritura y oralidad.</t>
  </si>
  <si>
    <t>Número de sedes educativas con colecciones bibliográficas entregadas para fortalecer procesos de lectura, escritura y oralidad.</t>
  </si>
  <si>
    <t xml:space="preserve">Número de estudiantes beneficiados con el APP B(The)1: Challenge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</si>
  <si>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</si>
  <si>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</si>
  <si>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comunidades educativas étnicas fortalecidas en la recuperación de los relatos y saberes tradicionales  mediante la producción editorial con contenidos propios.</t>
  </si>
  <si>
    <t>F03</t>
  </si>
  <si>
    <t>E43</t>
  </si>
  <si>
    <t>Número de ecosistemas de innovación en Educación Media implementados</t>
  </si>
  <si>
    <t>Más y mejor educación rural</t>
  </si>
  <si>
    <t>Porcentaje de municipios priorizados que cuentan con instituciones de educación media técnica que incorporan la formación técnica agropecuaria en la educación media (décimo y once) en municipios PDET</t>
  </si>
  <si>
    <t>PMI</t>
  </si>
  <si>
    <t>Educación inicial de calidad para el desarrollo integral</t>
  </si>
  <si>
    <t>Número de  maestras y maestros de preescolar (grado transición) que reciben formación y acompañamiento situado a través del Programa Todos a Aprender</t>
  </si>
  <si>
    <t>E43-E48-E33-E35</t>
  </si>
  <si>
    <t xml:space="preserve">Número de docentes de inglés formados en metodología, currículo, liderazgo y lenguas con objetivo específicos. </t>
  </si>
  <si>
    <t>Número de establecimientos educativos beneficiados y acompañados con la estrategia Aulas Sin Fronteras</t>
  </si>
  <si>
    <t>Número de Escuelas Normales Superiores ENS participando en procesos de fortalecimiento.</t>
  </si>
  <si>
    <t>Porcentaje de establecimientos educativos que cuentan con referentes de formación para la ciudadanía implementados</t>
  </si>
  <si>
    <t>Establecimientos Educativos que acceden al SIUCE en funcionamiento</t>
  </si>
  <si>
    <t>Estudiantes de Media que participen en la estrategia para el fortalecimiento de competencias básicas y socioemocionales.</t>
  </si>
  <si>
    <t>4. Más y mejor Educación Rural</t>
  </si>
  <si>
    <t>Modelos Educativos Flexibles diseñados y/o actualizados</t>
  </si>
  <si>
    <t>E42</t>
  </si>
  <si>
    <t>Porcentaje de colegios oficiales rurales en las categorías A+ y A de la Prueba Saber 11 </t>
  </si>
  <si>
    <t>Número de textos en lenguas indígenas y afro incorporados en las dotaciones del Plan Nacional de Lectura y Escritura</t>
  </si>
  <si>
    <t>E50</t>
  </si>
  <si>
    <t>Modelo educativo flexible de educación para jóvenes y adultos diseñado y desarrollado</t>
  </si>
  <si>
    <t>1.A.11 y 1.A.14</t>
  </si>
  <si>
    <t>4. Educación Inclusiva e Intercultural</t>
  </si>
  <si>
    <t>Paquete de materiales de lectura incorporado en las colecciones del Plan Nacional de Lectura y Escritura Rrom</t>
  </si>
  <si>
    <t>E1</t>
  </si>
  <si>
    <t>1.A.6</t>
  </si>
  <si>
    <t>Lineamiento de reconocimiento del Decreto 2957 de 2010 expedido</t>
  </si>
  <si>
    <t>1.A.2</t>
  </si>
  <si>
    <t>Proceso de acompañamiento coordinado y realizado Rrom</t>
  </si>
  <si>
    <t>1.A.8</t>
  </si>
  <si>
    <t>Lineamiento expedido</t>
  </si>
  <si>
    <t>1.A.2-1.A.9-1.A.10-1.A.12</t>
  </si>
  <si>
    <t>Lineamiento de escuela intercultural  expedido</t>
  </si>
  <si>
    <t>Lineamiento de la cultura Gitana en los EE  expedido</t>
  </si>
  <si>
    <t>Número de proyectos comunitarios propios, etnoeducativos, interculturales apoyados técnica y financieramente en el marco de la ruta de formulación, diseño e implementación de Proyectos Educativos Comunitarios</t>
  </si>
  <si>
    <t>Número de ETC con la socialización de los lineamientos de política de inclusión y equidad en la educación.</t>
  </si>
  <si>
    <t>Planes de apoyo al mejoramiento PAM de las entidades territoriales certificadas orientados, revisados y acompañados</t>
  </si>
  <si>
    <t>Número de ETC capacitadas en temas de calidad educativa y normativa de colegios privados</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</si>
  <si>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</si>
  <si>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Porcentaje en el avance de implementación del nuevo manual de autoevaluación y su implementación en el EVI</t>
  </si>
  <si>
    <t xml:space="preserve">B. Capítulo de grupos Indigenas </t>
  </si>
  <si>
    <t>Pueblos con Planes de fortalecimiento de sus proyectos educativos comunitarios - PEC- formulados e implementados de manera concertada en territorios indígenas y en contexto de ciudad.</t>
  </si>
  <si>
    <t>PND-INDÍGENAS</t>
  </si>
  <si>
    <t>Mesas técnicas  que lleven al ajuste concertado de las pruebas SABER a fin de hacerlas pertinentes para los estudiantes indigenas, en el marco de la CONTCEPI</t>
  </si>
  <si>
    <t>Porcentaje de maestros y maestras indígenas de la Amazonía Colombiana formados en el marco del programa de formación docente concertado con la OPIAC</t>
  </si>
  <si>
    <t>Porcentaje de política pública de etnoeducación y educación intercultural concertada e implementada para las comunidades negras afrocolombianas, raisalez y palenqueras</t>
  </si>
  <si>
    <t xml:space="preserve">D. Capítulo de comunidades  negras, afrocolombianas, raizales y palenqueras </t>
  </si>
  <si>
    <t>Porcentaje de Política nacional de Educación inclusiva, diferencial e intercultural concertada e implementada</t>
  </si>
  <si>
    <t>PND-NARP</t>
  </si>
  <si>
    <t>Etnoeducadores Negros, Afrocolombianos, Raizales y Palenqueros formados en el marco del Programa Todos a Aprender</t>
  </si>
  <si>
    <t>Espacios para la reestructuración de las pruebas Saber con enfoque diferencial para las comunidades NARP.</t>
  </si>
  <si>
    <t>Docentes formados en educación inicial, continua y avanzada con el enfoque de educación propia y educación Intercultural</t>
  </si>
  <si>
    <t xml:space="preserve">Estrategia de formación a docentes y directivos docentes de comunidades negras, afrocolombianas, raizales y palenqueras para el fortalecimiento de las acciones y procesos de etnoeducación y de educación intercultural implementada </t>
  </si>
  <si>
    <t>Dirección de Cobertura y Equidad</t>
  </si>
  <si>
    <t>Subdirección de Acceso</t>
  </si>
  <si>
    <t>Sedes rurales construidas y/o mejoradas en municipios PDET</t>
  </si>
  <si>
    <t>Sedes rurales construidas y/o mejoradas</t>
  </si>
  <si>
    <t xml:space="preserve">Aulas funcionales construidas en colegios oficiales </t>
  </si>
  <si>
    <t>Formulación de lineamientos, normas y politicas públicas para fortalecer los procesos de gestión de cobertura y contratación del servicio educativo</t>
  </si>
  <si>
    <t>Sedes dotadas con mobiliario escolar, menaje cocina - comedor y elementos para residencias escolares</t>
  </si>
  <si>
    <t>Estudiantes beneficiarios del nuevo Programa de Alimentación Escolar</t>
  </si>
  <si>
    <t>Estudiantes beneficiarios del nuevo Programa de Alimentación Escolar en zonas rurales</t>
  </si>
  <si>
    <t>Tasa de cobertura bruta para la educación media</t>
  </si>
  <si>
    <t>E27</t>
  </si>
  <si>
    <t>Subdirección de Permanencia</t>
  </si>
  <si>
    <t>Brecha de la cobertura neta entre zona rural y urbana en los niveles de preescolar, básica y media.</t>
  </si>
  <si>
    <t>4.1. Asegurar que todas las niñas y todos los niños terminen la enseñanza primaria y secundaria, que ha de ser gratuita, equitativa y de calidad y producir resultados de aprendizaje pertinentes y efectivos.</t>
  </si>
  <si>
    <t>Tasa de cobertura bruta para la educación media rural </t>
  </si>
  <si>
    <t xml:space="preserve">4.6. Asegurar que todos los jóvenes y una proporción considerable de los adultos, tanto hombres como mujeres, estén alfabetizados y tengan nociones elementales de aritmética. </t>
  </si>
  <si>
    <t>Tasa de deserción en la educación preescolar, básica y media del sector oficial </t>
  </si>
  <si>
    <t>Tasa de analfabetismo de la población de 15 años y más</t>
  </si>
  <si>
    <t>Subdirección de permanencia</t>
  </si>
  <si>
    <t>Personas mayores de 15 años alfabetizadas en las zonas rurales</t>
  </si>
  <si>
    <t>Personas mayores de 15 años alfabetizadas en las zonas rurales de municipios PDET</t>
  </si>
  <si>
    <t>Porcentaje de instituciones educativas rurales que requieren y cuentan con modelos educativos flexibles implementados</t>
  </si>
  <si>
    <t>Porcentaje de instituciones educativas rurales  en municipios PDET que requieren y cuentan con modelos educativos flexibles implementados</t>
  </si>
  <si>
    <t>Porcentaje de residencias escolares fortalecidas y cualificadas en el servicio educativo</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</si>
  <si>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</si>
  <si>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</si>
  <si>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Capitulo de Indigenas</t>
  </si>
  <si>
    <t xml:space="preserve">Diseño de línea de financiación de proyectos de Infraestructura establecida con monto de recursos asignados para el cuatrenio, para población Indígena concertada. </t>
  </si>
  <si>
    <t xml:space="preserve"> Procentaje de implementación de la linea de financiación de proyectos de infraestructura </t>
  </si>
  <si>
    <t>Porcentaje de Entidades Territoriales asistidas técnicamente para la implementación de la resolución 018858 de 11 de diciembre de 2018</t>
  </si>
  <si>
    <t xml:space="preserve">Capítulo de alimentación diferencial  formulado y concertado con las comunidades NARP  en la política de alimentación escolar </t>
  </si>
  <si>
    <t>Dirección de Primera Infancia</t>
  </si>
  <si>
    <t>Tasa de cobertura neta en educación para el grado transición</t>
  </si>
  <si>
    <t>E10</t>
  </si>
  <si>
    <t>E7-E27</t>
  </si>
  <si>
    <t>Subdirección de Calidad</t>
  </si>
  <si>
    <t>Talento humano en procesos de formación inicial, en servicio y/o avanzada, que realiza acciones para la atención integral de la primera infancia.</t>
  </si>
  <si>
    <t>Subdirección de Cobertura</t>
  </si>
  <si>
    <t>Porcentaje de niños y niñas en preescolar cuyas sedes cuentan con fortaleciminento de ambientes pedagògicos.</t>
  </si>
  <si>
    <t>E7</t>
  </si>
  <si>
    <t>NA</t>
  </si>
  <si>
    <t>Porcentaje de niños y niñas en primera infancia que cuentan con atención integral en zonas rurales</t>
  </si>
  <si>
    <t>Porcentaje de niños y niñas en primera infancia que cuentan con atención integral en zonas rurales en municipios PDET</t>
  </si>
  <si>
    <t>Cobertura universal de atención integral para niños y niñas en primera infancia en zonas rurales</t>
  </si>
  <si>
    <t>Porcentaje de niñas y niños en primera infancia que cuentan con atención integral en zonas rurales con acuerdos colectivos para la sustitución de cultivos de uso ilícito.</t>
  </si>
  <si>
    <t>Eficiencia y desarrollo de capacidades para una gestión moderna del sector educativo</t>
  </si>
  <si>
    <t>Número de unidades o sedes de Educación Inicial públicos y privados registrados con procesos de acompañamiento técnico en Educación Inicial y Preescolar</t>
  </si>
  <si>
    <t>Dirección de Fortalecimiento a la Gestión Territorial</t>
  </si>
  <si>
    <t xml:space="preserve">Porcentaje  de Entidades Territoriales Certificadas con acompañamiento para la atención educativa pertinente a grupos etnicos </t>
  </si>
  <si>
    <t>Subdirección de Fortalecimiento Institucional</t>
  </si>
  <si>
    <t>6. Desarrollo de capacidades para una gestión moderna del sector educativo</t>
  </si>
  <si>
    <t>Numero de ETC con acompañamiento para la implementación de la estrategia de fortalecimiento a la gestión territorial</t>
  </si>
  <si>
    <t>Subdirección de Monitoreo y Control</t>
  </si>
  <si>
    <t>No. de ETC que se encuentran en estado critico alto y critico medio en el indicador global de desempeño</t>
  </si>
  <si>
    <t xml:space="preserve">Numero de ETC acompañadas en aspectos conceptuales sobre el uso de los recursos del sector </t>
  </si>
  <si>
    <t>Subdirección de Recursos Humanos del Sector Educativo</t>
  </si>
  <si>
    <t>Número de Entidades Territoriales Certificadas con acompañamiento para la socialización e implementación de la política de bienestar</t>
  </si>
  <si>
    <t>Norma concertada y expedida que regule el SEIP</t>
  </si>
  <si>
    <t xml:space="preserve">Diseñar, concertar y expedir el Lineamiento educativo para la preservación de la cultura indígena  en el marco del SEIP </t>
  </si>
  <si>
    <t xml:space="preserve">Lineamientos técnicos concertados y expedidos  en el marco de la CONTCEPI
 </t>
  </si>
  <si>
    <t>Instrumento de evaluación inclusiva  para escalafón, calificación, nivelación salarial y certificación de docentes indígenas, concertado e implementado en el marco del SEIP.</t>
  </si>
  <si>
    <t xml:space="preserve">Porcentaje de implementación del plan de acción para la socialización y posicionamiento del proceso SEIP, concertado.  </t>
  </si>
  <si>
    <t xml:space="preserve">Norma concertada y expedida que regule el SEIP con la incorporación del capítulo amazónico </t>
  </si>
  <si>
    <t>Gestión del conocimiento y la Innovación</t>
  </si>
  <si>
    <t>Aumentar de manera sostenida el Índice Anual de Desempeño Institucional</t>
  </si>
  <si>
    <t>Oficina de Innovación Educativa con Uso de Nuevas Tecnologías</t>
  </si>
  <si>
    <t>Número de instituciones educativas beneficiadas en el marco de las iniciativas y estrategias  para fomentar la Innovación Educativa de cara a promover transformación digital</t>
  </si>
  <si>
    <t>TD</t>
  </si>
  <si>
    <t>Ecosistema digital diseñado e implementado</t>
  </si>
  <si>
    <t>TPA</t>
  </si>
  <si>
    <t>Estrategia de fomento a la Innovación interna para el sector educativo a través de la puesta en marcha del laboratorio de innovación MEN TERRITORIO CREATIVO</t>
  </si>
  <si>
    <t>Estrategia pedagógica implementada en Talento Digital e Industrias Culturales y Creativas.</t>
  </si>
  <si>
    <t>Fortalecimiento de las capacidades de investigación de docentes de educación preescolar, básica y media en la producción de recursos educativos digitales – RED.</t>
  </si>
  <si>
    <t>Articulación del ecosistema de innovación educativa: Fortalecimiento de los Centros de Innovación Educativa como nodos articuladores del ecosistema de innovación educativa</t>
  </si>
  <si>
    <t>TD/PND</t>
  </si>
  <si>
    <t xml:space="preserve">Modelo de monitoreo y evaluación diseñado e implementado: Diseño del índice Multivariado de Innovación Educativa </t>
  </si>
  <si>
    <t xml:space="preserve">Número de contenidos educativos gestionados, publicados y dinamizados </t>
  </si>
  <si>
    <t>Número de docentes, directivos docentes, y estudiantes beneficiados en el marco de las iniciativas y estrategias  para fomentar la Innovación Educativa de cara a promover transformación digital</t>
  </si>
  <si>
    <t>Número Secretarías de educación acompañadas en el marco de las iniciativas y estrategias  para fomentar la Innovación Educativa de cara a promover transformación digital</t>
  </si>
  <si>
    <t>VES</t>
  </si>
  <si>
    <t>Gestión con valores para Resultados</t>
  </si>
  <si>
    <t>2. Fortalecer la prestación de los servicios orientados al mejoramiento de la cobertura, calidad, eficiencia y pertinencia de la educación.</t>
  </si>
  <si>
    <t>Dirección de Fomento de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</si>
  <si>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</si>
  <si>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</si>
  <si>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2. Apuesta para impulsar una Educación Superior incluyente y de calidad</t>
  </si>
  <si>
    <t>Porcentaje de avance en la ejecución de los Planes de Fomento a la Calidad</t>
  </si>
  <si>
    <t>Subdirección de Desarrollo Sectorial</t>
  </si>
  <si>
    <t>Porcentaje de avance en el proceso de revisión integral de fuentes y usos de los recursos de las Instituciones de Educación Superior públicas</t>
  </si>
  <si>
    <t>Número de proyectos de infraestructura Física en IES publicas y privadas acompañados en su formulación y estructuración susceptibles de ser financiados con regalías y con tasa compensada FINDETER</t>
  </si>
  <si>
    <t>Tasa de cobertura en educación superior</t>
  </si>
  <si>
    <t>x</t>
  </si>
  <si>
    <t>Tasa de deserción anual en programas universitarios</t>
  </si>
  <si>
    <t>Subdirección de Apoyo a la Gestión de las IES</t>
  </si>
  <si>
    <t>Estudiantes beneficiados por el componente de equidad de Generación E</t>
  </si>
  <si>
    <t>E3-E4-E5</t>
  </si>
  <si>
    <t>Estudiantes de alto rendimiento académico y bajos ingresos beneficiados por el componente de excelencia de Generación E</t>
  </si>
  <si>
    <t>3. Mas y mejor Educación Rural</t>
  </si>
  <si>
    <t>Nuevos cupos en educación técnica, tecnológica, y superior, habilitados en zonas rurales</t>
  </si>
  <si>
    <t>Nuevos cupos en educación técnica, tecnológica, y superior, habilitados en municipios del programa de desarrollo con Enfoque territorial PDET</t>
  </si>
  <si>
    <t>Becas con créditos condonables en educación técnica, tecnológica y universitaria otorgadas a la población rural más pobre, incluyendo personas con discapacidad</t>
  </si>
  <si>
    <t>Becas con créditos condonables en educación técnica, tecnológica y universitaria otorgadas a la población de municipios PDET, incluyendo personas con discapacidad</t>
  </si>
  <si>
    <t>Número de beneficiarios de subsidios y condonaciones de créditos otorgados a través del Icetex</t>
  </si>
  <si>
    <t>Número de beneficiarios adjudicados en los fondos poblacionales</t>
  </si>
  <si>
    <t>Número de beneficiarios renovados en los fondos poblacionales</t>
  </si>
  <si>
    <t>Número de beneficiarios adjudicados en Fondos NO poblacionales determinados por Ley (excluye Generación E)</t>
  </si>
  <si>
    <t>Gestión con valores para resultados</t>
  </si>
  <si>
    <t>Porcentaje de incremento anual de beneficiarios del Fondo especial para el pueblo Rrom (créditos educativos)</t>
  </si>
  <si>
    <t>1.A.1</t>
  </si>
  <si>
    <t>Número de beneficiarios renovados en Fondos NO poblacionales (excluye Generación E)</t>
  </si>
  <si>
    <t>Porcentaje de avance en el proceso de distribución y asignación de recursos para las IES públicas.</t>
  </si>
  <si>
    <t xml:space="preserve">Porcentaje de avance en el proceso de producción y publicación de la información estadística del sector </t>
  </si>
  <si>
    <t>Número de documentos técnicos y de análisis sectorial de educación superior</t>
  </si>
  <si>
    <t>Porcentaje de avance el proceso de revisión y mejoramiento conceptual de los sistemas de información y fortalecimiento de la analítica</t>
  </si>
  <si>
    <t>Porcentaje de avance en el proceso de soporte, actualización, mejoramiento e integración de los sistemas de información de educación superior</t>
  </si>
  <si>
    <t>Porcentaje de avance de la estrategia para promover a Colombia como destino académico y científico</t>
  </si>
  <si>
    <t>Apuesta para impulsar una educación
superior incluyente y de calidad</t>
  </si>
  <si>
    <t xml:space="preserve">Número de estudiantes en programas TyT en IES y Programas Acreditados 
</t>
  </si>
  <si>
    <t>Porcentaje de avance en la implementación del piloto modalidad dual</t>
  </si>
  <si>
    <t>Estudiantes matriculados en programas de maestría y doctorado</t>
  </si>
  <si>
    <t>E34</t>
  </si>
  <si>
    <t>Tasa de tránsito inmediato a la educación superior en zonas rurales</t>
  </si>
  <si>
    <t>Número de Instituciones de Educación Superior oficiales con énfasis rural en líneas de inversión de sus Planes de Fomento a la Calidad</t>
  </si>
  <si>
    <t>Número de proyectos con oferta de Educación Superior en nodos de desarrollo Rural (énfasis municipios PDET)</t>
  </si>
  <si>
    <t>Nuevos programas de educación técnica, tecnológica y universitaria en áreas relacionadas con el desarrollo rural</t>
  </si>
  <si>
    <t xml:space="preserve">Avance en la estrategia de promoción, acceso y permanencia para la formación profesional de las mujeres en disciplinas no tradicionales para ellas, formulada e implementada </t>
  </si>
  <si>
    <t>Número de Instituciones de Educación Superior con políticas de Educación Inclusiva e Intercultural definidas</t>
  </si>
  <si>
    <t>F05</t>
  </si>
  <si>
    <t>E20</t>
  </si>
  <si>
    <t>F08</t>
  </si>
  <si>
    <t>E3-E5-E27</t>
  </si>
  <si>
    <t>Instituciones de educación superior públicas con gestión en los Consejos Superiores para ampliación de cupos para la población Rrom</t>
  </si>
  <si>
    <t>1.A.15</t>
  </si>
  <si>
    <t>Porcentaje de avance en la construcción de lineamientos para atención de violencia contra la mujer en las IES</t>
  </si>
  <si>
    <t>Alianza por la calidad y pertinencia de la educación y formación del talento humano</t>
  </si>
  <si>
    <t>5. Alianza por la calidad y pertinencia de la educación y formación del talento humano</t>
  </si>
  <si>
    <t>Reglamentación e implementación del Marco Nacional de Cualificaciones (MNC)</t>
  </si>
  <si>
    <t>3866
3920</t>
  </si>
  <si>
    <t>Porcentaje de avance en la  puesta en marcha laboratorio virtual de innovación educativa en E.S</t>
  </si>
  <si>
    <t>Número de estudiantes en programas virtuales y a distancia</t>
  </si>
  <si>
    <t>Porcentaje de avance del proyecto de Infraestructura para la Universidad Autónoma Indígena Intercultural</t>
  </si>
  <si>
    <t>Instituciones de Educación Superior públicas con proyectos destinados al mejoramiento de los factores de alta calidad</t>
  </si>
  <si>
    <t>Dirección de Calidad para la Educación Superior</t>
  </si>
  <si>
    <t>Reglamentación del sistema de aseguramiento de la calidad de la educación superior e implementación de una nueva plataforma tecnológica</t>
  </si>
  <si>
    <t>Reglamentación para el sistema de aseguramiento expedido</t>
  </si>
  <si>
    <t xml:space="preserve">Porcentaje de avance en el diseño e implementación de la red de conocimiento de SACES </t>
  </si>
  <si>
    <t>Subdirección de Aseguramiento de la Calidad para la Educación Superior</t>
  </si>
  <si>
    <t xml:space="preserve">Porcentaje de avance en el diseño y desarrollo del Nuevo sistema de información para el sistema de aseguramiento de la calidad </t>
  </si>
  <si>
    <t>Porcentaje de avance en la elaboración del Marco de Referencia para la internacionalización de la Educación Superior</t>
  </si>
  <si>
    <t>Porcentaje de avance en la definición del Subsistema de Movilidad Educativa y Formativa</t>
  </si>
  <si>
    <t>Porcentaje de avance en la estrategia de articulación de los actores del SAC y órganos de asesoría (CONACES-CESU-CNA-COMISIÓN PERMANENTE)</t>
  </si>
  <si>
    <t>Porcentaje de avance en la conformación del banco de pares</t>
  </si>
  <si>
    <t>Porcentaje de solicitudes atendidas de registro calificado radicadas por las Instituciones de Educación Superior</t>
  </si>
  <si>
    <t>Porcentaje de avance en el ajuste funcional y operativo necesario para la implementación del Decreto 1330 de 2019</t>
  </si>
  <si>
    <t>Porcentaje de solicitudes de convalidaciones atendidas</t>
  </si>
  <si>
    <t>Porcentaje de avance en la definición e implementación de un nuevo modelo de convalidaciones y de su nueva plataforma tecnológica</t>
  </si>
  <si>
    <t>Subdirección de Inspección y Vigilancia</t>
  </si>
  <si>
    <t>Porcentaje de medidas preventivas y/o de vigilancia especial en IES gestionadas.</t>
  </si>
  <si>
    <t xml:space="preserve">Porcentaje de avance en el diseño e implementación de una estrategia para la correcta conservacion y destinación de bienes y rentas de las IES </t>
  </si>
  <si>
    <t>Porcentaje de avance en la implementación del Modelo integrado de formación, evaluación, retroalimentación y seguimiento al desempeño de los pares académicos de acreditación.</t>
  </si>
  <si>
    <t>Porcentaje de avance en la estrategia de Internacionalización del Sistema Nacional de Acreditación SNA</t>
  </si>
  <si>
    <t>Porcentaje de avance en el ajuste funcional y operativo necesario para la implementación del Acuerdo del CESU que actualiza el modelo de acreditación</t>
  </si>
  <si>
    <t>Porcentaje de avance en la implementación de Estrategias Pedagógicas de Apropiación del nuevo modelo de acreditación de Alta Calidad</t>
  </si>
  <si>
    <t>Porcentaje de  investigaciones administrativas abiertas, gestionadas.</t>
  </si>
  <si>
    <t>Porcentaje de visitas administrativas realizadas a programas de derecho de IES no acreditadas</t>
  </si>
  <si>
    <t>Porcentaje de trámites de RC atendidos en menor tiempo establecido en el Decreto 1330 de 2019</t>
  </si>
  <si>
    <t>Porcentaje de trámites de convalidaciones atendidos en menor tiempo al establecido en la Resolución 10687 de 2019</t>
  </si>
  <si>
    <t>SG</t>
  </si>
  <si>
    <t xml:space="preserve">Información y Comunicación </t>
  </si>
  <si>
    <t>Aumentar los niveles de satisfacción del cliente y de los grupos de valor</t>
  </si>
  <si>
    <t>Oficina Asesora de Comunicaciones</t>
  </si>
  <si>
    <t>Número de visitas de la Página Web del MEN</t>
  </si>
  <si>
    <t>Número de cuentas alcanzadas a través de los contenidos divulgados en las redes sociales del  Ministerio</t>
  </si>
  <si>
    <t>Número de contenidos comunicacionales internos divulgados</t>
  </si>
  <si>
    <t xml:space="preserve">Número de asesorías, acompañamientos y eventos institucionales realizados </t>
  </si>
  <si>
    <t>Número de contenidos comunicacionales externos divulgados</t>
  </si>
  <si>
    <t>Aumentar de manera sostenida el indice anual de desempeño institucional</t>
  </si>
  <si>
    <t>Oficina Asesora de Planeación y Finanzas</t>
  </si>
  <si>
    <t>Porcentaje de avance en el diseño e implementación del micrositio de información estadística sectorial</t>
  </si>
  <si>
    <t xml:space="preserve">Evaluación de Resultados </t>
  </si>
  <si>
    <t xml:space="preserve">Número de boletines elaborados con información sobre desempeño sectorial según avances en Plan Nacional de Desarrollo y Plan de Acción Institucional (PAI) </t>
  </si>
  <si>
    <t>Número de anuarios estadísticos sectoriales publicados (nacional, departamentales  y para las ETC)</t>
  </si>
  <si>
    <t>Porcentaje de avance en la implementación de Reportáte</t>
  </si>
  <si>
    <t>Número de documentos elaborados con temáticas relevantes de la política educativa</t>
  </si>
  <si>
    <t>Porcentaje de avance en el diseño y desarrollo de tablero de seguimiento a la ejecución de los recursos del SGP</t>
  </si>
  <si>
    <t xml:space="preserve">Recursos del Sistema General de Regalías (SGR) aprobados para el sector educativo </t>
  </si>
  <si>
    <t>Oficina de Cooperación y Asuntos Internacionales</t>
  </si>
  <si>
    <t>Recursos de cooperación gestionados con el apoyo y acompañamiento de la OCAI</t>
  </si>
  <si>
    <t>Número de espacios de articulación con aliados internacionales y del sector privado realizados</t>
  </si>
  <si>
    <t>Número de acciones de promoción de la internacionalización de la educación superior de Colombia desarrolladas</t>
  </si>
  <si>
    <t>Oficina de Tecnología y Sistemas de Información</t>
  </si>
  <si>
    <t>Porcentaje de avance en la implementación del plan integral de acompañamiento a las entidades adscritas y vinculadas en TI</t>
  </si>
  <si>
    <t>Porcentaje de avance en la implementación de la Política de Gobierno Digital</t>
  </si>
  <si>
    <t>Porcentaje de avance en la implementación del Plan de Seguridad y Privacidad de la Información</t>
  </si>
  <si>
    <t>Porcentaje de avance en la implementación de la Arquitectura Empresarial del Sector Educación</t>
  </si>
  <si>
    <t>Porcentaje de avance en el fortalecimiento de los servicios de información existentes y nuevos</t>
  </si>
  <si>
    <t>Porcentaje de estudiantes de Instituciones Educativas oficiales con acceso a internet</t>
  </si>
  <si>
    <t>Porcentaje de avance en la implementación del Plan de fortalecimiento de servicios tecnológicos</t>
  </si>
  <si>
    <t>Secretaría General</t>
  </si>
  <si>
    <t xml:space="preserve">Porcentaje de procesos finalizados o con decisiones de fondo </t>
  </si>
  <si>
    <t>Número de actividades realizadas para la prevención de conductas que conlleven a faltas disciplinarias</t>
  </si>
  <si>
    <t>Número de comités de la Secretaría General realizados</t>
  </si>
  <si>
    <t>Subdirección de Contratación</t>
  </si>
  <si>
    <t xml:space="preserve">Número de capacitaciones en gestión contractual realizadas </t>
  </si>
  <si>
    <t>Porcentaje de avance en la actualización de documentos del proceso de Gestión Contractual en el SIG de acuerdo con las nuevas versiones de Manuales de Contratación y Supervisión</t>
  </si>
  <si>
    <t xml:space="preserve">Porcentaje de contratos liquidados </t>
  </si>
  <si>
    <t>Número de procesos de contratación apoyados en la etapa de planeación</t>
  </si>
  <si>
    <t xml:space="preserve">Talento Humano </t>
  </si>
  <si>
    <t>Subdirección de Desarrollo Organizacional</t>
  </si>
  <si>
    <t xml:space="preserve">Nivel de percepción medido en la Encuesta sobre Ambiente y Desempeño Institucional Nacional EDI </t>
  </si>
  <si>
    <t>Todas las dimensiones</t>
  </si>
  <si>
    <t>Índice de Gestión y Desempeño Institucional del Ministerio de Educación Nacional  evaluado por Función Pública</t>
  </si>
  <si>
    <t>Posición del Sector Educación acorde con el Índice de Gestión y Desempeño evaluado por Función Pública</t>
  </si>
  <si>
    <t>1-3</t>
  </si>
  <si>
    <t>Aumentar la eficiencia del modelo operativo con el ahorro de recursos y la disminución de reprocesos</t>
  </si>
  <si>
    <t>Subdirección de Gestión Administrativa</t>
  </si>
  <si>
    <t>Porcentaje de ejecución del plan de mantenimiento preventivo de los bienes inmuebles</t>
  </si>
  <si>
    <t>Porcentaje de ahorro programado en el consumo de fotocopias de las dependencias</t>
  </si>
  <si>
    <t>Porcentaje de Mesas de ayuda administrativas atendidas en los tiempos establecidos</t>
  </si>
  <si>
    <t>Porcentaje de bienes en custodia de los colaboradores</t>
  </si>
  <si>
    <t>Porcentaje de avance de los programas ambientales de las sedes del MEN</t>
  </si>
  <si>
    <t>Porcentaje de ahorro programado en el consumo de combustible de los vehículos</t>
  </si>
  <si>
    <t>Porcentaje de avance en la implementación de la herramienta flujo de comisiones en la mesa de ayuda de tecnología</t>
  </si>
  <si>
    <t>Porcentaje de avance de la implementación del software para el proceso de operación logística</t>
  </si>
  <si>
    <t>Subdirección de Gestión Financiera</t>
  </si>
  <si>
    <t>Porcentaje de ejecución presupuestal de reservas</t>
  </si>
  <si>
    <t>Porcentaje de ejecución presupuestal (obligado)</t>
  </si>
  <si>
    <t>Implementación de herramientas tecnológicas de Gestión Financiera</t>
  </si>
  <si>
    <t>Porcentaje de avance de informes de legalización de recursos entregados en administración recibidos</t>
  </si>
  <si>
    <t>Porcentaje de ejecución presupuestal (comprometido)</t>
  </si>
  <si>
    <t>Porcentaje PAC Ejecutado</t>
  </si>
  <si>
    <t>Porcentaje de registros de embargos realizados</t>
  </si>
  <si>
    <t>Porcentaje de recaudo recursos Ley 21 de 1982</t>
  </si>
  <si>
    <t>Porcentaje de recaudo recursos Ley 1697 de 2013</t>
  </si>
  <si>
    <t>Subdirección de Talento Humano</t>
  </si>
  <si>
    <t xml:space="preserve">Porcentaje de competencias identificadas como críticas para el cumplimiento de las metas estratégicas del Ministerio </t>
  </si>
  <si>
    <t>Porcentaje de avance en la ejecución del Plan de Bienestar e Incentivos</t>
  </si>
  <si>
    <t>Porcentaje de la planta de personal del Ministerio en modalidad de teletrabajo suplementario</t>
  </si>
  <si>
    <t>Porcentaje de avance en la ejecución del Plan de Seguridad y Salud en el Trabajo</t>
  </si>
  <si>
    <t>Porcentaje de avance en la ejecución del Plan de Capacitación del Ministerio</t>
  </si>
  <si>
    <t>Porcentaje de avance de la actualización de información de los servidores y de la planta de personal en SIGEP ll</t>
  </si>
  <si>
    <t>Porcentaje de provisión de la planta de personal del Ministerio de Educación Nacional</t>
  </si>
  <si>
    <t>Unidad de Atención al Ciudadano</t>
  </si>
  <si>
    <t>Porcentaje de avance en la implementación de un nuevo Canal de Servicio</t>
  </si>
  <si>
    <t xml:space="preserve">Porcentaje de asistencias técnicas a las Secretarias de Educacion Certificadas con aplicativo SAC en el Modelo Integrado de Planeacion y Gestión - Servicio al Ciudadano </t>
  </si>
  <si>
    <t>Porcentaje de avance en la organización técnica de documentos</t>
  </si>
  <si>
    <t>Porcentaje de avance en la digitalización de documentos</t>
  </si>
  <si>
    <t xml:space="preserve">Porcentaje de avance en la implementación de la solución tecnológica (SGDEA) basada en el Modelo de Gestión Documental de la Entidad </t>
  </si>
  <si>
    <t>DM</t>
  </si>
  <si>
    <t>Oficina Asesora Jurídica</t>
  </si>
  <si>
    <t>Porcentaje de implementación de la agenda normativa del PND</t>
  </si>
  <si>
    <t xml:space="preserve">Recursos recaudados por gestión de cobro coactivo </t>
  </si>
  <si>
    <t>Porcentaje de implementación de la línea de defensa para los procesos de bonificación por servicios prestados</t>
  </si>
  <si>
    <t>Porcentaje de conceptos externos expedidos en 28 días</t>
  </si>
  <si>
    <t>Control Interno</t>
  </si>
  <si>
    <t>Reducir el impacto de los riesgos estratégicos, tácticos y operativos, identificados en cada modelo referencial.</t>
  </si>
  <si>
    <t>Oficina de Control Interno</t>
  </si>
  <si>
    <t>Número de sesiones del Comité Institucional de Coordinación de Control Interno realizadas</t>
  </si>
  <si>
    <t>Número de Informes del Estado de la Gestión del Riesgo presentados</t>
  </si>
  <si>
    <t>Número de sesiones del Comité Sectorial de Auditoría realizadas</t>
  </si>
  <si>
    <t>Número de estrategías de autocontrol implementadas</t>
  </si>
  <si>
    <t>Porcentaje de seguimiento a respuestas entes de control</t>
  </si>
  <si>
    <t>Porcentaje de seguimiento a las acciones de mejora</t>
  </si>
  <si>
    <t>Porcentaje de auditorías realizadas</t>
  </si>
  <si>
    <t xml:space="preserve">Meta 2020 </t>
  </si>
  <si>
    <t>SEGUIMIENTO PLAN DE ACCIÓN INSTITUCIONAL 2020</t>
  </si>
  <si>
    <t>Tema</t>
  </si>
  <si>
    <t>Estrategia del Plan Sectorial</t>
  </si>
  <si>
    <t>Acción Estratégica del Plan Sectorial</t>
  </si>
  <si>
    <t>ID Dependencia de afectación</t>
  </si>
  <si>
    <t>Dependencia de afectación</t>
  </si>
  <si>
    <t>ID Programa</t>
  </si>
  <si>
    <t>Programa</t>
  </si>
  <si>
    <t>ID Indicador</t>
  </si>
  <si>
    <t>Tipo</t>
  </si>
  <si>
    <t>Periodicidad</t>
  </si>
  <si>
    <t>Tipo de acumulación</t>
  </si>
  <si>
    <t>Unidad de medida</t>
  </si>
  <si>
    <t>Fórmula de cálculo</t>
  </si>
  <si>
    <t>Medio de verificación</t>
  </si>
  <si>
    <t>Línea Base 2018</t>
  </si>
  <si>
    <t>Meta 2019</t>
  </si>
  <si>
    <t>Meta 2020</t>
  </si>
  <si>
    <t>Meta 2021</t>
  </si>
  <si>
    <t>Meta 2022</t>
  </si>
  <si>
    <t>Meta cuatrenio</t>
  </si>
  <si>
    <t>Avance 2019</t>
  </si>
  <si>
    <t>Rezago meta  2019</t>
  </si>
  <si>
    <t>Meta 2020 seguimiento</t>
  </si>
  <si>
    <t>Meta enero</t>
  </si>
  <si>
    <t>Meta febrero</t>
  </si>
  <si>
    <t>Meta marzo</t>
  </si>
  <si>
    <t>Meta abril</t>
  </si>
  <si>
    <t>Meta mayo</t>
  </si>
  <si>
    <t>Meta junio</t>
  </si>
  <si>
    <t>Meta julio</t>
  </si>
  <si>
    <t>Meta agosto</t>
  </si>
  <si>
    <t>Meta septiembre</t>
  </si>
  <si>
    <t>Meta octubre</t>
  </si>
  <si>
    <t>Meta noviembre</t>
  </si>
  <si>
    <t>Meta diciembre</t>
  </si>
  <si>
    <t>Transversal</t>
  </si>
  <si>
    <t>6.1. Fortalecimiento de la capacidad de gestión y liderazgo del Ministerio</t>
  </si>
  <si>
    <t xml:space="preserve">Porcentaje de eficacia de los procesos de sanción por mora llevados a la Conciliación </t>
  </si>
  <si>
    <t>Gestión</t>
  </si>
  <si>
    <t>Cuatrimestral</t>
  </si>
  <si>
    <t>Mantenimiento</t>
  </si>
  <si>
    <t>Porcentaje</t>
  </si>
  <si>
    <t># de procesos de sanción por mora conciliados de acuerdo al cronograma de conciliación/Total de procesos de sanción por mora de acuerdo al cronograma llevados a la conciliación</t>
  </si>
  <si>
    <t>Informe de conciliación (correo electrónico)</t>
  </si>
  <si>
    <t>Bimestral</t>
  </si>
  <si>
    <t>Acumulado</t>
  </si>
  <si>
    <t># de actos administrativos aprobados en el periodo de acuerdo al PND/Total de actos administrativos programados en el PND para el periodo</t>
  </si>
  <si>
    <t>Actos administrativos aprobados</t>
  </si>
  <si>
    <t>Producto</t>
  </si>
  <si>
    <t>Número</t>
  </si>
  <si>
    <t>Valor recaudado durante el periodo</t>
  </si>
  <si>
    <t>Base de datos de cobro coactivo</t>
  </si>
  <si>
    <t>Semestral</t>
  </si>
  <si>
    <t># de procesos que ejecutan la línea de defensa por bonificación por servicios prestados/Total de procesos por bonificación por servicios prestados</t>
  </si>
  <si>
    <t>Base de procesos
Procesos cargados en gestión documental</t>
  </si>
  <si>
    <t>#conceptos externos a 28 días /Total de conceptos externos expedidos por el area</t>
  </si>
  <si>
    <t>Base de conceptos</t>
  </si>
  <si>
    <t>Acta de Comité</t>
  </si>
  <si>
    <t>Número de Informes del Estado de la Gestión del Riesgo presentados / Informes del Estado de la Gestión del Riesgo progrramados</t>
  </si>
  <si>
    <t>Informe</t>
  </si>
  <si>
    <t xml:space="preserve">Anual </t>
  </si>
  <si>
    <t>Flujo</t>
  </si>
  <si>
    <t>Estrategias para fomentar la cultura de autocontrol   implementadas</t>
  </si>
  <si>
    <t>Informe deResultado de la Estrategia</t>
  </si>
  <si>
    <t>Mensual</t>
  </si>
  <si>
    <t>Numero de solicitudes a las que se realiza seguimiento/ Total de solicitudes recibidas</t>
  </si>
  <si>
    <t>Matriz de seguimiento a respuestas entes de control</t>
  </si>
  <si>
    <t>Trimestral</t>
  </si>
  <si>
    <t>Nùmero de seguimientos a las acciones de mejora realizados / Seguimientos a las acciones de mejora programados.</t>
  </si>
  <si>
    <t>Publicación Página web</t>
  </si>
  <si>
    <t>Auditorías realizadas / auditorías programadas</t>
  </si>
  <si>
    <t>Informes de auditorías</t>
  </si>
  <si>
    <t>029</t>
  </si>
  <si>
    <t xml:space="preserve">Gestión </t>
  </si>
  <si>
    <t>Sumatoria de visitas a la página a web del MEN</t>
  </si>
  <si>
    <t>Informe de Google Analytic</t>
  </si>
  <si>
    <t>Sumatoria de cuentas alcanzadas a través de los contenidos divulgados en las redes sociales del Ministerio
Nota: Alcance de facebook e instagram e impresiones de twitter</t>
  </si>
  <si>
    <t>Informe de Redes Sociales</t>
  </si>
  <si>
    <t>Sumatoria de contenidos comunicacionales internos divulgados</t>
  </si>
  <si>
    <t>Informe de Comunicación Interna</t>
  </si>
  <si>
    <t xml:space="preserve">Sumatoria de asesorías, acompañamientos y eventos institucionales realizados </t>
  </si>
  <si>
    <t>Informe mensual asesorías, acompañamientos y eventos</t>
  </si>
  <si>
    <t>Sumatoria de contenidos comunicacionales externos  divulgados</t>
  </si>
  <si>
    <t>Informe de Comunicación Externa</t>
  </si>
  <si>
    <t>031</t>
  </si>
  <si>
    <t>Sumatoria: (((A+B)*20)+(C*20)+(D*20)+(E*20))
A.Definición de la estructura del micrositio 
B.Plan de acción (interno y con las dependencias involucradas)
C.Prototipo del micrositio
D.Fase I del prototipo desarrollado
E. Fase II  desarrollada</t>
  </si>
  <si>
    <t>De acuerdo a los entregables definidos en el formato de hitos</t>
  </si>
  <si>
    <t>Sumatoria de los boletines publicados</t>
  </si>
  <si>
    <t>Boletines publicados</t>
  </si>
  <si>
    <t>Sumatoria de los anuarios estadisticos publicados
*Nota:Comprende los anuarios nacional y para educación preescolar básica y media y educación superior</t>
  </si>
  <si>
    <t>Anuarios estadísticos publicados</t>
  </si>
  <si>
    <t xml:space="preserve">Sumatoria de los hitos definidos en el formato de hitos </t>
  </si>
  <si>
    <t>Sumatoria de los documentos elaborados</t>
  </si>
  <si>
    <t>Documentos elaborados</t>
  </si>
  <si>
    <t>Porcentaje de avance en el diseño y desarrollo del tablero de seguimiento al Plan de Acción Institucional (físico y financiero)</t>
  </si>
  <si>
    <t xml:space="preserve">Sumatoria de los recursos del Sistema General de Regalías (SGR) aprobados para el sector educativo </t>
  </si>
  <si>
    <t>Matriz de proyectos aprobados</t>
  </si>
  <si>
    <t>030</t>
  </si>
  <si>
    <t>Sumatoria de los recursos de cooperación gestionados
Nota: Comprende recursos de cooperación técnica y financiera</t>
  </si>
  <si>
    <t>Documento soporte cooperación  y/o matriz de relación de cooperación</t>
  </si>
  <si>
    <t>Sumatoria de espacios de articulación con aliados internacionales y del sector privado realizados</t>
  </si>
  <si>
    <t>Informe del espacio de articulación</t>
  </si>
  <si>
    <t xml:space="preserve">Sumatoria de acciones de promoción de la internacionalización de la educación superior desarrolladas </t>
  </si>
  <si>
    <t>Reporte de las acciones de promoción</t>
  </si>
  <si>
    <t>6.3. Fortalecimiento de las Entidades Adscritas y Vinculadas</t>
  </si>
  <si>
    <t>6.3.3 Fortalecimiento sectorial en Tecnologías de la Información (TI)</t>
  </si>
  <si>
    <t>025</t>
  </si>
  <si>
    <t>Capacidad</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</si>
  <si>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</si>
  <si>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Informe de avances en la implementación del plan integral de acompañamiento</t>
  </si>
  <si>
    <t>6.1.3. Gobierno digital y sistemas de información</t>
  </si>
  <si>
    <t>Número de actividades ejecutadas del plan de implementación de la política de Gobierno Digital / Número de actividades planeadas
ESTRATEGIAS PARA MOVILIZAR LA META
Preparación para medición FURAG</t>
  </si>
  <si>
    <t>Informe de avance del plan de implementación de la Política de Gobierno Digital</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</si>
  <si>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</si>
  <si>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Informe de avance del Plan de Seguridad y Privacidad de la Información</t>
  </si>
  <si>
    <t xml:space="preserve">Número de actividades ejecutadas / Número de actividades planeadas
ESTRATEGIAS PARA MOVILIZAR LA META
1. Acompañar la renovación de los servicios de información para que cumplan con la arquitectura objetivo 
2.  Servicios de datos implementados para los ocho (8) registros únicos. 
3. Calidad sobre los datos maestros, acciones e históricos  </t>
  </si>
  <si>
    <t>Informe de avance en la implementación de la Arquitectura Empresarial del Sector Educación</t>
  </si>
  <si>
    <t xml:space="preserve">Número de servicios de información fortalecidos / Número total de servicios de información </t>
  </si>
  <si>
    <t>Informe de avance en el fortalecimiento de los servicios de información existentes y nuevos</t>
  </si>
  <si>
    <t>(Matrícula oficial con conexión a Internet / matrícula oficial total) * 100
ESTRATEGIAS PARA MOVILIZAR LA META
1. Apoyar el CONPES de Tecnologías para Educar.
2. Asistencia técnica a las Entidades Territoriales Certificadas para la estructuración de proyectos de conectividad.
Nota: Se aclara que para el mes de diciembre las IE en su mayoría, históricamente, no cuentan con servicio de conectividad, dado que la contratación de las Sedes Territoriales se proyecta hasta el mes de noviembre por el periodo de receso escolar de fin de año.</t>
  </si>
  <si>
    <t>Informe de avance de matrícula conectada</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</si>
  <si>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</si>
  <si>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Informe de avance  en la implementación del plan de fortalecimiento de servicios tecnológicos</t>
  </si>
  <si>
    <t>Número  de procesos  finalizados o con decisiones de fondo / Número de procesos iniciados
Nota:  Los  procesos iniciados corresponden a las vigencias 2017, 2018 y 2019</t>
  </si>
  <si>
    <t>Informe ejecutivo</t>
  </si>
  <si>
    <t>Sumatoria de actividades de prevención de realizadas</t>
  </si>
  <si>
    <t>Sumatoria de comités de la Secretaría General realizados</t>
  </si>
  <si>
    <t>Actas de reunión</t>
  </si>
  <si>
    <t xml:space="preserve">Sumatoria de capacitaciones en gestión contractual realizadas </t>
  </si>
  <si>
    <t>Listas de asistencia</t>
  </si>
  <si>
    <t xml:space="preserve">Documentos actualizados / Documentos por actualizar </t>
  </si>
  <si>
    <t>Informe de documentos actualizados en el SIG</t>
  </si>
  <si>
    <t>Contratos liquidados / Contratos programados por liquidar en la vigencia
Nota: Liquidaciones con informe final radicado en la Subdirección de Contratación.</t>
  </si>
  <si>
    <t>Informe Contratos liquidados</t>
  </si>
  <si>
    <t>Sumatoria de de procesos de contratación apoyados
Nota: Procesos de contratación con mesa de trabajo realizada y aprobado el estudio previo en NEON.</t>
  </si>
  <si>
    <t>Informe de procesos apoyados</t>
  </si>
  <si>
    <t>6.3.2 Mejora en Encuesta sobre Ambiente y Desempeño Institucional nacional</t>
  </si>
  <si>
    <t>027</t>
  </si>
  <si>
    <t>Resultado</t>
  </si>
  <si>
    <t>Anual</t>
  </si>
  <si>
    <t xml:space="preserve">Promedio simple de los indicadores de cada componente medido en la encuesta sobre Ambiente y Desempeño Institucional Nacional (EDI) consolidado para el sector administrativo. 
Notas: 
• Los resultados de la vigencia a medir con corte 31 de diciembre, los calculará el DANE en el mes de abril de la siguiente vigencia (Rezago de 120 días)
</t>
  </si>
  <si>
    <t>Resultados Encuesta sobre Ambiente y Desempeño Institucional Nacional (EDI) publicados por el DANE</t>
  </si>
  <si>
    <t>6.1.1. Modelo Integrado de Planeación y Gestión</t>
  </si>
  <si>
    <t xml:space="preserve">Indice de Gestión y Desempeño Institucional publicado por el Departamento Administrativo de la Función Pública acorde con lo diligenciado en el FURAG. 
Notas: 
• Los resultados de la vigencia a medir con corte 31 de diciembre, los calculará el DAFP en el mes de julio de la siguiente vigencia (Rezago de 210 días)
</t>
  </si>
  <si>
    <t xml:space="preserve">Resultados de Gestión y Desempeño Institucional publicados por el DAFP </t>
  </si>
  <si>
    <t>6.3.1. Mejora en las políticas de desempeño según los resultados del FURAG como sector</t>
  </si>
  <si>
    <t xml:space="preserve">Posición del Sector Educación acorde con el Indice de Gestión y Desempeño Sectorial publicado por el Departamento Administrativo de la Función Pública acorde con lo diligenciado por las entidades en el FURAG.
Notas: 
• Los resultados de la vigencia a medir con corte 31 de diciembre, los calculará el DAFP en el mes de julio de la siguiente vigencia (Rezago de 210 días)
</t>
  </si>
  <si>
    <t>Resultados de Gestión y Desempeño Sectorial publicados por el DAFP</t>
  </si>
  <si>
    <t>Tercer puesto entre los 24 sectores</t>
  </si>
  <si>
    <t>Actividades ejecutadas del Plan de Mantenimiento de Infraestructura/ Actividades definidas en el Plan de Mantenimiento de infraestructura</t>
  </si>
  <si>
    <t>Informe seguimiento plan de mantenimiento</t>
  </si>
  <si>
    <t>Consumo autorizado menos consumo mes / ahorro del 20 programado para la vigencia
Notas: 
• Se programa un ahorro del 20  para la vigencia a partir de los límites autorizados en Circular de Austeridad vigente. 
• Los ahorros se van acumulando de un mes a otro.</t>
  </si>
  <si>
    <t xml:space="preserve">Informe seguimiento consumo de fotocopias por dependencia </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</si>
  <si>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</si>
  <si>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</si>
  <si>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Bienes en custodia de los colaboradores / Bienes asignados y registrados en el Sistema</t>
  </si>
  <si>
    <t>Informe de  bienes en custodia de los colaboradores</t>
  </si>
  <si>
    <t>Número de actividades realizadas de los programas ambientales / Número de actividades programadas</t>
  </si>
  <si>
    <t xml:space="preserve">Informe seguimiento de los programas ambientales </t>
  </si>
  <si>
    <t>Consumo autorizado menos consumo mes / Ahorro del 10 programado para la vigencia
Notas: 
• Se programa un ahorro del 10  para la vigencia a partir de los límites autorizados en Circular de Austeridad vigente. 
• Los ahorros se van acumulando de un mes a otro.</t>
  </si>
  <si>
    <t>Informe seguimiento consumo de combustible</t>
  </si>
  <si>
    <t>Número de actividades realizadas del plan de trabajo / Número de actividades programadas en el plan de trabajo de implementación de la herramienta</t>
  </si>
  <si>
    <t>Informe seguimiento de implementación de la herramienta</t>
  </si>
  <si>
    <t>Número de actividades realizadas del plan de trabajo / Número de actividades programadas en el plan de trabajo de implementación del software</t>
  </si>
  <si>
    <t>Informe seguimiento  de implementación del software Logística</t>
  </si>
  <si>
    <t>(Reserva pagada+ Reserva liberada) / Reserva constituida</t>
  </si>
  <si>
    <t>Reporte de Ejecución Presupuestal  Reserva</t>
  </si>
  <si>
    <t>Total obligado/ Apropiación inicial</t>
  </si>
  <si>
    <t>Reporte de Ejecución Presupuestal  Vigencia</t>
  </si>
  <si>
    <t>∑n (Avance proyecto * Peso del proyecto)</t>
  </si>
  <si>
    <t>Informe de Avances de Implementación de Herramientas Tecnológicas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</si>
  <si>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</si>
  <si>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Reporte de informes recibidos</t>
  </si>
  <si>
    <t>Total comprometido/ Apropiación inicial</t>
  </si>
  <si>
    <t>PAC  Ejecutado/ PAC Programado
Nota: Este indicador no es acumulable de un periodo a otro dentro de la vigencia.</t>
  </si>
  <si>
    <t>Reporte Mensual INPANUT - SIIF MINHACIENDA</t>
  </si>
  <si>
    <t xml:space="preserve">Embargos registrados BD / Nota débito embargo
Notas: 
• Este indicador no es acumulable de un periodo a otro dentro de la vigencia.
• La periodicidad fue determinada de acuerdo con las fechas de cierre contable las cuales determina la Contaduría General de la Nación, las cuales no han sido actualizadas para la presente vigencia. </t>
  </si>
  <si>
    <t>Informe de embargos ejecutados y registrados efectivamente</t>
  </si>
  <si>
    <t>Monto recaudado/ Monto proyectado de recaudo</t>
  </si>
  <si>
    <t>Informe de avance de recaudo</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</si>
  <si>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</si>
  <si>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6.1.2. Gestión del Talento Humano del Ministerio</t>
  </si>
  <si>
    <t>028</t>
  </si>
  <si>
    <t>Reducción</t>
  </si>
  <si>
    <t>Número de competencias laborales identificadas como críticas / Total de competencias laborales definidas en el Decreto 815 de 2018 y Resolución 3335 de 2015</t>
  </si>
  <si>
    <t>Documento Técnico Competencias identificadas</t>
  </si>
  <si>
    <t>Meta 2020 = 0</t>
  </si>
  <si>
    <t>Actividades ejecutadas del Plan de Bienestar e Incentivos / Actividades programadas del Plan de Bienestar e Incentivos</t>
  </si>
  <si>
    <t>Plan Operativo Bienestar e Incentivos</t>
  </si>
  <si>
    <t>Planta de personal del Ministerio en modalidad de teletrabajo suplementario / Planta total de personal del Ministerio</t>
  </si>
  <si>
    <t>Plan Operativo Teletrabajo</t>
  </si>
  <si>
    <t>Actividades ejecutadas del Plan de Seguridad y Salud en el Trabajo / Actividades programadas del Plan de Seguridad y Salud en el Trabajo</t>
  </si>
  <si>
    <t>Plan Operativo SGSST</t>
  </si>
  <si>
    <t>Actividades ejecutadas del Plan de capacitación del Ministerio / Actividades programadas del Plan de capacitación del Ministerio</t>
  </si>
  <si>
    <t>Plan Operativo PIC</t>
  </si>
  <si>
    <t>Actividades ejecutadas para la actualización de información de los servidores y de la planta de personal en SIGEP ll / Actividades programadas para la actualización de información de los servidores y de la planta de personal en SIGEP ll</t>
  </si>
  <si>
    <t>Plan Operativo SIGEP ll</t>
  </si>
  <si>
    <t>(Número de empleos provistos de la planta de personal del MEN / Número total de empleos de la planta de personal)*100
Notas: 
• Planta de personal incluye Carrera Administrativa y Libre Nombramiento y Remoción
•El indicador no será acumulable</t>
  </si>
  <si>
    <t>Plan Operativo Ingreso y retiro</t>
  </si>
  <si>
    <t>6.1.4. Atención al Ciudadano</t>
  </si>
  <si>
    <t>026</t>
  </si>
  <si>
    <t>Número de actividades ejecutadas / Número de actividades planeadas para la implementación del nuevo Canal de Servicio</t>
  </si>
  <si>
    <t>Informe de avance</t>
  </si>
  <si>
    <t>Número de asistencias técnicas realizadas en las Secretarías de Educación  / Total asistencias técnicas  programadas 
Nota: Se programan dos asistencias técnicas por Secretaría de Educación Certificada con el Aplicativo SAC (85 SEC)</t>
  </si>
  <si>
    <t>Informe ejecutivo de las asistencias técnicas</t>
  </si>
  <si>
    <t>Número de documentos organizados / total de documentos  por  organizar</t>
  </si>
  <si>
    <t>Informe de documentos organizados</t>
  </si>
  <si>
    <t>Número de documentos digitalizados / total de documentos a  digitalizar</t>
  </si>
  <si>
    <t xml:space="preserve">Informe de  documentos digitalizados </t>
  </si>
  <si>
    <t>Número de actividades ejecutadas / Número de actividades planeadas para la implementación de la solución tecnológica (SGDEA) 
SGDEA: Sistema de Gestión de Documentos Electrónicos de Archivo</t>
  </si>
  <si>
    <t>Informe de  avance</t>
  </si>
  <si>
    <t>Referentes de Calidad Educativa</t>
  </si>
  <si>
    <t>1.3. Aprendizajes significativos</t>
  </si>
  <si>
    <t>1.3.1.  Construcción de orientaciones curriculares y pedagógicas</t>
  </si>
  <si>
    <t>011</t>
  </si>
  <si>
    <t>CALIDAD REFERENTES Y EVALUACION</t>
  </si>
  <si>
    <t>DCPBM - 01</t>
  </si>
  <si>
    <t>Número de documentos elaborados para el fortalecimiento pedagógico y curricular</t>
  </si>
  <si>
    <t>Etica y valores
STEM
Guía 34
Documento sobre orientaciones técnicas, administrativas y pedagógicas para la atención de estudiantes con Trastornos del Aprendizaje y del Comportamiento
Guía 4</t>
  </si>
  <si>
    <t>+ TIEMPO EN LAS AULAS Y APRENDIENDO - NIÑOS Y JÓVENES EN LAS CALLES</t>
  </si>
  <si>
    <t>1.4. Cualificación del tiempo escolar</t>
  </si>
  <si>
    <t>1.4.1.  Cualificación del tiempo escolar a través de la Jornada Única</t>
  </si>
  <si>
    <t>008</t>
  </si>
  <si>
    <t>CALIDAD FOMENTO DE COMPETENCIAS</t>
  </si>
  <si>
    <t>DCPBM - 02</t>
  </si>
  <si>
    <t>Jornada Única</t>
  </si>
  <si>
    <t>(Número de estudiantes del sector oficial en Jornada Única/Total de estudiantes del sector oficial educación regular (grados 0 a 11) reportados en el SIMAT )* 100</t>
  </si>
  <si>
    <t xml:space="preserve">Reporte Simat </t>
  </si>
  <si>
    <t>PAI-PALANCA</t>
  </si>
  <si>
    <t>Sumatoria de Entidades Territoriales Certificadas con planes de mejoramiento, seguimiento e implementación de la Jornada Única</t>
  </si>
  <si>
    <t>Planes de Mejoramiento          Actas de reunión y listas de asistencia        Reporte trimestral de martícula SIMAT</t>
  </si>
  <si>
    <t xml:space="preserve">
Sumatoria de Instituciones Educativas de Jornada Única acompañadas para la promoción del desarrollo integral y trayectorias educativas completas en el marco de Jornada Única</t>
  </si>
  <si>
    <t>Actas de reuniones y listas de asistencia.</t>
  </si>
  <si>
    <t xml:space="preserve">¡LA DOBLE TITULACIÓN ES UNA REALIDAD! </t>
  </si>
  <si>
    <t>1.3.4.  Doble titulación</t>
  </si>
  <si>
    <t>009</t>
  </si>
  <si>
    <t>CALIDAD TRANSVERSAL</t>
  </si>
  <si>
    <t>DCPBM - 03</t>
  </si>
  <si>
    <t>Educación Media</t>
  </si>
  <si>
    <t xml:space="preserve">Sumatoria de estudiantes de educación media que obtienen un certificado del Servicio Nacional de Aprendizaje - SENA- </t>
  </si>
  <si>
    <t>Entornos Escolares</t>
  </si>
  <si>
    <t xml:space="preserve">1.2. Bienestar y permanencia </t>
  </si>
  <si>
    <t>1.2.3. Entornos escolares</t>
  </si>
  <si>
    <t>DCPBM - 04</t>
  </si>
  <si>
    <t>Total de ETC certificadas en educación con asistencia técnica para fortalecer sus comités territoriales</t>
  </si>
  <si>
    <t xml:space="preserve">Estado del arte actualizado 
Informe por ETC acompañada
Plan de acción territorial </t>
  </si>
  <si>
    <t xml:space="preserve">total de resultados de estudiantes primera aplicación supérate con el SABER anual comparado con la aplicación final de Supérate con el saber módulo de ciudadanas /socioemocionales. </t>
  </si>
  <si>
    <t xml:space="preserve">Informes </t>
  </si>
  <si>
    <t>Sumatoria de personas (familias, estudiantes educadores) que participan en los espacios de fortalecimiento de capacidades y formación de la línea de entornos para la vida la convivencia y la ciudadanía</t>
  </si>
  <si>
    <t>Listas de asistencia y listados en excel</t>
  </si>
  <si>
    <t xml:space="preserve">Sumatoria de EE que  desarrollan acciones de formación y acompañamiento situado y recibe materiales para promover las competencias ciudadanas y socioemocionales  conoce los protocolos de prevención promovidos por el Ministerio de Educación Nacional,  implementa estrategias para la promoción de la participación  y reporta actualización de sus manuales de convivencia escolar.
</t>
  </si>
  <si>
    <t xml:space="preserve">Informes por ETC </t>
  </si>
  <si>
    <t>+ CALIDAD =
+ OPORTUNIDADES</t>
  </si>
  <si>
    <t>1.6. Evaluación para aprendizajes de calidad</t>
  </si>
  <si>
    <t>1.6.1.  Evaluación del aprendizaje en las Instituciones Educativas</t>
  </si>
  <si>
    <t>010</t>
  </si>
  <si>
    <t>CALIDAD PTA</t>
  </si>
  <si>
    <t>DCPBM - 05</t>
  </si>
  <si>
    <t>Programa Todos a Aprender</t>
  </si>
  <si>
    <t>sumatoria de establecimientos educativos acompañados con el Programa Todos a Aprender</t>
  </si>
  <si>
    <t>reporte SIPTA</t>
  </si>
  <si>
    <t>¡VOLVIERON LAS PRUEBAS SABER!</t>
  </si>
  <si>
    <t>DCPBM - 06</t>
  </si>
  <si>
    <t>Evaluación de Calidad Educativa</t>
  </si>
  <si>
    <t>Sumatoria  de Instituciones Educativas acompañadas para el fortalecimiento de su Sistema Institucional de Evaluación de los estudiantes (SIEE)</t>
  </si>
  <si>
    <t>Listado y actas de EE</t>
  </si>
  <si>
    <t>Listado de estudiantes participantes</t>
  </si>
  <si>
    <t>DE LA MANO DE
DOCENTES Y DIRECTIVOS, TRANSFORMAMOS LAS REGIONES</t>
  </si>
  <si>
    <t>1.7. Bienestar y desarrollo profesoral</t>
  </si>
  <si>
    <t>1.7.3. Formación de directivos docentes</t>
  </si>
  <si>
    <t>DCPBM - 07</t>
  </si>
  <si>
    <t>Formación Docente</t>
  </si>
  <si>
    <t>Sumatoria de directivos docentes que participan en la Escuela de Liderazgo</t>
  </si>
  <si>
    <t>Listado de educadores</t>
  </si>
  <si>
    <t>1.7.2.  Formación en servicio</t>
  </si>
  <si>
    <t>Docentes formados = Sumatoria de educadores formados en el período t en las diferentes ETC</t>
  </si>
  <si>
    <t>Listado de docentes formados</t>
  </si>
  <si>
    <t>Sumatoria de docentes que participan en programas de formación continua y situada</t>
  </si>
  <si>
    <t>Sumatoria de docentes en programas de formación en pregrado y/o posgradual.</t>
  </si>
  <si>
    <t>Sumatoria de docentes acompañados en procesos de investigación e innovaciones en el aula</t>
  </si>
  <si>
    <t>1.7.1. Formación inicial de docentes</t>
  </si>
  <si>
    <t>sumatoria de docentes acompañados con el Programa Todos a Aprender</t>
  </si>
  <si>
    <t xml:space="preserve">1.6.2. Mejoramiento y aplicación anual de las pruebas Saber </t>
  </si>
  <si>
    <t>Brecha por sector en pruebas Saber 11° = % de colegios no oficiales en niveles de desempeño A+, A y B -  % de colegios oficiales en niveles de desempeño A+, A y B</t>
  </si>
  <si>
    <t>Resultados ICFES</t>
  </si>
  <si>
    <t>Porcentaje de colegios oficiales en categorías superiores de Saber 11° = (colegios oficiales en categorías A+ y A / total de colegios oficiales) * 100</t>
  </si>
  <si>
    <t>Porcentaje de avance en la realización de las actividades contempladas para la reestructuración de las pruebas Saber 3°, 5° y 9°.</t>
  </si>
  <si>
    <t>Informe de aplicación de pilotaje</t>
  </si>
  <si>
    <t>1.3.5.  Orientación socio ocupacional</t>
  </si>
  <si>
    <t>Transformacional</t>
  </si>
  <si>
    <t>sumatoria de Secretarias de Educación acompañadas en procesos de Orientación Socio-ocupacional para la Educación Media</t>
  </si>
  <si>
    <t>Actas de acompañamiento</t>
  </si>
  <si>
    <t>Plan Nacional de Lectura y Escritura</t>
  </si>
  <si>
    <t>1.3.2.   Promoción del desarrollo de competencias</t>
  </si>
  <si>
    <t>DCPBM - 08</t>
  </si>
  <si>
    <t>Sumatoria de docentes que asistente a eventos de formación a mediadores de lectura</t>
  </si>
  <si>
    <t>Lista de asistencias a eventos de formación</t>
  </si>
  <si>
    <t>Sumatoria de bibliotecas dotadas con colecciones bibliográficas</t>
  </si>
  <si>
    <t>Actas de entrega de colecciones suscritas</t>
  </si>
  <si>
    <t>Programa Nacional de Bilingüismo</t>
  </si>
  <si>
    <t>DCPBM - 09</t>
  </si>
  <si>
    <t>Sumatoria de estudiantes secundaria y media con ingreso al APP</t>
  </si>
  <si>
    <t>Reporte de usuarios con ingreso a la APP</t>
  </si>
  <si>
    <t xml:space="preserve">Sumatoria de comunidades educativas étnicas con producción editorial con contenidos propios. </t>
  </si>
  <si>
    <t>Libros editados y publicados</t>
  </si>
  <si>
    <t>4.3. Compromisos del Plan Nacional de Desarrollo 2018-2022</t>
  </si>
  <si>
    <t>Sumatoria de ecosistemas de innovación en Educación Media implementados</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</si>
  <si>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</si>
  <si>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3.3.1. Atención integral en Educación Inicial y básica</t>
  </si>
  <si>
    <t>Sumatoria de docentes de transición acompañados con el Programa Todos a Aprender</t>
  </si>
  <si>
    <t xml:space="preserve">Sumatoria de docentes de inglés formados en metodología, currículo, liderazgo y lenguas con objetivo específicos. </t>
  </si>
  <si>
    <t xml:space="preserve">Listas de asistencia </t>
  </si>
  <si>
    <t>Educación Privada</t>
  </si>
  <si>
    <t>4.2.4. Calidad para todos</t>
  </si>
  <si>
    <t>DCPBM - 10</t>
  </si>
  <si>
    <t>Sumatoria de establecimientos educativos beneficiados y acompañados con la estrategia Aulas Sin Fronteras</t>
  </si>
  <si>
    <t>Sumatoria de ENS participando en procesos de fortalecimiento.</t>
  </si>
  <si>
    <t>Listado de Escuelas normales superiores</t>
  </si>
  <si>
    <t>(Número de EE oficiales en los municipios PDET que cuentan con referentes de formación para la ciudadanía implementados / Total EE oficiales en los municipios PDET de Educación preescolar, básica y media ) * 100</t>
  </si>
  <si>
    <t>Base de datos de EE</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</si>
  <si>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</si>
  <si>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</si>
  <si>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Número de establecimientos que asisten a los procesos de capacitación para el uso del SIUCE*100/ Total de Establecimientos oficiales y no oficiales del país</t>
  </si>
  <si>
    <t>Sumatoria de Estudiantes de Media que participen en la estrategia para el fortalecimiento de competencias básicas y socioemocionales.</t>
  </si>
  <si>
    <t xml:space="preserve">3.3. Promoción de trayectorias educativas en las zonas rurales </t>
  </si>
  <si>
    <t>Sumatoria de Modelo Educativos Flexibles diseñados y actualizados</t>
  </si>
  <si>
    <t>Modelo Educativo Rrom
Modelo Educativo Guajira
Modelo Educativo Escurla Nueva</t>
  </si>
  <si>
    <t>3.3.2. Fortalecimiento de la Educación Media rural</t>
  </si>
  <si>
    <t>Porcentaje de colegios oficiales rurales en categorías superiores de Saber 11° = (colegios oficiales rurales en categorías A+ y A / total de colegios oficiales rurales) * 100</t>
  </si>
  <si>
    <t xml:space="preserve">LIBROS QUE LLEGAN A TODOS LOS RINCONES </t>
  </si>
  <si>
    <t>4.2. Hacia un Sistema Educativo inclusivo de la Educación Inicial hasta la Superior</t>
  </si>
  <si>
    <t xml:space="preserve">Sumatoria de Libros en lenguas indígenas incorporados en los listados de colecciones bibliográficas a entregar en las instituciones educativas  </t>
  </si>
  <si>
    <t>Listado de colecciones con libros en lenguas indígenas</t>
  </si>
  <si>
    <t>Gestión Institucional</t>
  </si>
  <si>
    <t>4.3.3. Pacto por la Equidad – Pueblos Rrom</t>
  </si>
  <si>
    <t>DCPBM - 12</t>
  </si>
  <si>
    <t>PND-Rrom</t>
  </si>
  <si>
    <t>Sumatoria de las actividades previstas por el Ministerio de Educación para el desarrollo de un modelo educativo flexible en cada una de las vigencias.</t>
  </si>
  <si>
    <t>Avance porcentual en el cumplimiento de actividades definidas en cada vigencia para diseñar y desarrollar los materiales de lectura que serán incorporados en las colecciones del PNLE, en concertación con el Pueblo Rrom</t>
  </si>
  <si>
    <t xml:space="preserve">Porcentaje de avance en lineamiento de reconocimiento del Decreto 2957 de 2010  </t>
  </si>
  <si>
    <t>Porcentaje de avance en el proceso de acompañamiento técnico del Ministerio de Educación al Ministerio de Cultura, de acuerdo con el número de reuniones programadas para cada vigencia del cuatrienio</t>
  </si>
  <si>
    <t>Cantidad de lineamientos expedidos: El indicador toma el valor de 1 al momento de la expedición del lineamiento</t>
  </si>
  <si>
    <t>Porcentaje de avance en lineamiento de escuela intercultural para el pueblo Rrom</t>
  </si>
  <si>
    <t>Porcentaje de avance en lineamiento de la cultura Gitana en los establecimientos educativos</t>
  </si>
  <si>
    <t>4.2.5. Pertinencia</t>
  </si>
  <si>
    <t xml:space="preserve">Sumatoria de proyectos comunitarios propios, etnoeducativos, interculturales apoyados técnica y financieramente en el marco de la ruta de formulación, diseño e implementación de Proyectos Educativos Comunitarios </t>
  </si>
  <si>
    <t>Listas de asistencias
Actas 
Presentaciones
Matrial del documento de lineamiento para la formulación e implementación de proyectos educativos comunitarios</t>
  </si>
  <si>
    <t>4.1. Política de Educación Inclusiva</t>
  </si>
  <si>
    <t>4.1.1. Política de Educación Inclusiva e Intercultural</t>
  </si>
  <si>
    <t>Sumatoria de Secretarias de Educación acompañadas en la socialización e implementación de los lineamientos de política de inclusión y equidad en la educación</t>
  </si>
  <si>
    <t>Listas de asistencias
Actas 
Presentaciones
Material del documento de lineamiento de política</t>
  </si>
  <si>
    <t>6.2.1. Fortalecimiento de la gestión territorial</t>
  </si>
  <si>
    <t>Sumatoria de planes de apoyo al mejoramiento PAM de las entidades territoriales certificadas orientados, revisados y acompañados</t>
  </si>
  <si>
    <t xml:space="preserve">Planes de apoyo al mejoramiento PAM
Retroalimentación de planes de apoyo al mejoramiento </t>
  </si>
  <si>
    <t>Sumatoria de ETC capacitadas sobre temas de Calidad Educativa y normativa de colegios privados</t>
  </si>
  <si>
    <t>Listados de asistencia
Protocolos de capapcitación</t>
  </si>
  <si>
    <t>Sumatoria de avance de la actualización de LA Guía 4 y su implementación en el EVI</t>
  </si>
  <si>
    <t>Manual del Evi</t>
  </si>
  <si>
    <t>Sumatoria de los pueblos con planes de fortalecimiento PEC, formulados e implementados</t>
  </si>
  <si>
    <t>Sumatorias de mesas técnicas realizadas</t>
  </si>
  <si>
    <t xml:space="preserve">Porcentaje </t>
  </si>
  <si>
    <t>(Número de maestros y maestras indígenas de la Amazonía Colombiana formados en el marco del programa de formación docente concertado con la OPIAC/Número total de maestros y maestras indígenas de la amazonía colombiana)*</t>
  </si>
  <si>
    <t xml:space="preserve">Docentes y directivos docentes formados por diplomados y cursos cortos </t>
  </si>
  <si>
    <t xml:space="preserve">Sumatoria de docentes y directivos docentes formados por diplomados y cursos cortos </t>
  </si>
  <si>
    <t>Sumatoria de docentes formados en educación inicial, continua y avanzada con el enfoque de educación propia y educación Intercultural</t>
  </si>
  <si>
    <t>Docentes y directivos docentes etnoeducadores  formados a nivel de maestría</t>
  </si>
  <si>
    <t>Sumatoria de docentes y directivos docentes etnoeducadores  formados a nivel de maestría</t>
  </si>
  <si>
    <t xml:space="preserve">Documento de orientaciones y lineamientos  expedido  para el desarrollo de la etnoeducación, que permita su articulación curricular en los establecimientos educativos etnoeducadores </t>
  </si>
  <si>
    <t xml:space="preserve">Flujo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</si>
  <si>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</si>
  <si>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</si>
  <si>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</si>
  <si>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</si>
  <si>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</si>
  <si>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Sumatoria del porcentaje de los docentes del pueblo Nukak formados </t>
  </si>
  <si>
    <t xml:space="preserve">Porcentaje de implementación del modelo educativo Jiw como educación itinerante,  en concertación con  la OPIAC </t>
  </si>
  <si>
    <t xml:space="preserve">Sumatoria del porcentaje de los docentes formados del pueblo Jiw </t>
  </si>
  <si>
    <t>Porcentaje de avance en el diseño, concertación e implementación  de un  modelo educativo flexible pertinente para la comunidad negra, afrocolombiana, raizal y palenquera</t>
  </si>
  <si>
    <t>Sumatoria de los siguientes hitos: (Modelo diseñado y concertado (20%)+ modelo en implementaicón (80%)</t>
  </si>
  <si>
    <t>Sumatoria de Espacios para la reestructuración de las pruebas Saber con enfoque diferencial para las comunidades NARP.</t>
  </si>
  <si>
    <t>Porcentaje de avance en la implementación del plan para  promover el desarrollo de la cátedra de estudios afrocolombianos en establecimientos públicos y privados</t>
  </si>
  <si>
    <t>Sumatoria de los siguientes hitos: (Talleres de formación (20%)+ Plan diseñado y en implementación (80%)</t>
  </si>
  <si>
    <t>Estrategia de formación a docentes y directivos docentes de comunidades negras, afrocolombianas, raizales y palenqueras para el fortalecimiento de las acciones y procesos de etnoeducación y de educación intercultural implementada</t>
  </si>
  <si>
    <t>sumatoria de Etnoeducadores Negros, Afrocolombianos, Raizales y Palenqueros formados en el marco del Programa Todos a Aprender</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</si>
  <si>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</si>
  <si>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</si>
  <si>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Porcentaje de avance en el diseño de textos educativos en lenguas nativas que recojan la identidad cultural y las historias de las comunidades</t>
  </si>
  <si>
    <t>sumatoria de los siguientes hitos: (etnoeducadores formados (30%)+Concertación con autoridades y comunidad educativa (30%)+ textos educativos diseñados (40%))</t>
  </si>
  <si>
    <t>Porcentaje de avance en el fortalecimiento de la gestión del intercambio del conocimiento para la etnoeducación e interculturalidad  a través del trabajo en red</t>
  </si>
  <si>
    <t>Sumatoria de los siguientes hitos: (Talleres de formacióny consolidación de redes (25%)+ programa en implementación (35%) + programa en implementación (40%))</t>
  </si>
  <si>
    <t>Entidades territoriales certificadas con programas de orientación vocacional a estudiantes de la educación media que hagan parte de comunidades NARP.</t>
  </si>
  <si>
    <t>Sumatoria de Entidades territoriales certificadas con programas de orientación socio ocupacional  a estudiantes de la educación media que hagan parte de comunidades NARP.</t>
  </si>
  <si>
    <t>Porcentaje de avance en la formulación, diseño e implementación de Proyectos etnoeducativos orientados al fortalecimiento de los saberes ancestrales raizales</t>
  </si>
  <si>
    <t>Sumatoria de los siguientes hitos: (Proyectos formulados y concertado (50%)+ proyectos en diseño (30%) + proyectos en implementación (20%))</t>
  </si>
  <si>
    <t xml:space="preserve">Porcentaje de implementación del Programa de fortalecimiento de los saberes ancestrales en el marco de los proyectos educativos comunitarios </t>
  </si>
  <si>
    <t>Sumatoria de los siguientes hitos: (Programa formulado y concertado (25%)+ programa en implementación (35%) + programa en implementación (40%))</t>
  </si>
  <si>
    <t>Sumatoria de los siguientes hitos: (Politica formulada (25%)+Politica concertada (25%)+ politica en implementación (50%))</t>
  </si>
  <si>
    <t xml:space="preserve">Sumatoria de los siguientes hitos: 50% Formulación y concertación (Formulación 25%  y concertación 25%)+ 50% implementación </t>
  </si>
  <si>
    <t xml:space="preserve">Porcentaje de avance del desarrollo de un programa de formación docentes y directivos docentes etnoeducadores  para el pueblo raizal </t>
  </si>
  <si>
    <t>Sumatoria de los siguientes hitos: (Programa formulado y concertado (30%)+ programa diseñado (40%) + programa en implementación (30%))</t>
  </si>
  <si>
    <t>COLEGIOS QUE TRANSFORMAN VIDAS</t>
  </si>
  <si>
    <t xml:space="preserve">3.2. Desarrollo de capacidades rurales </t>
  </si>
  <si>
    <t>3.2.1. Fortalecimiento de la capacidad territorial para la atención integral en la ruralidad</t>
  </si>
  <si>
    <t>007</t>
  </si>
  <si>
    <t>COBERTURA INFRAESTRUCTURA</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</si>
  <si>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</si>
  <si>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</si>
  <si>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3.2.2. Mejoramiento de los Ambientes de aprendizaje</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</si>
  <si>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</si>
  <si>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Acceso y acogida</t>
  </si>
  <si>
    <t xml:space="preserve">Aulas terminadas y entregadas en educación preescolar, básica y media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</si>
  <si>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</si>
  <si>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1. Acta de inventario por espacios de la sede educativa. 
2. Acta de entrega de la sede educativa. 
3. Acta de recibo fase II de interventoría</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</si>
  <si>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</si>
  <si>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Sumatoria anual del total de normas técnicas actualizadas a la fecha de corte.
Ar=∑ N t
Ar = sumatoria de NORMAS TÉCNICAS actualizadas.
N = NORMAS TÉCNICAS
t = Año de observación</t>
  </si>
  <si>
    <t>1. Lineamiento expedido de canastas educativas    2. Proyecto de decreto presentado de educación para adultos</t>
  </si>
  <si>
    <t>Sumatoria mensual del total de sedes dotadas a la fecha de corte.
Ar=∑ N t
Ar = sumatoria de SEDES DOTADAS
N = SEDES DOTADAS
t = Mes de observación</t>
  </si>
  <si>
    <t>1. Acta de entrega de la dotación de mobiliario escolar y/o base de datos con la relación de las entregas</t>
  </si>
  <si>
    <t>COBERTURA BRECHAS</t>
  </si>
  <si>
    <t>1.1.  Acceso y acogida</t>
  </si>
  <si>
    <t>1.1.1.  Acceso y Acogida</t>
  </si>
  <si>
    <t>012</t>
  </si>
  <si>
    <t>TCB media = (Matriculados en educación media / Población con edades entre 15 y 16 años) x 100</t>
  </si>
  <si>
    <t>Brecha urbano- rural= (tasa de cobertura neta de la zona urbana - tasa de cobertura neta de la zona rural)</t>
  </si>
  <si>
    <t>TCB media = (Matriculados en educación media en la zona rural/ Población con edades entre 15 y 16 años de la zona rural) x 100</t>
  </si>
  <si>
    <t>1.2.1.  Permanencia</t>
  </si>
  <si>
    <t>Tasa de deserción = (Sumatoria de desertores en transición, básica y media del sector oficial / Sumatoria de aprobados, reprobados y desertores en transición, básica y media del sector oficial) * 100</t>
  </si>
  <si>
    <t>Reporte de OAPF</t>
  </si>
  <si>
    <t>COBERTURA VICTIMAS</t>
  </si>
  <si>
    <t>3.3.3. Alfabetismo y educación de adultos</t>
  </si>
  <si>
    <t>013</t>
  </si>
  <si>
    <t>Tasa de Analfabetismo = (población de 15 y más años que no sabe leer ni escribir / población total de 15 y más años) * 100</t>
  </si>
  <si>
    <t xml:space="preserve">SIMAT </t>
  </si>
  <si>
    <t>Sumatoria de personas mayores de 15 años alfabetizadas en las zonas rurales</t>
  </si>
  <si>
    <t>Sumatoria de personas mayores de 15 años alfabetizadas en las zonas rurales de municipios PDET</t>
  </si>
  <si>
    <t>(Sumatoria de sedes educativas rurales fortalecidas con modelos educativos flexibles / Número total de sedes educativas rurales)*100</t>
  </si>
  <si>
    <t xml:space="preserve">Contrato y focalización </t>
  </si>
  <si>
    <t>(Número de sedes educativas rurales en municipios PDET fortalecidas con modelos educativos flexibles/ Número total de sedes educativas rurales en municipios PDET)*100</t>
  </si>
  <si>
    <t>MÁS NIÑAS Y NIÑOS RURALES CON ACCESO A LA EDUCACIÓN</t>
  </si>
  <si>
    <t>Porcentaje de residencias escolares fortalecidas y cualificadas en el servicio educativo = (Residencias escolares fortalecidas y cualificadas / Total de residencias escolares) * 100</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</si>
  <si>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</si>
  <si>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</si>
  <si>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 xml:space="preserve">Sumatoria de productos con los diseños y definición de lineas de financiación </t>
  </si>
  <si>
    <t>Documento de linea de financiación de proyecto de infraestructura para población indigena</t>
  </si>
  <si>
    <t xml:space="preserve">
Sumatoria de los siguientes hitos: (40% implementación de la linea de financiamiento + 35% implementación de la linea de financiamiento +25% implementación de la linea de financiamiento)</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</si>
  <si>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</si>
  <si>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</si>
  <si>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</si>
  <si>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</si>
  <si>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Porcentaje de población víctima atendida de 5 a 17 años que asisten al sistema educativo</t>
  </si>
  <si>
    <t>CONPES Víctimas</t>
  </si>
  <si>
    <t>FORTALECIMIENTO</t>
  </si>
  <si>
    <t>006</t>
  </si>
  <si>
    <t>[No. de ETC acompañadas / No. De ETC focalizados)</t>
  </si>
  <si>
    <t>Listado de asistencia, informe cualitaivo</t>
  </si>
  <si>
    <t xml:space="preserve">Sumatoria de las ETC acompañadas por la estrategia de fortalecimiento </t>
  </si>
  <si>
    <t>Actas de asistencia tecnica</t>
  </si>
  <si>
    <t>6.2. Fortalecimiento de las competencias de las Entidades Territoriales Certificadas</t>
  </si>
  <si>
    <t>semestral</t>
  </si>
  <si>
    <t>Sumatoria de las ETC que se encuentran en estado critico alto y critico medio en el indicador global de desempeño</t>
  </si>
  <si>
    <t>Informe anual de monitoreo</t>
  </si>
  <si>
    <t xml:space="preserve">Sumatoria de las ETC acompañadas en aspectos conceptuales sobre el uso de los recursos del sector </t>
  </si>
  <si>
    <t>Actas de visita, insumos de realización de los talleres</t>
  </si>
  <si>
    <t>Número de ETC con acompañamiento a la reorganización de plantas de cargos</t>
  </si>
  <si>
    <t>Número de Actas de Acompañamiento / Número de ETC programadas para acompañamiento</t>
  </si>
  <si>
    <t>1.7.4. Bienestar docente</t>
  </si>
  <si>
    <t>Sumatoia de Entidades Territoriales Certficadas socializadas con la  política de bienestar laboral</t>
  </si>
  <si>
    <t>Informe socialización de política de bienestar laboral docente</t>
  </si>
  <si>
    <t xml:space="preserve"> norma expedida que regule el SEIP </t>
  </si>
  <si>
    <t>Norma expedida</t>
  </si>
  <si>
    <t xml:space="preserve">Sumatoria de los siguientes hitos: Lineamiento diseñado (30%) y concertado (50%)+lineamiento expedido en el marco del SEIP (20%)
</t>
  </si>
  <si>
    <t>Lineamiento educativo para la preservación de la cultura indígena expedido</t>
  </si>
  <si>
    <t xml:space="preserve">(Lineamientos técnicos expedidos/Número de necesidades técnicas requeridas por la CONTCEPI y que impliquen la construcción de un lineamiento)
</t>
  </si>
  <si>
    <t>Lineamientos técnicos expedidos</t>
  </si>
  <si>
    <t xml:space="preserve"> Entidades territoriales certificadas acompañadas técnicamente para la implementación de los lineamientos concertados </t>
  </si>
  <si>
    <t xml:space="preserve">(Número de Entidades territoriales certificadas acompañadas técnicamente para la implementación de los lineamientos concertados/Número Total de Entidades Territoriales certificadas)
</t>
  </si>
  <si>
    <t>Actas y listados de asistencia</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</si>
  <si>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</si>
  <si>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implementado</t>
  </si>
  <si>
    <t>(Número de acciones ejecutadas/Número de acciones planeadas)</t>
  </si>
  <si>
    <t>Actas y listados de asistencia para la socialización y posicionamiento del SEIP</t>
  </si>
  <si>
    <t xml:space="preserve">normas  concertada y expedidas que regule el SEIP con la incorporación del capítulo amazónico </t>
  </si>
  <si>
    <t>Norma expedida con la incorporación del Capítulo Amazónico</t>
  </si>
  <si>
    <t>A.45 Porcentaje de provisión de vacantes definitivas ofertadas a través de concursos diseñados para territorios definidos en el respectivo plan</t>
  </si>
  <si>
    <t>A.45P Porcentaje de provisión de vacantes definitivas ofertadas a través de concursos diseñados para municipios PDET</t>
  </si>
  <si>
    <t>UNA PRIMERA INFANCIA PARA CRECER Y APRENDER</t>
  </si>
  <si>
    <t>014</t>
  </si>
  <si>
    <t>PRIMERA INFANCIA</t>
  </si>
  <si>
    <t>TCN transición = (Matriculados en transición con 5 años / Población de 5 años) x 100</t>
  </si>
  <si>
    <t>Reporte OAFP</t>
  </si>
  <si>
    <t>Sumatoria de personas que trabajan con primera infancia que estan en proceso de formación y/o cualificación para la Atención Integral de los niños y niñas menores de seis años.</t>
  </si>
  <si>
    <t>Reporte SIPI</t>
  </si>
  <si>
    <t>1.2.2. Fortalecimiento de ambientes pedagógicos</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</si>
  <si>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</si>
  <si>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Reporte SSDIPI</t>
  </si>
  <si>
    <t>1.8. Seguimiento al desarrollo integral y a las trayectorias</t>
  </si>
  <si>
    <t>1.8.1.  Sistema de seguimiento al desarrollo integral de la Primera Infancia</t>
  </si>
  <si>
    <r>
      <t xml:space="preserve">Niños y niñas </t>
    </r>
    <r>
      <rPr>
        <sz val="11"/>
        <color rgb="FFFF0000"/>
        <rFont val="Calibri"/>
        <family val="2"/>
        <scheme val="minor"/>
      </rPr>
      <t>en preescolar</t>
    </r>
    <r>
      <rPr>
        <sz val="11"/>
        <color theme="1"/>
        <rFont val="Calibri"/>
        <family val="2"/>
        <scheme val="minor"/>
      </rPr>
      <t xml:space="preserve"> con educación inicial en el marco de la atención integral</t>
    </r>
  </si>
  <si>
    <t>Sumatoria del número de niños y niñas en preescolar, cargados en el SSDIPI que están recibiendo a la fecha de corte educación inicial en el marco de la Atención Integral</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</si>
  <si>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</si>
  <si>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</si>
  <si>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</si>
  <si>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</si>
  <si>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 xml:space="preserve">6.2.3. Sistema de Gestión de la Calidad de la Educación Inicial </t>
  </si>
  <si>
    <t>Sumatoria de unidades o sedes de la educación inicial públicos y privados registrados con procesos de acompañamiento técnico en educación inicial y preescolar</t>
  </si>
  <si>
    <t>015</t>
  </si>
  <si>
    <t>INNOVACIÓN</t>
  </si>
  <si>
    <t>Sumatoria de instituciones educativas beneficiadas</t>
  </si>
  <si>
    <t xml:space="preserve">Base de datos </t>
  </si>
  <si>
    <t>Documento con el diseño e implementación del ecosistema</t>
  </si>
  <si>
    <t>Porcentaje de avance en el cumplimiento de la ejecución de la estrategia</t>
  </si>
  <si>
    <t>Informe de ejecución del laboratorio de innovación</t>
  </si>
  <si>
    <t xml:space="preserve">Mantenimiento </t>
  </si>
  <si>
    <t xml:space="preserve">Informe de ejecución de la estrategia </t>
  </si>
  <si>
    <t>Porcentaje de avance en el cumplimiento de la ejecución de la convocatoria RED</t>
  </si>
  <si>
    <t>Informe de ejecución de la convocatoria para la vigencia 2020</t>
  </si>
  <si>
    <t>Porcentaje de avance en la ejecución de la estrategia de articulación y fortalecimiento</t>
  </si>
  <si>
    <t xml:space="preserve">Informe con las acciones de articulación y fortalecimiento </t>
  </si>
  <si>
    <t xml:space="preserve">Porcentaje de avance en el cumplimiento del diseño del modelo </t>
  </si>
  <si>
    <t>Modelo de monitoreo y evaluación</t>
  </si>
  <si>
    <t xml:space="preserve">Sumatoria de contenidos educativos gestionados, publicados y dinamizados </t>
  </si>
  <si>
    <t>Inventario 
Metadatos</t>
  </si>
  <si>
    <t>Sumatoria de docentes, directivos docentes, y estudiantes formados</t>
  </si>
  <si>
    <t>Base de datos</t>
  </si>
  <si>
    <t>Sumatoria de  Secretarías de educación acompañadas</t>
  </si>
  <si>
    <t>Estrategia de acceso a medios digitales y tecnológicos diseñada e implementadas para niños, niñas y jóvenes de comunidades negras, afrocolombianas, raizal y palenqueras en condición de discapacidad y con talentos excepcionales</t>
  </si>
  <si>
    <t>Estrategia de acceso a medios digitales y tecnológicos diseñada e implementada para niños, niñas y jóvenes de comunidades negras, afrocolombianas, raizal y palenqueras en condición de discapacidad y con talentos excepcionales</t>
  </si>
  <si>
    <t>UaPAE</t>
  </si>
  <si>
    <t>Uniadad Administrativa Especial PAE</t>
  </si>
  <si>
    <t>PAE</t>
  </si>
  <si>
    <t>MÁS NIÑAS Y NIÑOS RECIBEN ALIMENTACIÓN NUTRITIVA</t>
  </si>
  <si>
    <t>1.2.4. Alimentación Escolar</t>
  </si>
  <si>
    <t>005</t>
  </si>
  <si>
    <t>Beneficiarios PAE = Sumatoria de estudiantes beneficiarios del PAE en las Entidades Territoriales Certificadas en el año en todas las modalidades de atención</t>
  </si>
  <si>
    <t>Reporte realizado por las ET en el sistema integrado de matricula SIMAT</t>
  </si>
  <si>
    <t>Beneficiarios PAE = Sumatoria de estudiantes beneficiarios del PAE en las Entidades Territoriales Certificadas en el año en todas las modalidades de atención PAE Rural</t>
  </si>
  <si>
    <t xml:space="preserve">Número de Entidades Territoriales asistidas técnicamente para la implementación de la resolución 018858 de 11 de diciembre de 2018 / Número Total de Entidades Territoriales priorizadas </t>
  </si>
  <si>
    <t>Secretarías de Educación Certificadas con alimentación escolar rural contratada</t>
  </si>
  <si>
    <t>Sumatoria de Secretarías de Educación certificadas con alimentación escolar rural contratada</t>
  </si>
  <si>
    <t>NUEVOSAC</t>
  </si>
  <si>
    <t>2.6. Fortalecimiento del Sistema de Aseguramiento de la Calidad</t>
  </si>
  <si>
    <t>2.6.1. Potenciar y continuar fortaleciendo el Sistema de Aseguramiento de la Calidad</t>
  </si>
  <si>
    <t>018</t>
  </si>
  <si>
    <t>ASEGURAMIENTO A LA CALIDAD ES</t>
  </si>
  <si>
    <t>Sistema de Aseguramiento de la Calidad</t>
  </si>
  <si>
    <t>SAC = (DRE * 0,2) + (RLG * 0,15) + (EP * 0,15) + (SI * 0,5) i) decretos y resoluciones expedidas (DRE), ii) referentes, lineamientos y guías de calidad para la educación superior publicados y socializados (RLG), iii) avance en la implementación de la Escuela de pares (EP) y iv) avance en el diseño y desarrollo del Nuevo sistema de información (SI)</t>
  </si>
  <si>
    <t>2.6.2. Consolidación del marco normativo</t>
  </si>
  <si>
    <t xml:space="preserve">Sumatoria de Iniciativas reglamentarias y regulatorias para la educación superior, construidas con los mecanismos legales pertinentes </t>
  </si>
  <si>
    <t>Iniciativas reglamentarias y regulatorias construidas</t>
  </si>
  <si>
    <t>2.6.3. Implementación de la Red del Sistema de Aseguramiento de la Calidad</t>
  </si>
  <si>
    <t>A+B+C+D
A= Formalización del contrato interadministrativo 5%
B= Eventos de capacitación a los actores del SAC realizados 25%
C= Nuevos módulos de formación desarrollados 35%  
D= Formación y certificación de pares e integrantes de la CONACES 35%</t>
  </si>
  <si>
    <t>Informe de avance del diseño, pilotaje e implementación de las líneas de acción de la Red de Conocimiento del Sistema de Aseguramiento de la Calidad SACES</t>
  </si>
  <si>
    <t>A+B+C+D
A. Construcción de Documento técnico 
B. Cotización y estudio del sector
C. Proceso de Contratación/Licitación Publica
D. Adjudicación del contrato</t>
  </si>
  <si>
    <t xml:space="preserve">Documento proceso implementado </t>
  </si>
  <si>
    <t>2.8. Internacionalización de la Educación Superior</t>
  </si>
  <si>
    <t>A+B+C+D
A. Firma del contrato/convenio externo
B. Construcción del Marco de Referencia de la Internacionalización de la Educación Superior
C. Construcción del documento de Estrategias para la gestión de la Internacionalización para las IES
D. Publicación y socialización de los referentes</t>
  </si>
  <si>
    <t>Informe de avance en la elaboración del Marco de Referencia para la internacionalización de la Educación Superior</t>
  </si>
  <si>
    <t>5.2. Movilidad educativa y formativa</t>
  </si>
  <si>
    <t>Fórmula= A+B+C+D+E
A. Definición línea de base. 
B. Diseño de la propuesta del esquema de movilidad educativa y formativa con referentes internacionales.
C. Socializar y validar con el sector los objetivos y resultados esperados del esquema. 
D. Pilotaje del modelo con Instituciones de Educación y de Formación en el país.</t>
  </si>
  <si>
    <t xml:space="preserve">Documento del Subsistema de Movilidad Educativa y Formativa </t>
  </si>
  <si>
    <t>Fórmula= A+B+C
A= Matriz de análisis de artículación, actividades a desarrollar 2020.
B= Propuesta de lineamientos estratégicos artículación actores del SAC.
C=Propuesta reglamentaria de la comisión permanente.</t>
  </si>
  <si>
    <t>trimestral</t>
  </si>
  <si>
    <t>A+B+C
A= Depuración de la Base de Datos de Pares contra la Base de Datos de la Registraduría Nacional del Estado Civil (30%)
B=Actualización de la Base de Datos del Banco de Pares en el SACES (30%)
C= Publicación del Acto Administrativo de Pares (40%)</t>
  </si>
  <si>
    <t>Base de datos del Banco de Pares, consolidada y operando en el nuevo SACES.</t>
  </si>
  <si>
    <t>(A/B)*100
A= Número de solicitudes atendidas
B= Número de solicitudes radicadas
Donde B incluye el rezago de la vigencia anterior + las solicitudes radicadas en la vigencia actual</t>
  </si>
  <si>
    <t>Reporte de segumiento por etapas a las solicitudes de registro calificado radicadas por las IES en SACES</t>
  </si>
  <si>
    <t>Fórmula= A+B+C
A= Implementación de la plataforma tecnologica para atender el trámite de registro calificado. 40%
B= Lineamientos, procedimientos definidos para la atnción de los trámites en las diferentes etapas. 40%.
C= Formulación y apropiación de 5 resoluciones especificas relacionadas con el decreto 1330. 20%.</t>
  </si>
  <si>
    <t>Publicación de documentos de calidad en el Sistema Integrado de Gestión</t>
  </si>
  <si>
    <t>2.6.4. Mejoramiento del Subsistema de Convalidaciones</t>
  </si>
  <si>
    <t>PAI-Trazadora 2020</t>
  </si>
  <si>
    <t>mensual</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</si>
  <si>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</si>
  <si>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</si>
  <si>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 xml:space="preserve">A+B+C=66%
A. Elaborar los insumos para el diseño de las piezas comunicativas de socialización del nuevo proceso y nueva resolución de convalidación de títulos de educación superior en Colombia
B. Poner a disposición de los ciudadanos instrumentos de consulta de los sistemas educativos del mundo (guías y documentos paso a paso)
C. Implementar espacios pedagógicos de apropiación del trámite de convalidaciones con los diferentes actores </t>
  </si>
  <si>
    <t>Informe de avance en la definición e implementación de un nuevo modelo de convalidaciones y de su nueva plataforma tecnológica</t>
  </si>
  <si>
    <t>2.6.5. Fortalecimiento de las acciones preventivas y de vigilancia</t>
  </si>
  <si>
    <t>017</t>
  </si>
  <si>
    <t>INSPECCIÓN Y VIGILANCIA ES</t>
  </si>
  <si>
    <t>Servicio de inspección y vigilancia del sector educativo</t>
  </si>
  <si>
    <t>A/B * 100
A= Número Total de Medidas gestionadas con corte al periodo evaluado
B=Número Total de Medidas Vigentes al corte del periodo evaluado</t>
  </si>
  <si>
    <t>Tabla de seguimiento de indicador con las medidas impuestas</t>
  </si>
  <si>
    <t>A + B + C +D.
A=Contratación de una firma para la elaboración de un mecanismo de alertas tempranas para monitorear las IES en aspectos contables y financieros.
B= Elaborar un mecanismo de alertas tempranas para monitorear las IES en aspectos contables y financieros.
C=Generar el primer reporte de alertas tempranas a partir del mecanismo elaborado.
D=Implementar el acompañamiento a IES en actividades de socialización y actualización sobre la normativa que rige la educación superior en Colombia, con base en el reporte de alertas.</t>
  </si>
  <si>
    <t>Informe de seguimiento</t>
  </si>
  <si>
    <t>CNA</t>
  </si>
  <si>
    <t xml:space="preserve">Fórmula= A+B+C
A. Segunda cohorte de formación integral 2020 de 100 pares de acreditación, desarrollada.
B. Banco de Pares depurado y ampliado a través de la actualización de información de los pares formados y la implementación del modelo de gestión integral de evaluación de pares académicos de acreditación en SACES (tercera etapa).
C. Identificación de ajustes de los módulos actuales y/o identificación del diseño de nuevos módulos del curso de pares académicos de Acreditación, realizados acorde con la actualización de los Lineamientos  de Acreditación. </t>
  </si>
  <si>
    <t>Informe de implementación del Modelo integrado de formación, evaluación, retroalimentación y seguimiento al desempeño de los pares académicos de acreditación.</t>
  </si>
  <si>
    <t>Fórmula= A+B+C
A= Planear y llevar a cabo el estudio de percepción con los diferentes actores del Sistema Nacional de Acreditación, con el fin de copnsolidar información vital a incorporar al informe de autoeveluación con fines de renovación de la certificación internaional ante INQAAHE. 
B= Desarrollar el 50% de las actividades definidas en la hoja de ruta necesaria para la preparación del CNA al proceso de Reconocimiento ante la World Federation for Medical Education (WFME).
C= Desarrollo del 50% de la convocatoria de acreditación internacional en el marco de ARCUSUR 2019-2020:  implementación de los procesos de acreditación para programas de disciplinas nuevas y segundos ciclos de disciplinas que ya se han sometido al proceso, según términos de referencia en proceso de definición.</t>
  </si>
  <si>
    <t xml:space="preserve">Cumplimiento de las acciones definidas en la hoja de ruta del proceso </t>
  </si>
  <si>
    <t>Fórmula= A+B
A= Acuerdo del CESU por el cual se actualiza el modelo de acreditación en alta calidad, firmado
B= Elaboración, actualización y publicación de las guías de procedimiento y los correspondientes formatos, finalizado.</t>
  </si>
  <si>
    <t>Procedimiento elaborado</t>
  </si>
  <si>
    <t xml:space="preserve">Fórmula= A+B+C+D
A= Protocolos establecidos para la publicación periódica de información con el fin de que el portal se mantenga activo y dar mayor difusión a los procesos y actividades de CNA.
B= Nueva estructura del portal web diseñada e implementada, acorde con los parámetros definidos por Gobierno en Línea.
C=Eventos programados por el CNA, desarrollados.
D=IES atendidas de acuerdo con demanda </t>
  </si>
  <si>
    <t xml:space="preserve"> ((A / B)+(C / D)) * 100
A=Sumatoria de actos administrativos proferidos dentro de las investigaciones iniciadas a 31 de diciembre de 2019 en etapa preliminar.
B=Línea base de investigaciones en etapa preliminar a corte de diciembre 31 de 2019.
C=Sumatoria de informes finales radicados en el marco de las investigaciones iniciadas a 31 de diciembre de 2019 en etapas posteriores a la investigación preliminar.
D=Línea base de investigaciones en etapas posteriores a la investigación preliminar a corte de diciembre 31 de 2019.</t>
  </si>
  <si>
    <t>Actos administrativos de las investigaciones en etapa preliminar que impulsen a la siguiente etapa del procedimiento y  la radicación informes finales de las investigaciones en etapas posteriores a investigación preliminar.</t>
  </si>
  <si>
    <t xml:space="preserve">Fórmula= (A/B)*100
A= Numero de visitas adelantadas a los programas de derecho ofertados y desarrollados por IES no acreditadas
B= Número de programas de derecho ofertados y desarrollados por IES no acreditadas </t>
  </si>
  <si>
    <t xml:space="preserve">Informes de visita de verificacion de las condiciones de calidad a los programas de derecho ofertados y desarrollados por IES no acreditadas .- Archivo de la Subdirección de Inspección y Vigilancia </t>
  </si>
  <si>
    <t>(A/B)*100
A= Número de solicitudes de RC finalizadas en menor tiempo establecido en el Decreto 1330 de 2019
B= Número de  solicitudes de RC finalizadas</t>
  </si>
  <si>
    <t>(A/B)*100
A= Número de solicitudes de convalidaciones finalizadas en menor tiempo establecido en la Resolución 10687 de 2019
B= Número de  solicitudes de convalidaciones finalizadas</t>
  </si>
  <si>
    <t>COBERTURAES</t>
  </si>
  <si>
    <t>2.1. Fortalecimiento de la Educación Superior pública</t>
  </si>
  <si>
    <t>2.1.1. Fortalecimiento de la Educación Superior Pública</t>
  </si>
  <si>
    <t>024</t>
  </si>
  <si>
    <t>Fomento - Acuerdos</t>
  </si>
  <si>
    <t>01FESP</t>
  </si>
  <si>
    <t>Fortalecimiento de la Educación Superior Pública</t>
  </si>
  <si>
    <t>Sumatoria del ponderado de los hitos definidos</t>
  </si>
  <si>
    <t>De acuerdo a lo entregables definidos en los hitos</t>
  </si>
  <si>
    <t>020</t>
  </si>
  <si>
    <t>Fomento Universidades</t>
  </si>
  <si>
    <t>Sumatoria de ponderados de hitos</t>
  </si>
  <si>
    <t>De acuerdo a los hitos definidos</t>
  </si>
  <si>
    <t>021</t>
  </si>
  <si>
    <t>Fomento- Apoyo IES</t>
  </si>
  <si>
    <t xml:space="preserve">Suma de proyectos de Infraestructura con acompañamiento.
</t>
  </si>
  <si>
    <t>Entregables acordados contractualmente</t>
  </si>
  <si>
    <t>N/A</t>
  </si>
  <si>
    <t xml:space="preserve">2.3. Acceso, permanencia y graduación en la Educación Superior </t>
  </si>
  <si>
    <t>2.3.1. Mejora de la cobertura de Educación Superior</t>
  </si>
  <si>
    <t>05BRECHAS</t>
  </si>
  <si>
    <t>Cierre de Brechas</t>
  </si>
  <si>
    <t>Tasa de Cobertura Bruta educación superior = (Matriculados en programas de pregrado / Población entre 17 y 21 años) x 100</t>
  </si>
  <si>
    <t>Reportes anuales Subdirección de Desarrollo Sectorial</t>
  </si>
  <si>
    <t>DESERCIÓN ES</t>
  </si>
  <si>
    <t>TD período = (Desertores período t / matrícula período t-2) * 100</t>
  </si>
  <si>
    <t>023</t>
  </si>
  <si>
    <t xml:space="preserve">Generación E
</t>
  </si>
  <si>
    <t>03GEEQUIDAD</t>
  </si>
  <si>
    <t xml:space="preserve">Generación E </t>
  </si>
  <si>
    <t>Generación E (equidad) = Sumatoria de estudiantes de Generación E - Sumatoria de estudiantes beneficiarios del componente de excelencia de Generación E en el periodo t</t>
  </si>
  <si>
    <t>Reportes de seguimiento por el equipo de gestión de Generación E</t>
  </si>
  <si>
    <t>04GEEXELENCIA</t>
  </si>
  <si>
    <t>Generación E (excelencia) = Sumatoria de estudiantes matriculados en IES acreditadas en alta calidad en el período t beneficiarios del componente de excelencia de Generación E</t>
  </si>
  <si>
    <t>3.3.4. Acceso y permanencia en la Educación Superior rural</t>
  </si>
  <si>
    <t>RURAL</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</si>
  <si>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</si>
  <si>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</si>
  <si>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</si>
  <si>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</si>
  <si>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N.D.</t>
  </si>
  <si>
    <t>Sumatoria de beneficiarios de créditos condonables en educación técnica profesional, tecnológica y universitaria otorgados a la población rural con condiciones socioeconómicas vulnerables de municipios PDET, incluyendo personas con discapacidad.</t>
  </si>
  <si>
    <t>2.2. Financiamiento de la Educación Superior</t>
  </si>
  <si>
    <t>2.2.2. Financiamiento de la Educación Superior</t>
  </si>
  <si>
    <t>022</t>
  </si>
  <si>
    <t>Fondos ICETEX</t>
  </si>
  <si>
    <t>02FIES</t>
  </si>
  <si>
    <t>Financiamiento de la Educación Superior</t>
  </si>
  <si>
    <t>Suma de los estudiantes con créditos Icetex que son beneficiarios de subsidios de tasa o sostenimiento o de condonaciones del 25%  o como mejores Saber PRO.</t>
  </si>
  <si>
    <t>Informes desde ICETEX</t>
  </si>
  <si>
    <t>Suma de los nuevos beneficiarios adjudicados en los fondos poblacionales (Indígenas, Comunidades Negras, Rrom, Víctimas y Discapacidad)</t>
  </si>
  <si>
    <t>Suma de los beneficiarios renovados en los fondos poblacionales (Indígenas, Comunidades Negras, Rrom, Víctimas y Discapacidad)</t>
  </si>
  <si>
    <t>4.3.2. Pacto por la Equidad – Comunidades Negras, Afrocolombianas, Raizales y Palanqueras (NARP)</t>
  </si>
  <si>
    <t>Suma de los nuevos beneficiarios adjudicados en los fondos NO poblacionales (Mejores Bachilleres, Mejores Saber PRO, Omaira, DIH, Luis Robles, Ciudadanos de Paz, Hipólita)</t>
  </si>
  <si>
    <t>Incremento porcentual anual = ((Beneficiarios año t - Beneficiarios año t-1) / Beneficiarios año t-1) * 100</t>
  </si>
  <si>
    <t>4.3.4. Pacto por la Equidad – Población con Discapacidad</t>
  </si>
  <si>
    <t>Suma de los beneficiarios renovados en los fondos NO poblacionales (Mejores Bachilleres, Mejores Saber PRO, Ser Pilo Paga, Omaira, DIH, Luis Robles, Ciudadanos de Paz, Hipólita)</t>
  </si>
  <si>
    <t>13INTEG_SI</t>
  </si>
  <si>
    <t>Fortalecimiento de los procesos de información para la toma de decisiones en educación superior</t>
  </si>
  <si>
    <t>Sumatoria de documentos generados</t>
  </si>
  <si>
    <t>De acuerdo a la cantidad de documentos generados</t>
  </si>
  <si>
    <t>2.8.1. Internacionalización de las Instituciones de Educación Superior</t>
  </si>
  <si>
    <t>14INTER</t>
  </si>
  <si>
    <t>Fomento a la Internacionalización de la Educación Superior</t>
  </si>
  <si>
    <t>T y T</t>
  </si>
  <si>
    <t>2.4. Fortalecimiento de la Educación Técnica y Tecnológica</t>
  </si>
  <si>
    <t>2.4.1. Identidad y reconocimiento de la educación T&amp;T</t>
  </si>
  <si>
    <t>07TyT</t>
  </si>
  <si>
    <t>Fortalecimiento de la Educación Técnica y Tecnológica</t>
  </si>
  <si>
    <t>Sumatoria  de estudiantes en programas TyT en IES y Programas Acreditados</t>
  </si>
  <si>
    <t>Reporte Anual de la Subdirección de Desarrollo Sectorial</t>
  </si>
  <si>
    <t>2.4.2. Favorecimiento de la pertinencia, inclusión laboral y desarrollo productivo</t>
  </si>
  <si>
    <t xml:space="preserve">Porcentaje de avance de acuerdo a los Siguientes Hitos:
1) Construcción del currículo 40% 
2) Formación de Formadores 20% 
3)Obtención de Registros Calificados 20% 
4)Inscripción y selección de estudiantes 20% </t>
  </si>
  <si>
    <t>Documentos  de seguimiento de cada una de las etapas</t>
  </si>
  <si>
    <t>2.7. Formación de capital humano de alto nivel</t>
  </si>
  <si>
    <t>2.7.1. Formación de capital humano de alto nivel</t>
  </si>
  <si>
    <t>11INVEST_CH</t>
  </si>
  <si>
    <t>Fomento a la Investigación y Formación de maestrías y doctorados</t>
  </si>
  <si>
    <t>Estudiantes en programas de maestría y doctorado = Sumatoria de estudiantes matriculados en IES en programas de maestría y doctorado en el período t</t>
  </si>
  <si>
    <t>TRANESRURAL</t>
  </si>
  <si>
    <t>TTI  = (estudiantes de primer curso que provienen de zonas rurales matriculados en programas académicos de pregrado en el período t  / estudiantes matriculados en grado 11 en período t-1 que residen en zonas rurales) * 100</t>
  </si>
  <si>
    <t>Sumatoria de proyectos en los planes de fomento con énfasis de regionalización y rural en IES Publicas</t>
  </si>
  <si>
    <t>Planes de Fomento a la Calidad de las IES</t>
  </si>
  <si>
    <t>Sumatoria de proyectos con oferta de educación en nodos de desarrollo rural.</t>
  </si>
  <si>
    <t>Informes de avance de la implementación de la estrategia de Ruralidad</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</si>
  <si>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</si>
  <si>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</si>
  <si>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</si>
  <si>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4.3.5.  Pacto por la Equidad – Equidad para las Mujeres</t>
  </si>
  <si>
    <t>09INCLUSION</t>
  </si>
  <si>
    <t>Educación Inclusiva</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</si>
  <si>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</si>
  <si>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</si>
  <si>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4.2.2. Bienestar y permanencia</t>
  </si>
  <si>
    <t>Sumatoria de Instituciones de Educación Superior con políticas de Educación Inclusiva e Intercultural definidas</t>
  </si>
  <si>
    <t>Reporte de las IES, seguimiento por SAGIES</t>
  </si>
  <si>
    <t>IES con gestión = Sumatoria de IES con gestión para la ampliación de cupos en el período t</t>
  </si>
  <si>
    <t>Reporte IES</t>
  </si>
  <si>
    <t>Suma de avances porcentuales según los hitos</t>
  </si>
  <si>
    <t>Documento de la estrategia y lineamientos</t>
  </si>
  <si>
    <t>MARCO</t>
  </si>
  <si>
    <t>5.1. Marco Nacional de Cualificaciones</t>
  </si>
  <si>
    <t>5.1.1. Institucionalidad, gobernanza y sostenibilidad del Marco Nacional de Cualificaciones</t>
  </si>
  <si>
    <t>12MNC</t>
  </si>
  <si>
    <t>Implementación MNC</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</si>
  <si>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</si>
  <si>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De acuerdo a los entregables definidos en los hitos</t>
  </si>
  <si>
    <t>INNOVACION</t>
  </si>
  <si>
    <t xml:space="preserve">2.5. Innovación en la Educación Superior </t>
  </si>
  <si>
    <t>2.5.1. Fomento de la innovación en la Educación Superior</t>
  </si>
  <si>
    <t>08INNOVACION</t>
  </si>
  <si>
    <t>Innovación Educactiva y transformación Digital</t>
  </si>
  <si>
    <t>Sumatoria de los hitos de la puesta en marchade las líneas de servicio del laboratorio virtual de innovación educativa en E.S</t>
  </si>
  <si>
    <t>Sumatoria de número de estudiantes que están matriculados en  programas de educación virtual  y a distancia.</t>
  </si>
  <si>
    <t>Reporte de matricula Subdirección de Desarrollo Sectorial</t>
  </si>
  <si>
    <t>2.6.1. Fortalecimiento del Sistema de Aseguramiento de la Calidad</t>
  </si>
  <si>
    <t>06CALIDAD_INFRA</t>
  </si>
  <si>
    <t>Mejoramiento-Infraestructura</t>
  </si>
  <si>
    <t>Documentos de estudios técnicos y diseños.</t>
  </si>
  <si>
    <t>Sumatoria de IES públicas que formulan o implementan Planes de Fomento a la Calidad</t>
  </si>
  <si>
    <t>Planes recibidos</t>
  </si>
  <si>
    <t>5.1.2. Construcción de catálogos sectoriales</t>
  </si>
  <si>
    <t>Número de Catálogos de Cualificaciones diseñados en sectores concertados en los pactos por el crecimiento y en la política de desarrollo productivo.</t>
  </si>
  <si>
    <t>Numero</t>
  </si>
  <si>
    <t>Sumatoria de catálogos diseñados (Economía Naranja/ Categoría 2 - “Industrias Culturales, Categoría 3 - "Creaciones Funcionales, Nuevos Medios y Software de Contenidos" y Construcción)</t>
  </si>
  <si>
    <t>Catálogos de Cualificaciones diseñados</t>
  </si>
  <si>
    <t>06CALIDAD_SAC</t>
  </si>
  <si>
    <t>Fomento al Mejoramiento de la Calidad</t>
  </si>
  <si>
    <t>140A</t>
  </si>
  <si>
    <t xml:space="preserve"> 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</si>
  <si>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</si>
  <si>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</si>
  <si>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mes</t>
  </si>
  <si>
    <t>meta 2020</t>
  </si>
  <si>
    <t>avance</t>
  </si>
  <si>
    <t>dato mes</t>
  </si>
  <si>
    <t>cuatrienio</t>
  </si>
  <si>
    <t>LB</t>
  </si>
  <si>
    <t>meta 2022</t>
  </si>
  <si>
    <t>marzo</t>
  </si>
  <si>
    <t>SEGUIMIENTO II TRIMESTRE</t>
  </si>
  <si>
    <t>%meta programada II TRIMESTRE</t>
  </si>
  <si>
    <t>% de avance 2020 II TRIMESTRE</t>
  </si>
  <si>
    <t>Avance III TRIMESTRE</t>
  </si>
  <si>
    <t>Meta programada III TRIMESTRE</t>
  </si>
  <si>
    <t>Responde a</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</si>
  <si>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</si>
  <si>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</si>
  <si>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</si>
  <si>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</si>
  <si>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</si>
  <si>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</si>
  <si>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</si>
  <si>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</si>
  <si>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</si>
  <si>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</si>
  <si>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</si>
  <si>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</si>
  <si>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</si>
  <si>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</si>
  <si>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</si>
  <si>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</si>
  <si>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</si>
  <si>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</si>
  <si>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</si>
  <si>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</si>
  <si>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</si>
  <si>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</si>
  <si>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</si>
  <si>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</si>
  <si>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</si>
  <si>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</si>
  <si>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</si>
  <si>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</si>
  <si>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</si>
  <si>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</si>
  <si>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</si>
  <si>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</si>
  <si>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</si>
  <si>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</si>
  <si>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</si>
  <si>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</si>
  <si>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</si>
  <si>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</si>
  <si>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</si>
  <si>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</si>
  <si>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</si>
  <si>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</si>
  <si>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</si>
  <si>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</si>
  <si>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</si>
  <si>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</si>
  <si>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</si>
  <si>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</si>
  <si>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</si>
  <si>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</si>
  <si>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</si>
  <si>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</si>
  <si>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</si>
  <si>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</si>
  <si>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</si>
  <si>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</si>
  <si>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</si>
  <si>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</si>
  <si>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</si>
  <si>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Niños y niñas en preescolar con educación inicial en el marco de la atención integral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</si>
</sst>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3" formatCode="_-* #,##0.00_-;\-* #,##0.00_-;_-* &quot;-&quot;??_-;_-@_-"/>
    <numFmt numFmtId="164" formatCode="0.0%"/>
    <numFmt numFmtId="165" formatCode="_-* #,##0.00_-;\-* #,##0.00_-;_-* &quot;-&quot;_-;_-@_-"/>
    <numFmt numFmtId="166" formatCode="0.0"/>
    <numFmt numFmtId="167" formatCode="_(* #,##0_);_(* \(#,##0\);_(* &quot;-&quot;??_);_(@_)"/>
    <numFmt numFmtId="168" formatCode="#,##0_ ;\-#,##0\ "/>
    <numFmt numFmtId="169" formatCode="0.000"/>
  </numFmts>
  <fonts count="17" x14ac:knownFonts="1">
    <font>
      <sz val="11"/>
      <color theme="1"/>
      <name val="Calibri"/>
      <family val="2"/>
      <scheme val="minor"/>
    </font>
    <font>
      <sz val="11"/>
      <color theme="1"/>
      <name val="Calibri"/>
      <family val="2"/>
      <scheme val="minor"/>
    </font>
    <font>
      <sz val="11"/>
      <name val="Calibri"/>
      <family val="2"/>
    </font>
    <font>
      <b/>
      <sz val="12"/>
      <color theme="0"/>
      <name val="Calibri"/>
      <family val="2"/>
      <scheme val="minor"/>
    </font>
    <font>
      <sz val="12"/>
      <color theme="1"/>
      <name val="Arial"/>
      <family val="2"/>
    </font>
    <font>
      <sz val="11"/>
      <color rgb="FF000000"/>
      <name val="Calibri"/>
      <family val="2"/>
      <scheme val="minor"/>
    </font>
    <font>
      <b/>
      <sz val="26"/>
      <color theme="1"/>
      <name val="Arial"/>
      <family val="2"/>
    </font>
    <font>
      <b/>
      <sz val="9"/>
      <color theme="0"/>
      <name val="Arial"/>
      <family val="2"/>
    </font>
    <font>
      <sz val="11"/>
      <color rgb="FFFF0000"/>
      <name val="Calibri"/>
      <family val="2"/>
      <scheme val="minor"/>
    </font>
    <font>
      <sz val="12"/>
      <color theme="1"/>
      <name val="Calibri"/>
      <family val="2"/>
      <scheme val="minor"/>
    </font>
    <font>
      <sz val="1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11"/>
      <color rgb="FF00B050"/>
      <name val="Calibri"/>
      <family val="2"/>
      <scheme val="minor"/>
    </font>
    <font>
      <sz val="11"/>
      <color rgb="FF0070C0"/>
      <name val="Calibri"/>
      <family val="2"/>
      <scheme val="minor"/>
    </font>
    <font>
      <sz val="12"/>
      <name val="Calibri"/>
      <family val="2"/>
      <scheme val="minor"/>
    </font>
  </fonts>
  <fills count="22">
    <fill>
      <patternFill patternType="none"/>
    </fill>
    <fill>
      <patternFill patternType="gray125"/>
    </fill>
    <fill>
      <patternFill patternType="solid">
        <fgColor rgb="FF75B24C"/>
        <bgColor indexed="64"/>
      </patternFill>
    </fill>
    <fill>
      <patternFill patternType="solid">
        <fgColor theme="9" tint="0.39997558519241921"/>
        <bgColor indexed="64"/>
      </patternFill>
    </fill>
    <fill>
      <patternFill patternType="solid">
        <fgColor rgb="FF0066CC"/>
        <bgColor indexed="64"/>
      </patternFill>
    </fill>
    <fill>
      <patternFill patternType="solid">
        <fgColor theme="4" tint="-0.249977111117893"/>
        <bgColor indexed="64"/>
      </patternFill>
    </fill>
    <fill>
      <patternFill patternType="solid">
        <fgColor theme="4"/>
        <bgColor theme="4"/>
      </patternFill>
    </fill>
    <fill>
      <patternFill patternType="solid">
        <fgColor theme="0"/>
        <bgColor indexed="64"/>
      </patternFill>
    </fill>
    <fill>
      <patternFill patternType="solid">
        <fgColor theme="9"/>
        <bgColor indexed="64"/>
      </patternFill>
    </fill>
    <fill>
      <patternFill patternType="solid">
        <fgColor rgb="FF9933FF"/>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FF00"/>
        <bgColor indexed="64"/>
      </patternFill>
    </fill>
    <fill>
      <patternFill patternType="solid">
        <fgColor theme="5" tint="0.79998168889431442"/>
        <bgColor theme="4" tint="0.79998168889431442"/>
      </patternFill>
    </fill>
    <fill>
      <patternFill patternType="solid">
        <fgColor theme="5" tint="0.39997558519241921"/>
        <bgColor indexed="64"/>
      </patternFill>
    </fill>
    <fill>
      <patternFill patternType="solid">
        <fgColor theme="7" tint="-0.249977111117893"/>
        <bgColor indexed="64"/>
      </patternFill>
    </fill>
    <fill>
      <patternFill patternType="solid">
        <fgColor rgb="FFCE85FF"/>
        <bgColor indexed="64"/>
      </patternFill>
    </fill>
    <fill>
      <patternFill patternType="solid">
        <fgColor rgb="FFFFFF00"/>
        <bgColor theme="4" tint="0.79998168889431442"/>
      </patternFill>
    </fill>
    <fill>
      <patternFill patternType="solid">
        <fgColor rgb="FF00B050"/>
        <bgColor indexed="64"/>
      </patternFill>
    </fill>
  </fills>
  <borders count="42">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thin">
        <color theme="4" tint="0.39997558519241921"/>
      </bottom>
      <diagonal/>
    </border>
    <border>
      <left/>
      <right/>
      <top/>
      <bottom style="thin">
        <color indexed="64"/>
      </bottom>
      <diagonal/>
    </border>
    <border>
      <left/>
      <right/>
      <top/>
      <bottom style="thin">
        <color theme="0"/>
      </bottom>
      <diagonal/>
    </border>
    <border>
      <left style="medium">
        <color theme="0"/>
      </left>
      <right/>
      <top style="medium">
        <color theme="0"/>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theme="4" tint="0.39997558519241921"/>
      </top>
      <bottom style="thin">
        <color rgb="FF002060"/>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thin">
        <color theme="4" tint="0.39997558519241921"/>
      </bottom>
      <diagonal/>
    </border>
    <border>
      <left style="thin">
        <color rgb="FF002060"/>
      </left>
      <right style="thin">
        <color rgb="FF002060"/>
      </right>
      <top style="thin">
        <color theme="4" tint="0.39997558519241921"/>
      </top>
      <bottom style="thin">
        <color theme="4" tint="0.39997558519241921"/>
      </bottom>
      <diagonal/>
    </border>
    <border>
      <left style="thin">
        <color rgb="FF002060"/>
      </left>
      <right/>
      <top style="thin">
        <color theme="4" tint="0.39997558519241921"/>
      </top>
      <bottom style="thin">
        <color rgb="FF002060"/>
      </bottom>
      <diagonal/>
    </border>
    <border>
      <left style="thin">
        <color rgb="FF002060"/>
      </left>
      <right/>
      <top style="thin">
        <color rgb="FF002060"/>
      </top>
      <bottom style="thin">
        <color theme="4" tint="0.39997558519241921"/>
      </bottom>
      <diagonal/>
    </border>
    <border>
      <left style="thin">
        <color rgb="FF002060"/>
      </left>
      <right/>
      <top style="thin">
        <color rgb="FF002060"/>
      </top>
      <bottom/>
      <diagonal/>
    </border>
    <border>
      <left style="thin">
        <color indexed="64"/>
      </left>
      <right/>
      <top style="thin">
        <color indexed="64"/>
      </top>
      <bottom style="thin">
        <color indexed="64"/>
      </bottom>
      <diagonal/>
    </border>
    <border>
      <left style="thin">
        <color theme="0"/>
      </left>
      <right style="thin">
        <color theme="0"/>
      </right>
      <top style="thin">
        <color theme="0"/>
      </top>
      <bottom/>
      <diagonal/>
    </border>
    <border>
      <left style="medium">
        <color theme="0"/>
      </left>
      <right/>
      <top/>
      <bottom/>
      <diagonal/>
    </border>
    <border>
      <left/>
      <right style="thin">
        <color theme="0"/>
      </right>
      <top/>
      <bottom/>
      <diagonal/>
    </border>
    <border>
      <left/>
      <right/>
      <top style="medium">
        <color theme="0"/>
      </top>
      <bottom/>
      <diagonal/>
    </border>
    <border>
      <left style="thin">
        <color theme="0"/>
      </left>
      <right/>
      <top style="medium">
        <color theme="0"/>
      </top>
      <bottom/>
      <diagonal/>
    </border>
    <border>
      <left style="thin">
        <color theme="0"/>
      </left>
      <right style="thin">
        <color theme="0"/>
      </right>
      <top style="medium">
        <color theme="0"/>
      </top>
      <bottom/>
      <diagonal/>
    </border>
    <border>
      <left style="thin">
        <color theme="0"/>
      </left>
      <right style="thin">
        <color theme="0"/>
      </right>
      <top/>
      <bottom style="thin">
        <color rgb="FF00206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medium">
        <color theme="0"/>
      </right>
      <top style="medium">
        <color theme="0"/>
      </top>
      <bottom/>
      <diagonal/>
    </border>
    <border>
      <left/>
      <right style="medium">
        <color theme="0"/>
      </right>
      <top/>
      <bottom style="thin">
        <color rgb="FF002060"/>
      </bottom>
      <diagonal/>
    </border>
    <border>
      <left style="medium">
        <color theme="0"/>
      </left>
      <right/>
      <top style="medium">
        <color theme="0"/>
      </top>
      <bottom style="thin">
        <color theme="4" tint="0.39997558519241921"/>
      </bottom>
      <diagonal/>
    </border>
    <border>
      <left style="thin">
        <color theme="0"/>
      </left>
      <right/>
      <top style="thin">
        <color theme="0"/>
      </top>
      <bottom style="thin">
        <color theme="4" tint="0.39997558519241921"/>
      </bottom>
      <diagonal/>
    </border>
    <border>
      <left style="thin">
        <color theme="0"/>
      </left>
      <right style="thin">
        <color theme="4" tint="0.39997558519241921"/>
      </right>
      <top style="thin">
        <color theme="0"/>
      </top>
      <bottom style="thin">
        <color theme="4" tint="0.39997558519241921"/>
      </bottom>
      <diagonal/>
    </border>
    <border>
      <left style="medium">
        <color theme="0"/>
      </left>
      <right style="medium">
        <color theme="0"/>
      </right>
      <top style="medium">
        <color theme="0"/>
      </top>
      <bottom/>
      <diagonal/>
    </border>
    <border>
      <left/>
      <right style="medium">
        <color theme="0"/>
      </right>
      <top/>
      <bottom/>
      <diagonal/>
    </border>
    <border>
      <left style="medium">
        <color theme="0"/>
      </left>
      <right style="thin">
        <color theme="0"/>
      </right>
      <top style="thin">
        <color theme="0"/>
      </top>
      <bottom/>
      <diagonal/>
    </border>
    <border>
      <left style="medium">
        <color theme="0"/>
      </left>
      <right style="medium">
        <color theme="0"/>
      </right>
      <top/>
      <bottom/>
      <diagonal/>
    </border>
    <border>
      <left style="medium">
        <color theme="0"/>
      </left>
      <right style="medium">
        <color theme="0"/>
      </right>
      <top/>
      <bottom style="thin">
        <color rgb="FF002060"/>
      </bottom>
      <diagonal/>
    </border>
    <border>
      <left style="medium">
        <color theme="0"/>
      </left>
      <right style="thin">
        <color theme="0"/>
      </right>
      <top/>
      <bottom/>
      <diagonal/>
    </border>
    <border>
      <left style="thin">
        <color theme="0"/>
      </left>
      <right style="thin">
        <color theme="0"/>
      </right>
      <top/>
      <bottom/>
      <diagonal/>
    </border>
  </borders>
  <cellStyleXfs count="6">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294">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9" fontId="0" fillId="0" borderId="0" xfId="1" applyFont="1" applyAlignment="1">
      <alignment horizontal="center"/>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9" fontId="0" fillId="0" borderId="0" xfId="1" applyFont="1" applyAlignment="1">
      <alignment horizontal="center" vertical="center" wrapText="1"/>
    </xf>
    <xf numFmtId="0" fontId="4" fillId="0" borderId="0" xfId="0" applyFont="1"/>
    <xf numFmtId="0" fontId="6" fillId="7" borderId="0" xfId="2" applyFont="1" applyFill="1" applyAlignment="1">
      <alignment vertical="center" wrapText="1"/>
    </xf>
    <xf numFmtId="0" fontId="6" fillId="7" borderId="3" xfId="2" applyFont="1" applyFill="1" applyBorder="1" applyAlignment="1">
      <alignment vertical="center" wrapText="1"/>
    </xf>
    <xf numFmtId="0" fontId="0" fillId="0" borderId="0" xfId="0" applyProtection="1">
      <protection locked="0"/>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0" fillId="12" borderId="7" xfId="0" applyFill="1" applyBorder="1" applyAlignment="1">
      <alignment vertical="center" wrapText="1"/>
    </xf>
    <xf numFmtId="0" fontId="0" fillId="12" borderId="7" xfId="0" applyFill="1" applyBorder="1" applyAlignment="1">
      <alignment vertical="top" wrapText="1"/>
    </xf>
    <xf numFmtId="0" fontId="0" fillId="12" borderId="7" xfId="0" applyFill="1" applyBorder="1" applyAlignment="1">
      <alignment horizontal="center" vertical="center" wrapText="1"/>
    </xf>
    <xf numFmtId="165" fontId="0" fillId="12" borderId="8" xfId="4" applyNumberFormat="1" applyFont="1" applyFill="1" applyBorder="1" applyAlignment="1">
      <alignment vertical="center" wrapText="1"/>
    </xf>
    <xf numFmtId="0" fontId="0" fillId="0" borderId="0" xfId="0" applyAlignment="1" applyProtection="1">
      <alignment vertical="top" wrapText="1"/>
      <protection locked="0"/>
    </xf>
    <xf numFmtId="0" fontId="0" fillId="0" borderId="7" xfId="0" applyBorder="1" applyAlignment="1">
      <alignment vertical="center" wrapText="1"/>
    </xf>
    <xf numFmtId="0" fontId="0" fillId="0" borderId="7" xfId="0" applyBorder="1" applyAlignment="1">
      <alignment vertical="top" wrapText="1"/>
    </xf>
    <xf numFmtId="0" fontId="0" fillId="0" borderId="7" xfId="0" applyBorder="1" applyAlignment="1">
      <alignment horizontal="center" vertical="center" wrapText="1"/>
    </xf>
    <xf numFmtId="165" fontId="0" fillId="0" borderId="8" xfId="4" applyNumberFormat="1" applyFont="1" applyBorder="1" applyAlignment="1">
      <alignment vertical="center" wrapText="1"/>
    </xf>
    <xf numFmtId="3" fontId="0" fillId="12" borderId="7" xfId="4" applyNumberFormat="1" applyFont="1" applyFill="1" applyBorder="1" applyAlignment="1">
      <alignment horizontal="center" vertical="center" wrapText="1"/>
    </xf>
    <xf numFmtId="41" fontId="0" fillId="12" borderId="8" xfId="4" applyFont="1" applyFill="1" applyBorder="1" applyAlignment="1">
      <alignment vertical="center" wrapText="1"/>
    </xf>
    <xf numFmtId="42" fontId="0" fillId="12" borderId="7" xfId="5" applyFont="1" applyFill="1" applyBorder="1" applyAlignment="1">
      <alignment horizontal="center" vertical="center" wrapText="1"/>
    </xf>
    <xf numFmtId="41" fontId="0" fillId="12" borderId="7" xfId="4" applyFont="1" applyFill="1" applyBorder="1" applyAlignment="1">
      <alignment horizontal="center" vertical="center" wrapText="1"/>
    </xf>
    <xf numFmtId="0" fontId="0" fillId="0" borderId="7" xfId="0" applyBorder="1" applyAlignment="1">
      <alignment horizontal="left" vertical="center" wrapText="1"/>
    </xf>
    <xf numFmtId="0" fontId="9" fillId="0" borderId="7" xfId="0" applyFont="1" applyBorder="1" applyAlignment="1">
      <alignment horizontal="center" vertical="center" wrapText="1"/>
    </xf>
    <xf numFmtId="0" fontId="0" fillId="0" borderId="7" xfId="0" applyBorder="1" applyAlignment="1" applyProtection="1">
      <alignment vertical="top" wrapText="1"/>
      <protection locked="0"/>
    </xf>
    <xf numFmtId="0" fontId="0" fillId="0" borderId="10" xfId="0" applyBorder="1" applyAlignment="1">
      <alignment vertical="top" wrapText="1"/>
    </xf>
    <xf numFmtId="0" fontId="0" fillId="0" borderId="10" xfId="0" applyBorder="1" applyAlignment="1" applyProtection="1">
      <alignment horizontal="center" vertical="center" wrapText="1"/>
      <protection locked="0"/>
    </xf>
    <xf numFmtId="0" fontId="9" fillId="0" borderId="7" xfId="0" applyFont="1" applyBorder="1" applyAlignment="1">
      <alignment vertical="top" wrapText="1"/>
    </xf>
    <xf numFmtId="0" fontId="0" fillId="0" borderId="10" xfId="0" applyBorder="1" applyAlignment="1">
      <alignment horizontal="center" vertical="center" wrapText="1"/>
    </xf>
    <xf numFmtId="0" fontId="10" fillId="0" borderId="7" xfId="0" applyFont="1" applyBorder="1" applyAlignment="1">
      <alignment horizontal="center" vertical="center" wrapText="1"/>
    </xf>
    <xf numFmtId="0" fontId="0" fillId="0" borderId="7" xfId="0" quotePrefix="1" applyBorder="1" applyAlignment="1">
      <alignment horizontal="center" vertical="center" wrapText="1"/>
    </xf>
    <xf numFmtId="167" fontId="0" fillId="0" borderId="7" xfId="3" applyNumberFormat="1" applyFont="1" applyBorder="1" applyAlignment="1">
      <alignment horizontal="center" vertical="center" wrapText="1"/>
    </xf>
    <xf numFmtId="167" fontId="0" fillId="0" borderId="10" xfId="3" applyNumberFormat="1" applyFont="1" applyBorder="1" applyAlignment="1">
      <alignment horizontal="center" vertical="center" wrapText="1"/>
    </xf>
    <xf numFmtId="3" fontId="0" fillId="0" borderId="11" xfId="0" applyNumberFormat="1" applyBorder="1" applyAlignment="1">
      <alignment horizontal="center" vertical="center" wrapText="1"/>
    </xf>
    <xf numFmtId="0" fontId="0" fillId="0" borderId="7" xfId="0" applyBorder="1" applyAlignment="1" applyProtection="1">
      <alignment horizontal="left" vertical="center" wrapText="1"/>
      <protection locked="0"/>
    </xf>
    <xf numFmtId="3" fontId="0" fillId="0" borderId="7" xfId="4" applyNumberFormat="1" applyFont="1" applyBorder="1" applyAlignment="1">
      <alignment horizontal="center" vertical="center" wrapText="1"/>
    </xf>
    <xf numFmtId="0" fontId="0" fillId="0" borderId="7" xfId="0" applyBorder="1" applyAlignment="1" applyProtection="1">
      <alignment horizontal="center" vertical="center" wrapText="1"/>
      <protection locked="0"/>
    </xf>
    <xf numFmtId="0" fontId="10"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2" fontId="0" fillId="12" borderId="7" xfId="0" applyNumberFormat="1" applyFill="1" applyBorder="1" applyAlignment="1">
      <alignment horizontal="center" vertical="center" wrapText="1"/>
    </xf>
    <xf numFmtId="2" fontId="0" fillId="12" borderId="7" xfId="1" applyNumberFormat="1" applyFont="1" applyFill="1" applyBorder="1" applyAlignment="1">
      <alignment horizontal="center" vertical="center" wrapText="1"/>
    </xf>
    <xf numFmtId="2" fontId="0" fillId="12" borderId="8" xfId="1" applyNumberFormat="1" applyFont="1" applyFill="1" applyBorder="1" applyAlignment="1">
      <alignment horizontal="center" vertical="center" wrapText="1"/>
    </xf>
    <xf numFmtId="0" fontId="0" fillId="12" borderId="8" xfId="0" applyFill="1" applyBorder="1" applyAlignment="1">
      <alignment horizontal="center" vertical="center" wrapText="1"/>
    </xf>
    <xf numFmtId="0" fontId="0" fillId="0" borderId="8" xfId="0" applyBorder="1" applyAlignment="1">
      <alignment horizontal="center" vertical="center" wrapText="1"/>
    </xf>
    <xf numFmtId="0" fontId="8" fillId="12" borderId="7" xfId="0" applyFont="1" applyFill="1" applyBorder="1" applyAlignment="1">
      <alignment horizontal="center" vertical="center" wrapText="1"/>
    </xf>
    <xf numFmtId="2" fontId="0" fillId="0" borderId="7" xfId="0" applyNumberFormat="1" applyBorder="1" applyAlignment="1">
      <alignment horizontal="center" vertical="center" wrapText="1"/>
    </xf>
    <xf numFmtId="2" fontId="0" fillId="0" borderId="7" xfId="1" applyNumberFormat="1" applyFont="1" applyBorder="1" applyAlignment="1">
      <alignment horizontal="center" vertical="center" wrapText="1"/>
    </xf>
    <xf numFmtId="2" fontId="0" fillId="0" borderId="8" xfId="1" applyNumberFormat="1" applyFont="1" applyBorder="1" applyAlignment="1">
      <alignment horizontal="center" vertical="center" wrapText="1"/>
    </xf>
    <xf numFmtId="166" fontId="0" fillId="0" borderId="7" xfId="0" applyNumberFormat="1" applyBorder="1" applyAlignment="1">
      <alignment horizontal="center" vertical="center" wrapText="1"/>
    </xf>
    <xf numFmtId="166" fontId="0" fillId="12" borderId="7" xfId="0" applyNumberFormat="1" applyFill="1" applyBorder="1" applyAlignment="1">
      <alignment horizontal="center" vertical="center" wrapText="1"/>
    </xf>
    <xf numFmtId="41" fontId="11" fillId="0" borderId="7" xfId="4" applyFont="1" applyBorder="1" applyAlignment="1">
      <alignment horizontal="center" vertical="center" wrapText="1"/>
    </xf>
    <xf numFmtId="0" fontId="11" fillId="0" borderId="7" xfId="0" applyFont="1" applyBorder="1" applyAlignment="1">
      <alignment horizontal="center" vertical="center" wrapText="1"/>
    </xf>
    <xf numFmtId="167" fontId="12" fillId="0" borderId="7" xfId="3" applyNumberFormat="1" applyFont="1" applyBorder="1" applyAlignment="1">
      <alignment vertical="center" wrapText="1"/>
    </xf>
    <xf numFmtId="167" fontId="13" fillId="0" borderId="7" xfId="3" applyNumberFormat="1" applyFont="1" applyBorder="1" applyAlignment="1">
      <alignment vertical="center" wrapText="1"/>
    </xf>
    <xf numFmtId="167" fontId="0" fillId="0" borderId="7" xfId="3" applyNumberFormat="1" applyFont="1" applyBorder="1" applyAlignment="1">
      <alignment vertical="center" wrapText="1"/>
    </xf>
    <xf numFmtId="0" fontId="0" fillId="10" borderId="7" xfId="0" applyFill="1" applyBorder="1" applyAlignment="1">
      <alignment horizontal="center" vertical="center" wrapText="1"/>
    </xf>
    <xf numFmtId="2" fontId="0" fillId="0" borderId="10" xfId="1" applyNumberFormat="1" applyFont="1" applyBorder="1" applyAlignment="1">
      <alignment horizontal="center" vertical="center" wrapText="1"/>
    </xf>
    <xf numFmtId="2" fontId="0" fillId="0" borderId="7" xfId="3" applyNumberFormat="1" applyFont="1" applyBorder="1" applyAlignment="1">
      <alignment horizontal="center" vertical="center" wrapText="1"/>
    </xf>
    <xf numFmtId="1" fontId="0" fillId="0" borderId="7" xfId="0" applyNumberFormat="1" applyBorder="1" applyAlignment="1">
      <alignment horizontal="center" vertical="center" wrapText="1"/>
    </xf>
    <xf numFmtId="0" fontId="10" fillId="12" borderId="8" xfId="0" applyFont="1" applyFill="1" applyBorder="1" applyAlignment="1">
      <alignment horizontal="center" vertical="center" wrapText="1"/>
    </xf>
    <xf numFmtId="0" fontId="0" fillId="12" borderId="8" xfId="0" applyFill="1" applyBorder="1" applyAlignment="1">
      <alignment vertical="center" wrapText="1"/>
    </xf>
    <xf numFmtId="0" fontId="0" fillId="12" borderId="8" xfId="0" quotePrefix="1" applyFill="1" applyBorder="1" applyAlignment="1">
      <alignment horizontal="center" vertical="center" wrapText="1"/>
    </xf>
    <xf numFmtId="2" fontId="0" fillId="12" borderId="8" xfId="3" applyNumberFormat="1" applyFont="1" applyFill="1" applyBorder="1" applyAlignment="1">
      <alignment horizontal="center" vertical="center" wrapText="1"/>
    </xf>
    <xf numFmtId="0" fontId="0" fillId="13" borderId="8" xfId="0" applyFill="1" applyBorder="1" applyAlignment="1">
      <alignment horizontal="center" vertical="center" wrapText="1"/>
    </xf>
    <xf numFmtId="0" fontId="0" fillId="12" borderId="7" xfId="0" quotePrefix="1" applyFill="1" applyBorder="1" applyAlignment="1">
      <alignment horizontal="center" vertical="center" wrapText="1"/>
    </xf>
    <xf numFmtId="2" fontId="10" fillId="12" borderId="7" xfId="0" applyNumberFormat="1" applyFont="1" applyFill="1" applyBorder="1" applyAlignment="1">
      <alignment horizontal="center" vertical="center" wrapText="1"/>
    </xf>
    <xf numFmtId="0" fontId="15" fillId="12" borderId="7" xfId="0" applyFont="1" applyFill="1" applyBorder="1" applyAlignment="1">
      <alignment horizontal="center" vertical="center" wrapText="1"/>
    </xf>
    <xf numFmtId="2" fontId="15" fillId="12" borderId="7" xfId="0" applyNumberFormat="1" applyFont="1" applyFill="1" applyBorder="1" applyAlignment="1">
      <alignment horizontal="center" vertical="center" wrapText="1"/>
    </xf>
    <xf numFmtId="2" fontId="10" fillId="0" borderId="7" xfId="0" applyNumberFormat="1" applyFont="1" applyBorder="1" applyAlignment="1">
      <alignment horizontal="center" vertical="center" wrapText="1"/>
    </xf>
    <xf numFmtId="1" fontId="0" fillId="12" borderId="7" xfId="0" applyNumberFormat="1" applyFill="1" applyBorder="1" applyAlignment="1">
      <alignment horizontal="center" vertical="center" wrapText="1"/>
    </xf>
    <xf numFmtId="2" fontId="14" fillId="0" borderId="7" xfId="0" applyNumberFormat="1" applyFont="1" applyBorder="1" applyAlignment="1">
      <alignment horizontal="center" vertical="center" wrapText="1"/>
    </xf>
    <xf numFmtId="166" fontId="0" fillId="0" borderId="10" xfId="1" applyNumberFormat="1" applyFont="1" applyBorder="1" applyAlignment="1">
      <alignment horizontal="center" vertical="center" wrapText="1"/>
    </xf>
    <xf numFmtId="0" fontId="0" fillId="0" borderId="0" xfId="0" applyAlignment="1" applyProtection="1">
      <alignment horizontal="center" vertical="center"/>
      <protection locked="0"/>
    </xf>
    <xf numFmtId="166" fontId="0" fillId="0" borderId="7" xfId="1" applyNumberFormat="1" applyFont="1" applyBorder="1" applyAlignment="1">
      <alignment horizontal="center" vertical="center" wrapText="1"/>
    </xf>
    <xf numFmtId="166" fontId="0" fillId="0" borderId="10" xfId="4" applyNumberFormat="1" applyFont="1" applyBorder="1" applyAlignment="1">
      <alignment horizontal="center" vertical="center" wrapText="1"/>
    </xf>
    <xf numFmtId="0" fontId="10" fillId="0" borderId="7" xfId="0" applyFont="1" applyBorder="1" applyAlignment="1">
      <alignment vertical="center" wrapText="1"/>
    </xf>
    <xf numFmtId="2" fontId="0" fillId="0" borderId="7" xfId="0" applyNumberFormat="1" applyBorder="1" applyAlignment="1">
      <alignment vertical="center" wrapText="1"/>
    </xf>
    <xf numFmtId="0" fontId="0" fillId="0" borderId="0" xfId="0" applyAlignment="1" applyProtection="1">
      <alignment vertical="center"/>
      <protection locked="0"/>
    </xf>
    <xf numFmtId="2" fontId="0" fillId="12" borderId="7" xfId="3" applyNumberFormat="1" applyFont="1" applyFill="1" applyBorder="1" applyAlignment="1">
      <alignment horizontal="center" vertical="center" wrapText="1"/>
    </xf>
    <xf numFmtId="0" fontId="0" fillId="13" borderId="10" xfId="0" applyFill="1" applyBorder="1" applyAlignment="1" applyProtection="1">
      <alignment horizontal="center" vertical="center" wrapText="1"/>
      <protection locked="0"/>
    </xf>
    <xf numFmtId="0" fontId="0" fillId="13" borderId="10" xfId="0" applyFill="1" applyBorder="1" applyAlignment="1" applyProtection="1">
      <alignment vertical="top" wrapText="1"/>
      <protection locked="0"/>
    </xf>
    <xf numFmtId="0" fontId="0" fillId="0" borderId="7" xfId="0" applyBorder="1" applyAlignment="1" applyProtection="1">
      <alignment horizontal="center" vertical="top" wrapText="1"/>
      <protection locked="0"/>
    </xf>
    <xf numFmtId="0" fontId="0" fillId="15" borderId="7" xfId="0" applyFill="1" applyBorder="1" applyAlignment="1">
      <alignment horizontal="center" vertical="center" wrapText="1"/>
    </xf>
    <xf numFmtId="0" fontId="8" fillId="14" borderId="7" xfId="0" applyFont="1" applyFill="1" applyBorder="1" applyAlignment="1">
      <alignment horizontal="center" vertical="center" wrapText="1"/>
    </xf>
    <xf numFmtId="0" fontId="8" fillId="16" borderId="7" xfId="0" applyFont="1" applyFill="1" applyBorder="1" applyAlignment="1">
      <alignment horizontal="center" vertical="center" wrapText="1"/>
    </xf>
    <xf numFmtId="3" fontId="0" fillId="12" borderId="7" xfId="0" applyNumberFormat="1" applyFill="1" applyBorder="1" applyAlignment="1">
      <alignment horizontal="center" vertical="center" wrapText="1"/>
    </xf>
    <xf numFmtId="0" fontId="0" fillId="9" borderId="7" xfId="0" applyFill="1" applyBorder="1" applyAlignment="1">
      <alignment horizontal="center" vertical="center" wrapText="1"/>
    </xf>
    <xf numFmtId="3" fontId="0" fillId="0" borderId="7" xfId="0" applyNumberFormat="1" applyBorder="1" applyAlignment="1">
      <alignment horizontal="center" vertical="center" wrapText="1"/>
    </xf>
    <xf numFmtId="0" fontId="0" fillId="17" borderId="7" xfId="0" applyFill="1" applyBorder="1" applyAlignment="1">
      <alignment vertical="top" wrapText="1"/>
    </xf>
    <xf numFmtId="0" fontId="0" fillId="18" borderId="7" xfId="0" applyFill="1" applyBorder="1" applyAlignment="1">
      <alignment horizontal="center" vertical="center" wrapText="1"/>
    </xf>
    <xf numFmtId="0" fontId="8" fillId="17" borderId="7" xfId="0" applyFont="1" applyFill="1" applyBorder="1" applyAlignment="1">
      <alignment horizontal="center" vertical="center" wrapText="1"/>
    </xf>
    <xf numFmtId="0" fontId="0" fillId="17" borderId="7" xfId="0" applyFill="1" applyBorder="1" applyAlignment="1">
      <alignment horizontal="center" vertical="center" wrapText="1"/>
    </xf>
    <xf numFmtId="4" fontId="0" fillId="12" borderId="7" xfId="0" applyNumberFormat="1" applyFill="1" applyBorder="1" applyAlignment="1">
      <alignment horizontal="center" vertical="center" wrapText="1"/>
    </xf>
    <xf numFmtId="0" fontId="0" fillId="19" borderId="7" xfId="0" applyFill="1" applyBorder="1" applyAlignment="1">
      <alignment horizontal="center" vertical="center" wrapText="1"/>
    </xf>
    <xf numFmtId="0" fontId="0" fillId="0" borderId="7" xfId="0" applyBorder="1" applyAlignment="1" applyProtection="1">
      <alignment vertical="center" wrapText="1"/>
      <protection locked="0"/>
    </xf>
    <xf numFmtId="0" fontId="0" fillId="13" borderId="10" xfId="0" applyFill="1" applyBorder="1" applyAlignment="1">
      <alignment vertical="top" wrapText="1"/>
    </xf>
    <xf numFmtId="0" fontId="0" fillId="11" borderId="7" xfId="0" applyFill="1" applyBorder="1" applyAlignment="1">
      <alignment horizontal="center" vertical="center" wrapText="1"/>
    </xf>
    <xf numFmtId="3" fontId="0" fillId="10" borderId="7" xfId="0" applyNumberFormat="1" applyFill="1" applyBorder="1" applyAlignment="1">
      <alignment horizontal="center" vertical="center" wrapText="1"/>
    </xf>
    <xf numFmtId="0" fontId="0" fillId="0" borderId="10" xfId="0" applyBorder="1" applyAlignment="1" applyProtection="1">
      <alignment vertical="center" wrapText="1"/>
      <protection locked="0"/>
    </xf>
    <xf numFmtId="0" fontId="0" fillId="0" borderId="10" xfId="0" applyBorder="1" applyAlignment="1" applyProtection="1">
      <alignment vertical="top" wrapText="1"/>
      <protection locked="0"/>
    </xf>
    <xf numFmtId="0" fontId="8" fillId="12" borderId="7" xfId="0" applyFont="1" applyFill="1" applyBorder="1" applyAlignment="1">
      <alignment vertical="center" wrapText="1"/>
    </xf>
    <xf numFmtId="0" fontId="8" fillId="0" borderId="7" xfId="0" applyFont="1" applyBorder="1" applyAlignment="1">
      <alignment horizontal="center" vertical="center" wrapText="1"/>
    </xf>
    <xf numFmtId="166" fontId="0" fillId="0" borderId="7" xfId="4" applyNumberFormat="1" applyFont="1" applyBorder="1" applyAlignment="1">
      <alignment horizontal="center" vertical="center" wrapText="1"/>
    </xf>
    <xf numFmtId="0" fontId="0" fillId="0" borderId="7" xfId="0" applyBorder="1" applyAlignment="1" applyProtection="1">
      <alignment wrapText="1"/>
      <protection locked="0"/>
    </xf>
    <xf numFmtId="0" fontId="10" fillId="0" borderId="7" xfId="0" applyFont="1" applyBorder="1" applyAlignment="1">
      <alignment horizontal="left" vertical="center" wrapText="1"/>
    </xf>
    <xf numFmtId="0" fontId="0" fillId="0" borderId="7" xfId="0" applyBorder="1" applyAlignment="1">
      <alignment horizontal="center" vertical="top" wrapText="1"/>
    </xf>
    <xf numFmtId="0" fontId="0" fillId="0" borderId="12" xfId="0" applyBorder="1" applyAlignment="1">
      <alignment horizontal="center" vertical="center" wrapText="1"/>
    </xf>
    <xf numFmtId="0" fontId="0" fillId="13" borderId="13" xfId="0" applyFill="1" applyBorder="1" applyAlignment="1" applyProtection="1">
      <alignment vertical="top" wrapText="1"/>
      <protection locked="0"/>
    </xf>
    <xf numFmtId="0" fontId="8" fillId="12" borderId="7" xfId="0" quotePrefix="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vertical="top" wrapText="1"/>
    </xf>
    <xf numFmtId="0" fontId="8" fillId="0" borderId="7" xfId="0" applyFont="1" applyBorder="1" applyAlignment="1" applyProtection="1">
      <alignment horizontal="center" vertical="center" wrapText="1"/>
      <protection locked="0"/>
    </xf>
    <xf numFmtId="2" fontId="8" fillId="0" borderId="7" xfId="0" applyNumberFormat="1" applyFont="1" applyBorder="1" applyAlignment="1">
      <alignment horizontal="center" vertical="center" wrapText="1"/>
    </xf>
    <xf numFmtId="0" fontId="8" fillId="0" borderId="7" xfId="0" applyFont="1" applyBorder="1" applyAlignment="1" applyProtection="1">
      <alignment horizontal="center" vertical="top" wrapText="1"/>
      <protection locked="0"/>
    </xf>
    <xf numFmtId="0" fontId="8" fillId="13" borderId="13" xfId="0" applyFont="1" applyFill="1" applyBorder="1" applyAlignment="1" applyProtection="1">
      <alignment vertical="top" wrapText="1"/>
      <protection locked="0"/>
    </xf>
    <xf numFmtId="0" fontId="0" fillId="10" borderId="7" xfId="0" applyFill="1" applyBorder="1" applyAlignment="1">
      <alignment vertical="center" wrapText="1"/>
    </xf>
    <xf numFmtId="0" fontId="5" fillId="10" borderId="7" xfId="0" applyFont="1" applyFill="1" applyBorder="1" applyAlignment="1">
      <alignment vertical="center" wrapText="1"/>
    </xf>
    <xf numFmtId="0" fontId="0" fillId="11" borderId="7" xfId="0" applyFill="1" applyBorder="1" applyAlignment="1">
      <alignment vertical="center" wrapText="1"/>
    </xf>
    <xf numFmtId="0" fontId="8" fillId="0" borderId="7" xfId="0" applyFont="1" applyBorder="1" applyAlignment="1">
      <alignment vertical="center" wrapText="1"/>
    </xf>
    <xf numFmtId="0" fontId="10" fillId="12" borderId="15" xfId="0" applyFont="1" applyFill="1" applyBorder="1" applyAlignment="1">
      <alignment horizontal="center" vertical="center" wrapText="1"/>
    </xf>
    <xf numFmtId="0" fontId="0" fillId="12" borderId="15" xfId="0" applyFill="1" applyBorder="1" applyAlignment="1">
      <alignment horizontal="center" vertical="center" wrapText="1"/>
    </xf>
    <xf numFmtId="0" fontId="0" fillId="12" borderId="15" xfId="0" applyFill="1" applyBorder="1" applyAlignment="1">
      <alignment vertical="center" wrapText="1"/>
    </xf>
    <xf numFmtId="0" fontId="0" fillId="12" borderId="15" xfId="0" quotePrefix="1" applyFill="1" applyBorder="1" applyAlignment="1">
      <alignment horizontal="center" vertical="center" wrapText="1"/>
    </xf>
    <xf numFmtId="0" fontId="0" fillId="11" borderId="15" xfId="0" applyFill="1" applyBorder="1" applyAlignment="1">
      <alignment vertical="center" wrapText="1"/>
    </xf>
    <xf numFmtId="0" fontId="0" fillId="13" borderId="16" xfId="0" applyFill="1" applyBorder="1" applyAlignment="1">
      <alignment horizontal="center" vertical="center" wrapText="1"/>
    </xf>
    <xf numFmtId="0" fontId="0" fillId="0" borderId="12" xfId="0" applyBorder="1" applyAlignment="1">
      <alignment vertical="center" wrapText="1"/>
    </xf>
    <xf numFmtId="0" fontId="0" fillId="0" borderId="12" xfId="0" quotePrefix="1" applyBorder="1" applyAlignment="1">
      <alignment horizontal="center" vertical="center" wrapText="1"/>
    </xf>
    <xf numFmtId="0" fontId="0" fillId="13" borderId="13" xfId="0" applyFill="1" applyBorder="1" applyAlignment="1">
      <alignment horizontal="center" vertical="center" wrapText="1"/>
    </xf>
    <xf numFmtId="0" fontId="0" fillId="12" borderId="7" xfId="0" applyFill="1" applyBorder="1" applyAlignment="1">
      <alignment horizontal="left" vertical="center" wrapText="1" indent="1"/>
    </xf>
    <xf numFmtId="0" fontId="0" fillId="12" borderId="8" xfId="0" applyFill="1" applyBorder="1" applyAlignment="1">
      <alignment vertical="top" wrapText="1"/>
    </xf>
    <xf numFmtId="0" fontId="0" fillId="0" borderId="7" xfId="0" applyBorder="1" applyAlignment="1">
      <alignment horizontal="left" vertical="center" wrapText="1" indent="1"/>
    </xf>
    <xf numFmtId="168" fontId="0" fillId="0" borderId="7" xfId="4" applyNumberFormat="1" applyFont="1" applyBorder="1" applyAlignment="1">
      <alignment horizontal="center" vertical="center" wrapText="1"/>
    </xf>
    <xf numFmtId="0" fontId="0" fillId="0" borderId="8" xfId="0" applyBorder="1" applyAlignment="1">
      <alignment vertical="top" wrapText="1"/>
    </xf>
    <xf numFmtId="41" fontId="0" fillId="0" borderId="7" xfId="4" applyFont="1" applyBorder="1" applyAlignment="1">
      <alignment horizontal="center" vertical="center" wrapText="1"/>
    </xf>
    <xf numFmtId="0" fontId="0" fillId="20" borderId="7" xfId="0" applyFill="1" applyBorder="1" applyAlignment="1">
      <alignment horizontal="center" vertical="center" wrapText="1"/>
    </xf>
    <xf numFmtId="1" fontId="0" fillId="12" borderId="7" xfId="1" applyNumberFormat="1" applyFont="1" applyFill="1" applyBorder="1" applyAlignment="1">
      <alignment horizontal="center" vertical="center" wrapText="1"/>
    </xf>
    <xf numFmtId="1" fontId="0" fillId="12" borderId="7" xfId="4" applyNumberFormat="1" applyFont="1" applyFill="1" applyBorder="1" applyAlignment="1">
      <alignment horizontal="center" vertical="center" wrapText="1"/>
    </xf>
    <xf numFmtId="1" fontId="0" fillId="0" borderId="7" xfId="1" applyNumberFormat="1" applyFont="1" applyBorder="1" applyAlignment="1">
      <alignment horizontal="center" vertical="center" wrapText="1"/>
    </xf>
    <xf numFmtId="0" fontId="0" fillId="0" borderId="7" xfId="0" quotePrefix="1" applyBorder="1" applyAlignment="1">
      <alignment horizontal="left" vertical="center" wrapText="1"/>
    </xf>
    <xf numFmtId="0" fontId="0" fillId="13" borderId="10" xfId="0" applyFill="1" applyBorder="1" applyAlignment="1">
      <alignment vertical="center" wrapText="1"/>
    </xf>
    <xf numFmtId="3" fontId="0" fillId="0" borderId="7" xfId="0" applyNumberFormat="1" applyBorder="1" applyAlignment="1" applyProtection="1">
      <alignment horizontal="center" vertical="center" wrapText="1"/>
      <protection locked="0"/>
    </xf>
    <xf numFmtId="41" fontId="0" fillId="0" borderId="10" xfId="4" applyFont="1" applyBorder="1" applyAlignment="1" applyProtection="1">
      <alignment horizontal="center" vertical="center" wrapText="1"/>
      <protection locked="0"/>
    </xf>
    <xf numFmtId="3" fontId="0" fillId="0" borderId="10" xfId="0" applyNumberFormat="1" applyBorder="1" applyAlignment="1" applyProtection="1">
      <alignment horizontal="center" vertical="center" wrapText="1"/>
      <protection locked="0"/>
    </xf>
    <xf numFmtId="3" fontId="0" fillId="0" borderId="10" xfId="0" applyNumberFormat="1" applyBorder="1" applyAlignment="1">
      <alignment horizontal="center" vertical="center" wrapText="1"/>
    </xf>
    <xf numFmtId="0" fontId="10" fillId="0" borderId="12" xfId="0" applyFont="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pplyProtection="1">
      <alignment horizontal="center" vertical="top" wrapText="1"/>
      <protection locked="0"/>
    </xf>
    <xf numFmtId="0" fontId="0" fillId="0" borderId="12" xfId="0" applyBorder="1" applyAlignment="1">
      <alignment horizontal="center" vertical="top" wrapText="1"/>
    </xf>
    <xf numFmtId="0" fontId="0" fillId="0" borderId="12" xfId="0" applyBorder="1" applyAlignment="1" applyProtection="1">
      <alignment horizontal="center" vertical="center" wrapText="1"/>
      <protection locked="0"/>
    </xf>
    <xf numFmtId="0" fontId="0" fillId="0" borderId="12" xfId="0" applyBorder="1" applyAlignment="1">
      <alignment vertical="top" wrapText="1"/>
    </xf>
    <xf numFmtId="3" fontId="0" fillId="0" borderId="12" xfId="0" applyNumberFormat="1" applyBorder="1" applyAlignment="1">
      <alignment horizontal="center" vertical="center" wrapText="1"/>
    </xf>
    <xf numFmtId="0" fontId="0" fillId="10" borderId="7" xfId="0" applyFill="1" applyBorder="1" applyAlignment="1">
      <alignment vertical="top" wrapText="1"/>
    </xf>
    <xf numFmtId="0" fontId="9" fillId="12" borderId="7" xfId="0" applyFont="1" applyFill="1" applyBorder="1" applyAlignment="1">
      <alignment horizontal="center" vertical="center" wrapText="1"/>
    </xf>
    <xf numFmtId="0" fontId="10" fillId="0" borderId="7" xfId="0" quotePrefix="1" applyFont="1" applyBorder="1" applyAlignment="1">
      <alignment horizontal="center" vertical="center" wrapText="1"/>
    </xf>
    <xf numFmtId="0" fontId="0" fillId="0" borderId="7" xfId="0" applyBorder="1" applyAlignment="1">
      <alignment wrapText="1"/>
    </xf>
    <xf numFmtId="0" fontId="0" fillId="0" borderId="15" xfId="0" applyBorder="1" applyAlignment="1">
      <alignment vertical="top" wrapText="1"/>
    </xf>
    <xf numFmtId="0" fontId="0" fillId="13" borderId="16" xfId="0" applyFill="1" applyBorder="1" applyAlignment="1">
      <alignment vertical="top" wrapText="1"/>
    </xf>
    <xf numFmtId="0" fontId="0" fillId="0" borderId="15" xfId="0" applyBorder="1" applyAlignment="1">
      <alignment horizontal="center" vertical="center" wrapText="1"/>
    </xf>
    <xf numFmtId="0" fontId="9" fillId="0" borderId="15" xfId="0" applyFont="1" applyBorder="1" applyAlignment="1">
      <alignment horizontal="center" vertical="center" wrapText="1"/>
    </xf>
    <xf numFmtId="0" fontId="10" fillId="12" borderId="15" xfId="0" applyFont="1" applyFill="1" applyBorder="1" applyAlignment="1">
      <alignment horizontal="left" vertical="top" wrapText="1"/>
    </xf>
    <xf numFmtId="0" fontId="10" fillId="12" borderId="15" xfId="0" applyFont="1" applyFill="1" applyBorder="1" applyAlignment="1">
      <alignment vertical="top" wrapText="1"/>
    </xf>
    <xf numFmtId="0" fontId="10" fillId="12" borderId="9" xfId="0" applyFont="1" applyFill="1" applyBorder="1" applyAlignment="1">
      <alignment vertical="center" wrapText="1"/>
    </xf>
    <xf numFmtId="0" fontId="10" fillId="12" borderId="9" xfId="0" quotePrefix="1" applyFont="1" applyFill="1" applyBorder="1" applyAlignment="1">
      <alignment horizontal="center" vertical="center" wrapText="1"/>
    </xf>
    <xf numFmtId="0" fontId="10" fillId="12" borderId="9" xfId="0" applyFont="1" applyFill="1" applyBorder="1" applyAlignment="1">
      <alignment horizontal="center" vertical="center" wrapText="1"/>
    </xf>
    <xf numFmtId="0" fontId="10" fillId="12" borderId="9" xfId="0" applyFont="1" applyFill="1" applyBorder="1" applyAlignment="1">
      <alignment horizontal="left" vertical="center" wrapText="1"/>
    </xf>
    <xf numFmtId="0" fontId="0" fillId="12" borderId="15" xfId="0" applyFill="1" applyBorder="1" applyAlignment="1">
      <alignment vertical="top" wrapText="1"/>
    </xf>
    <xf numFmtId="0" fontId="9" fillId="12" borderId="15" xfId="0" applyFont="1" applyFill="1" applyBorder="1" applyAlignment="1">
      <alignment horizontal="center" vertical="center" wrapText="1"/>
    </xf>
    <xf numFmtId="0" fontId="0" fillId="0" borderId="0" xfId="0" applyAlignment="1">
      <alignment horizontal="center" vertical="center"/>
    </xf>
    <xf numFmtId="164" fontId="0" fillId="0" borderId="0" xfId="0" applyNumberFormat="1" applyProtection="1">
      <protection locked="0"/>
    </xf>
    <xf numFmtId="169" fontId="0" fillId="0" borderId="0" xfId="0" applyNumberFormat="1"/>
    <xf numFmtId="166" fontId="0" fillId="0" borderId="0" xfId="0" applyNumberFormat="1"/>
    <xf numFmtId="9" fontId="0" fillId="0" borderId="0" xfId="1" applyFont="1" applyProtection="1"/>
    <xf numFmtId="2" fontId="0" fillId="0" borderId="0" xfId="0" applyNumberFormat="1"/>
    <xf numFmtId="0" fontId="0" fillId="0" borderId="0" xfId="0" applyAlignment="1">
      <alignment horizontal="left"/>
    </xf>
    <xf numFmtId="10" fontId="0" fillId="0" borderId="0" xfId="1" applyNumberFormat="1" applyFont="1" applyProtection="1"/>
    <xf numFmtId="0" fontId="0" fillId="10" borderId="0" xfId="0" applyFill="1"/>
    <xf numFmtId="164" fontId="0" fillId="21" borderId="0" xfId="1" applyNumberFormat="1" applyFont="1" applyFill="1" applyProtection="1"/>
    <xf numFmtId="0" fontId="6" fillId="7" borderId="0" xfId="2" applyFont="1" applyFill="1" applyAlignment="1">
      <alignment horizontal="center" vertical="center" wrapText="1"/>
    </xf>
    <xf numFmtId="0" fontId="0" fillId="12" borderId="14" xfId="0" applyFill="1" applyBorder="1" applyAlignment="1">
      <alignment horizontal="center" vertical="center" wrapText="1"/>
    </xf>
    <xf numFmtId="0" fontId="0" fillId="0" borderId="14" xfId="0" applyBorder="1" applyAlignment="1">
      <alignment horizontal="center" vertical="center" wrapText="1"/>
    </xf>
    <xf numFmtId="3" fontId="0" fillId="12" borderId="14" xfId="4" applyNumberFormat="1" applyFont="1" applyFill="1" applyBorder="1" applyAlignment="1">
      <alignment horizontal="center" vertical="center" wrapText="1"/>
    </xf>
    <xf numFmtId="0" fontId="9" fillId="0" borderId="14" xfId="0" applyFont="1" applyBorder="1" applyAlignment="1">
      <alignment horizontal="center" vertical="center" wrapText="1"/>
    </xf>
    <xf numFmtId="167" fontId="0" fillId="0" borderId="14" xfId="3" applyNumberFormat="1" applyFont="1" applyBorder="1" applyAlignment="1">
      <alignment horizontal="center" vertical="center" wrapText="1"/>
    </xf>
    <xf numFmtId="2" fontId="0" fillId="12" borderId="14" xfId="0" applyNumberFormat="1" applyFill="1" applyBorder="1" applyAlignment="1">
      <alignment horizontal="center" vertical="center" wrapText="1"/>
    </xf>
    <xf numFmtId="2" fontId="0" fillId="0" borderId="14" xfId="1" applyNumberFormat="1" applyFont="1" applyBorder="1" applyAlignment="1">
      <alignment horizontal="center" vertical="center" wrapText="1"/>
    </xf>
    <xf numFmtId="2" fontId="0" fillId="0" borderId="14" xfId="0" applyNumberFormat="1" applyBorder="1" applyAlignment="1">
      <alignment horizontal="center" vertical="center" wrapText="1"/>
    </xf>
    <xf numFmtId="167" fontId="13" fillId="0" borderId="14" xfId="3" applyNumberFormat="1" applyFont="1" applyBorder="1" applyAlignment="1">
      <alignment vertical="center" wrapText="1"/>
    </xf>
    <xf numFmtId="2" fontId="0" fillId="0" borderId="14" xfId="3" applyNumberFormat="1" applyFont="1" applyBorder="1" applyAlignment="1">
      <alignment horizontal="center" vertical="center" wrapText="1"/>
    </xf>
    <xf numFmtId="2" fontId="0" fillId="12" borderId="14" xfId="1" applyNumberFormat="1" applyFont="1" applyFill="1" applyBorder="1" applyAlignment="1">
      <alignment horizontal="center" vertical="center" wrapText="1"/>
    </xf>
    <xf numFmtId="2" fontId="0" fillId="12" borderId="17" xfId="3" applyNumberFormat="1" applyFont="1" applyFill="1" applyBorder="1" applyAlignment="1">
      <alignment horizontal="center" vertical="center" wrapText="1"/>
    </xf>
    <xf numFmtId="2" fontId="0" fillId="12" borderId="14" xfId="3" applyNumberFormat="1" applyFont="1" applyFill="1" applyBorder="1" applyAlignment="1">
      <alignment horizontal="center" vertical="center" wrapText="1"/>
    </xf>
    <xf numFmtId="3" fontId="0" fillId="12" borderId="14" xfId="0" applyNumberFormat="1" applyFill="1" applyBorder="1" applyAlignment="1">
      <alignment horizontal="center" vertical="center" wrapText="1"/>
    </xf>
    <xf numFmtId="0" fontId="0" fillId="20" borderId="14" xfId="0" applyFill="1" applyBorder="1" applyAlignment="1">
      <alignment horizontal="center" vertical="center" wrapText="1"/>
    </xf>
    <xf numFmtId="1" fontId="0" fillId="12" borderId="14" xfId="1" applyNumberFormat="1" applyFont="1" applyFill="1" applyBorder="1" applyAlignment="1">
      <alignment horizontal="center" vertical="center" wrapText="1"/>
    </xf>
    <xf numFmtId="1" fontId="0" fillId="0" borderId="14" xfId="1" applyNumberFormat="1" applyFont="1" applyBorder="1" applyAlignment="1">
      <alignment horizontal="center" vertical="center" wrapText="1"/>
    </xf>
    <xf numFmtId="0" fontId="0" fillId="10" borderId="14" xfId="0" applyFill="1" applyBorder="1" applyAlignment="1">
      <alignment horizontal="center" vertical="center" wrapText="1"/>
    </xf>
    <xf numFmtId="0" fontId="10" fillId="12" borderId="1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12"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164" fontId="16" fillId="0" borderId="9" xfId="1"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7" xfId="0" applyFill="1" applyBorder="1" applyAlignment="1">
      <alignment horizontal="left" vertical="center" wrapText="1"/>
    </xf>
    <xf numFmtId="2" fontId="0" fillId="0" borderId="14" xfId="0" applyNumberFormat="1" applyFill="1" applyBorder="1" applyAlignment="1">
      <alignment horizontal="center" vertical="center" wrapText="1"/>
    </xf>
    <xf numFmtId="0" fontId="0" fillId="0" borderId="0" xfId="0" applyFill="1" applyProtection="1">
      <protection locked="0"/>
    </xf>
    <xf numFmtId="0" fontId="0" fillId="0" borderId="14" xfId="0" applyFill="1" applyBorder="1" applyAlignment="1">
      <alignment horizontal="center" vertical="center" wrapText="1"/>
    </xf>
    <xf numFmtId="2" fontId="0" fillId="0" borderId="14" xfId="1" applyNumberFormat="1" applyFont="1" applyFill="1" applyBorder="1" applyAlignment="1">
      <alignment horizontal="center" vertical="center" wrapText="1"/>
    </xf>
    <xf numFmtId="41" fontId="11" fillId="0" borderId="14" xfId="4" applyFont="1" applyFill="1" applyBorder="1" applyAlignment="1">
      <alignment horizontal="center" vertical="center" wrapText="1"/>
    </xf>
    <xf numFmtId="0" fontId="0" fillId="0" borderId="7" xfId="0" applyFill="1" applyBorder="1" applyAlignment="1">
      <alignment vertical="center" wrapText="1"/>
    </xf>
    <xf numFmtId="0" fontId="0" fillId="0" borderId="10" xfId="0" applyFill="1" applyBorder="1" applyAlignment="1">
      <alignment horizontal="center" vertical="center" wrapText="1"/>
    </xf>
    <xf numFmtId="0" fontId="10" fillId="0" borderId="7" xfId="0" applyFont="1" applyFill="1" applyBorder="1" applyAlignment="1">
      <alignment vertical="center" wrapText="1"/>
    </xf>
    <xf numFmtId="0" fontId="8" fillId="0" borderId="14" xfId="0" applyFont="1" applyFill="1" applyBorder="1" applyAlignment="1">
      <alignment horizontal="center" vertical="center" wrapText="1"/>
    </xf>
    <xf numFmtId="3" fontId="0" fillId="0" borderId="14" xfId="0" applyNumberFormat="1" applyFill="1" applyBorder="1" applyAlignment="1">
      <alignment horizontal="center" vertical="center" wrapText="1"/>
    </xf>
    <xf numFmtId="0" fontId="8" fillId="0" borderId="7" xfId="0"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8" fillId="0" borderId="7" xfId="0" applyFont="1" applyFill="1" applyBorder="1" applyAlignment="1">
      <alignment vertical="center" wrapText="1"/>
    </xf>
    <xf numFmtId="0" fontId="10"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vertical="center" wrapText="1"/>
    </xf>
    <xf numFmtId="0" fontId="0" fillId="0" borderId="18" xfId="0" applyFill="1" applyBorder="1" applyAlignment="1">
      <alignment horizontal="center" vertical="center" wrapText="1"/>
    </xf>
    <xf numFmtId="0" fontId="0" fillId="0" borderId="12" xfId="0" applyFill="1" applyBorder="1" applyAlignment="1">
      <alignment vertical="center" wrapText="1"/>
    </xf>
    <xf numFmtId="0" fontId="0" fillId="0" borderId="1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left" vertical="center" wrapText="1" indent="1"/>
    </xf>
    <xf numFmtId="168" fontId="0" fillId="0" borderId="14" xfId="4" applyNumberFormat="1" applyFont="1" applyFill="1" applyBorder="1" applyAlignment="1">
      <alignment horizontal="center" vertical="center" wrapText="1"/>
    </xf>
    <xf numFmtId="0" fontId="10" fillId="0" borderId="7" xfId="0" applyFont="1" applyFill="1" applyBorder="1" applyAlignment="1">
      <alignment horizontal="left" vertical="center" wrapText="1"/>
    </xf>
    <xf numFmtId="0" fontId="0" fillId="0" borderId="0" xfId="0" applyFill="1" applyAlignment="1" applyProtection="1">
      <alignment vertical="center"/>
      <protection locked="0"/>
    </xf>
    <xf numFmtId="0" fontId="10" fillId="0" borderId="12" xfId="0" applyFont="1" applyFill="1" applyBorder="1" applyAlignment="1">
      <alignment horizontal="center" vertical="center" wrapText="1"/>
    </xf>
    <xf numFmtId="0" fontId="0" fillId="0" borderId="7" xfId="0" applyFill="1" applyBorder="1" applyAlignment="1">
      <alignment vertical="top" wrapText="1"/>
    </xf>
    <xf numFmtId="0" fontId="0" fillId="0" borderId="7" xfId="0" applyFill="1" applyBorder="1" applyAlignment="1">
      <alignment wrapText="1"/>
    </xf>
    <xf numFmtId="0" fontId="3" fillId="6" borderId="22"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6" fillId="7" borderId="0" xfId="2" applyFont="1" applyFill="1" applyBorder="1" applyAlignment="1">
      <alignment vertical="center" wrapText="1"/>
    </xf>
    <xf numFmtId="0" fontId="3" fillId="6" borderId="22"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7" fillId="3" borderId="4" xfId="2"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6" fillId="7" borderId="0" xfId="2" applyFont="1" applyFill="1" applyAlignment="1">
      <alignment horizontal="center" vertical="center" wrapText="1"/>
    </xf>
    <xf numFmtId="0" fontId="3" fillId="4" borderId="2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36"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8" xfId="0" applyFont="1" applyFill="1" applyBorder="1" applyAlignment="1">
      <alignment horizontal="center" vertical="center" wrapText="1"/>
    </xf>
  </cellXfs>
  <cellStyles count="6">
    <cellStyle name="Millares" xfId="3" builtinId="3"/>
    <cellStyle name="Millares [0]" xfId="4" builtinId="6"/>
    <cellStyle name="Moneda [0]" xfId="5" builtinId="7"/>
    <cellStyle name="Normal" xfId="0" builtinId="0"/>
    <cellStyle name="Normal 2 2" xfId="2" xr:uid="{E1838C09-19B9-4432-BF64-517E6200359F}"/>
    <cellStyle name="Porcentaje" xfId="1" builtinId="5"/>
  </cellStyles>
  <dxfs count="18">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rgb="FFFFFF00"/>
        </patternFill>
      </fill>
      <alignment horizontal="center" vertical="center" textRotation="0" wrapText="1" indent="0" justifyLastLine="0" shrinkToFit="0" readingOrder="0"/>
    </dxf>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4" formatCode="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numFmt numFmtId="164" formatCode="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rgb="FFFFFF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457200</xdr:colOff>
      <xdr:row>2</xdr:row>
      <xdr:rowOff>228600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21DBDE54-CA20-4AF7-8D37-51E432357D5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86249" cy="12382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36</xdr:col>
      <xdr:colOff>1203722</xdr:colOff>
      <xdr:row>4</xdr:row>
      <xdr:rowOff>0</xdr:rowOff>
    </xdr:from>
    <xdr:ext cx="65" cy="172227"/>
    <xdr:sp macro="" textlink="">
      <xdr:nvSpPr>
        <xdr:cNvPr id="2" name="CuadroTexto 1">
          <a:extLst>
            <a:ext uri="{FF2B5EF4-FFF2-40B4-BE49-F238E27FC236}">
              <a16:creationId xmlns:a16="http://schemas.microsoft.com/office/drawing/2014/main" id="{124BA309-FF07-4F70-A8D2-EDC963CC7C53}"/>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3" name="CuadroTexto 3">
          <a:extLst>
            <a:ext uri="{FF2B5EF4-FFF2-40B4-BE49-F238E27FC236}">
              <a16:creationId xmlns:a16="http://schemas.microsoft.com/office/drawing/2014/main" id="{929CC02B-550A-4CC2-9120-2450E4F2D9C1}"/>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4" name="CuadroTexto 4">
          <a:extLst>
            <a:ext uri="{FF2B5EF4-FFF2-40B4-BE49-F238E27FC236}">
              <a16:creationId xmlns:a16="http://schemas.microsoft.com/office/drawing/2014/main" id="{08EB5D8A-25A7-4F62-B74A-06531547D2D5}"/>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5" name="CuadroTexto 1">
          <a:extLst>
            <a:ext uri="{FF2B5EF4-FFF2-40B4-BE49-F238E27FC236}">
              <a16:creationId xmlns:a16="http://schemas.microsoft.com/office/drawing/2014/main" id="{F357743F-BBE3-4B35-81F8-44146F172B5C}"/>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6" name="CuadroTexto 3">
          <a:extLst>
            <a:ext uri="{FF2B5EF4-FFF2-40B4-BE49-F238E27FC236}">
              <a16:creationId xmlns:a16="http://schemas.microsoft.com/office/drawing/2014/main" id="{EE9FF1F6-6D5D-4B99-8A4C-2B2241ECE8D6}"/>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7" name="CuadroTexto 4">
          <a:extLst>
            <a:ext uri="{FF2B5EF4-FFF2-40B4-BE49-F238E27FC236}">
              <a16:creationId xmlns:a16="http://schemas.microsoft.com/office/drawing/2014/main" id="{B21C33D5-A7A2-4948-A461-B01F34110B63}"/>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8" name="CuadroTexto 7">
          <a:extLst>
            <a:ext uri="{FF2B5EF4-FFF2-40B4-BE49-F238E27FC236}">
              <a16:creationId xmlns:a16="http://schemas.microsoft.com/office/drawing/2014/main" id="{203603BD-9F15-4C9D-B4B4-1FAF86B31999}"/>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9" name="CuadroTexto 3">
          <a:extLst>
            <a:ext uri="{FF2B5EF4-FFF2-40B4-BE49-F238E27FC236}">
              <a16:creationId xmlns:a16="http://schemas.microsoft.com/office/drawing/2014/main" id="{5CBE80F0-56BA-4781-BEDA-05BDDF419922}"/>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0" name="CuadroTexto 4">
          <a:extLst>
            <a:ext uri="{FF2B5EF4-FFF2-40B4-BE49-F238E27FC236}">
              <a16:creationId xmlns:a16="http://schemas.microsoft.com/office/drawing/2014/main" id="{64923092-A606-41A2-BEBC-52255F12A2A4}"/>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1" name="CuadroTexto 1">
          <a:extLst>
            <a:ext uri="{FF2B5EF4-FFF2-40B4-BE49-F238E27FC236}">
              <a16:creationId xmlns:a16="http://schemas.microsoft.com/office/drawing/2014/main" id="{B306C700-A43E-41DC-995A-6512EB38343D}"/>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 name="CuadroTexto 3">
          <a:extLst>
            <a:ext uri="{FF2B5EF4-FFF2-40B4-BE49-F238E27FC236}">
              <a16:creationId xmlns:a16="http://schemas.microsoft.com/office/drawing/2014/main" id="{7FF8D2F8-597A-48B8-A145-B38F6D9FB8C3}"/>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3" name="CuadroTexto 4">
          <a:extLst>
            <a:ext uri="{FF2B5EF4-FFF2-40B4-BE49-F238E27FC236}">
              <a16:creationId xmlns:a16="http://schemas.microsoft.com/office/drawing/2014/main" id="{1CAFE0AF-72D1-4B60-8D67-0869B6E942FF}"/>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xdr:row>
      <xdr:rowOff>0</xdr:rowOff>
    </xdr:from>
    <xdr:ext cx="65" cy="172227"/>
    <xdr:sp macro="" textlink="">
      <xdr:nvSpPr>
        <xdr:cNvPr id="14" name="CuadroTexto 13">
          <a:extLst>
            <a:ext uri="{FF2B5EF4-FFF2-40B4-BE49-F238E27FC236}">
              <a16:creationId xmlns:a16="http://schemas.microsoft.com/office/drawing/2014/main" id="{AE259CF8-99C2-404E-A9B8-F12E2C80D068}"/>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xdr:row>
      <xdr:rowOff>0</xdr:rowOff>
    </xdr:from>
    <xdr:ext cx="65" cy="172227"/>
    <xdr:sp macro="" textlink="">
      <xdr:nvSpPr>
        <xdr:cNvPr id="15" name="CuadroTexto 3">
          <a:extLst>
            <a:ext uri="{FF2B5EF4-FFF2-40B4-BE49-F238E27FC236}">
              <a16:creationId xmlns:a16="http://schemas.microsoft.com/office/drawing/2014/main" id="{41A45430-EAC4-4930-9330-72606B1E4090}"/>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xdr:row>
      <xdr:rowOff>0</xdr:rowOff>
    </xdr:from>
    <xdr:ext cx="65" cy="172227"/>
    <xdr:sp macro="" textlink="">
      <xdr:nvSpPr>
        <xdr:cNvPr id="16" name="CuadroTexto 4">
          <a:extLst>
            <a:ext uri="{FF2B5EF4-FFF2-40B4-BE49-F238E27FC236}">
              <a16:creationId xmlns:a16="http://schemas.microsoft.com/office/drawing/2014/main" id="{B04D7CD6-01F8-41D2-B16A-0774F549E845}"/>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xdr:row>
      <xdr:rowOff>0</xdr:rowOff>
    </xdr:from>
    <xdr:ext cx="65" cy="172227"/>
    <xdr:sp macro="" textlink="">
      <xdr:nvSpPr>
        <xdr:cNvPr id="17" name="CuadroTexto 1">
          <a:extLst>
            <a:ext uri="{FF2B5EF4-FFF2-40B4-BE49-F238E27FC236}">
              <a16:creationId xmlns:a16="http://schemas.microsoft.com/office/drawing/2014/main" id="{12180FE3-0494-4F0F-89F0-1BCA6B292DF5}"/>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xdr:row>
      <xdr:rowOff>0</xdr:rowOff>
    </xdr:from>
    <xdr:ext cx="65" cy="172227"/>
    <xdr:sp macro="" textlink="">
      <xdr:nvSpPr>
        <xdr:cNvPr id="18" name="CuadroTexto 3">
          <a:extLst>
            <a:ext uri="{FF2B5EF4-FFF2-40B4-BE49-F238E27FC236}">
              <a16:creationId xmlns:a16="http://schemas.microsoft.com/office/drawing/2014/main" id="{FD7323F9-60AD-4B82-B870-9F5DA862BB8B}"/>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xdr:row>
      <xdr:rowOff>0</xdr:rowOff>
    </xdr:from>
    <xdr:ext cx="65" cy="172227"/>
    <xdr:sp macro="" textlink="">
      <xdr:nvSpPr>
        <xdr:cNvPr id="19" name="CuadroTexto 4">
          <a:extLst>
            <a:ext uri="{FF2B5EF4-FFF2-40B4-BE49-F238E27FC236}">
              <a16:creationId xmlns:a16="http://schemas.microsoft.com/office/drawing/2014/main" id="{0FBC935E-5480-4BF0-B1F3-BA3405D7B54A}"/>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59</xdr:row>
      <xdr:rowOff>263127</xdr:rowOff>
    </xdr:from>
    <xdr:ext cx="65" cy="172227"/>
    <xdr:sp macro="" textlink="">
      <xdr:nvSpPr>
        <xdr:cNvPr id="20" name="CuadroTexto 19">
          <a:extLst>
            <a:ext uri="{FF2B5EF4-FFF2-40B4-BE49-F238E27FC236}">
              <a16:creationId xmlns:a16="http://schemas.microsoft.com/office/drawing/2014/main" id="{0C9B2F5E-EB7C-40A5-AFB6-7230244C4841}"/>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59</xdr:row>
      <xdr:rowOff>263127</xdr:rowOff>
    </xdr:from>
    <xdr:ext cx="65" cy="172227"/>
    <xdr:sp macro="" textlink="">
      <xdr:nvSpPr>
        <xdr:cNvPr id="21" name="CuadroTexto 3">
          <a:extLst>
            <a:ext uri="{FF2B5EF4-FFF2-40B4-BE49-F238E27FC236}">
              <a16:creationId xmlns:a16="http://schemas.microsoft.com/office/drawing/2014/main" id="{767B7D5C-55DB-4A20-AB09-189743E48095}"/>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60</xdr:row>
      <xdr:rowOff>0</xdr:rowOff>
    </xdr:from>
    <xdr:ext cx="65" cy="172227"/>
    <xdr:sp macro="" textlink="">
      <xdr:nvSpPr>
        <xdr:cNvPr id="22" name="CuadroTexto 4">
          <a:extLst>
            <a:ext uri="{FF2B5EF4-FFF2-40B4-BE49-F238E27FC236}">
              <a16:creationId xmlns:a16="http://schemas.microsoft.com/office/drawing/2014/main" id="{D9CC454C-EA3A-45E1-A384-C9749C920FCA}"/>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59</xdr:row>
      <xdr:rowOff>263127</xdr:rowOff>
    </xdr:from>
    <xdr:ext cx="65" cy="172227"/>
    <xdr:sp macro="" textlink="">
      <xdr:nvSpPr>
        <xdr:cNvPr id="23" name="CuadroTexto 1">
          <a:extLst>
            <a:ext uri="{FF2B5EF4-FFF2-40B4-BE49-F238E27FC236}">
              <a16:creationId xmlns:a16="http://schemas.microsoft.com/office/drawing/2014/main" id="{B60756D3-FFAA-4658-9CB4-0819BA879A22}"/>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59</xdr:row>
      <xdr:rowOff>263127</xdr:rowOff>
    </xdr:from>
    <xdr:ext cx="65" cy="172227"/>
    <xdr:sp macro="" textlink="">
      <xdr:nvSpPr>
        <xdr:cNvPr id="24" name="CuadroTexto 3">
          <a:extLst>
            <a:ext uri="{FF2B5EF4-FFF2-40B4-BE49-F238E27FC236}">
              <a16:creationId xmlns:a16="http://schemas.microsoft.com/office/drawing/2014/main" id="{9D2B8612-0EB9-456D-9660-E97DD40B7835}"/>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60</xdr:row>
      <xdr:rowOff>0</xdr:rowOff>
    </xdr:from>
    <xdr:ext cx="65" cy="172227"/>
    <xdr:sp macro="" textlink="">
      <xdr:nvSpPr>
        <xdr:cNvPr id="25" name="CuadroTexto 4">
          <a:extLst>
            <a:ext uri="{FF2B5EF4-FFF2-40B4-BE49-F238E27FC236}">
              <a16:creationId xmlns:a16="http://schemas.microsoft.com/office/drawing/2014/main" id="{2085FF3E-C98B-447F-A1FE-B4059079E5B7}"/>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129</xdr:row>
      <xdr:rowOff>0</xdr:rowOff>
    </xdr:from>
    <xdr:ext cx="65" cy="172227"/>
    <xdr:sp macro="" textlink="">
      <xdr:nvSpPr>
        <xdr:cNvPr id="26" name="CuadroTexto 25">
          <a:extLst>
            <a:ext uri="{FF2B5EF4-FFF2-40B4-BE49-F238E27FC236}">
              <a16:creationId xmlns:a16="http://schemas.microsoft.com/office/drawing/2014/main" id="{0DACED68-E3FB-45C1-80D1-F49694BA3285}"/>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129</xdr:row>
      <xdr:rowOff>0</xdr:rowOff>
    </xdr:from>
    <xdr:ext cx="65" cy="172227"/>
    <xdr:sp macro="" textlink="">
      <xdr:nvSpPr>
        <xdr:cNvPr id="27" name="CuadroTexto 3">
          <a:extLst>
            <a:ext uri="{FF2B5EF4-FFF2-40B4-BE49-F238E27FC236}">
              <a16:creationId xmlns:a16="http://schemas.microsoft.com/office/drawing/2014/main" id="{69749D97-0055-4FCB-AA2A-619D7AA27955}"/>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129</xdr:row>
      <xdr:rowOff>0</xdr:rowOff>
    </xdr:from>
    <xdr:ext cx="65" cy="172227"/>
    <xdr:sp macro="" textlink="">
      <xdr:nvSpPr>
        <xdr:cNvPr id="28" name="CuadroTexto 4">
          <a:extLst>
            <a:ext uri="{FF2B5EF4-FFF2-40B4-BE49-F238E27FC236}">
              <a16:creationId xmlns:a16="http://schemas.microsoft.com/office/drawing/2014/main" id="{F0CB3D10-9305-48DC-8475-E300108F3B02}"/>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129</xdr:row>
      <xdr:rowOff>0</xdr:rowOff>
    </xdr:from>
    <xdr:ext cx="65" cy="172227"/>
    <xdr:sp macro="" textlink="">
      <xdr:nvSpPr>
        <xdr:cNvPr id="29" name="CuadroTexto 1">
          <a:extLst>
            <a:ext uri="{FF2B5EF4-FFF2-40B4-BE49-F238E27FC236}">
              <a16:creationId xmlns:a16="http://schemas.microsoft.com/office/drawing/2014/main" id="{AE1941AB-C81B-4528-BACA-8FC81B473A44}"/>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129</xdr:row>
      <xdr:rowOff>0</xdr:rowOff>
    </xdr:from>
    <xdr:ext cx="65" cy="172227"/>
    <xdr:sp macro="" textlink="">
      <xdr:nvSpPr>
        <xdr:cNvPr id="30" name="CuadroTexto 3">
          <a:extLst>
            <a:ext uri="{FF2B5EF4-FFF2-40B4-BE49-F238E27FC236}">
              <a16:creationId xmlns:a16="http://schemas.microsoft.com/office/drawing/2014/main" id="{0918DDF2-E35B-45F0-8DB6-A6368264B4AB}"/>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129</xdr:row>
      <xdr:rowOff>0</xdr:rowOff>
    </xdr:from>
    <xdr:ext cx="65" cy="172227"/>
    <xdr:sp macro="" textlink="">
      <xdr:nvSpPr>
        <xdr:cNvPr id="31" name="CuadroTexto 4">
          <a:extLst>
            <a:ext uri="{FF2B5EF4-FFF2-40B4-BE49-F238E27FC236}">
              <a16:creationId xmlns:a16="http://schemas.microsoft.com/office/drawing/2014/main" id="{42782264-B382-472B-A58A-76DAB3BA2B74}"/>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130</xdr:row>
      <xdr:rowOff>0</xdr:rowOff>
    </xdr:from>
    <xdr:ext cx="65" cy="172227"/>
    <xdr:sp macro="" textlink="">
      <xdr:nvSpPr>
        <xdr:cNvPr id="32" name="CuadroTexto 31">
          <a:extLst>
            <a:ext uri="{FF2B5EF4-FFF2-40B4-BE49-F238E27FC236}">
              <a16:creationId xmlns:a16="http://schemas.microsoft.com/office/drawing/2014/main" id="{821B7F52-808E-4BE8-ACA5-FF68A43DECEA}"/>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130</xdr:row>
      <xdr:rowOff>0</xdr:rowOff>
    </xdr:from>
    <xdr:ext cx="65" cy="172227"/>
    <xdr:sp macro="" textlink="">
      <xdr:nvSpPr>
        <xdr:cNvPr id="33" name="CuadroTexto 3">
          <a:extLst>
            <a:ext uri="{FF2B5EF4-FFF2-40B4-BE49-F238E27FC236}">
              <a16:creationId xmlns:a16="http://schemas.microsoft.com/office/drawing/2014/main" id="{3F7A440C-8238-42C1-BB99-26CAECFDEB07}"/>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130</xdr:row>
      <xdr:rowOff>0</xdr:rowOff>
    </xdr:from>
    <xdr:ext cx="65" cy="172227"/>
    <xdr:sp macro="" textlink="">
      <xdr:nvSpPr>
        <xdr:cNvPr id="34" name="CuadroTexto 4">
          <a:extLst>
            <a:ext uri="{FF2B5EF4-FFF2-40B4-BE49-F238E27FC236}">
              <a16:creationId xmlns:a16="http://schemas.microsoft.com/office/drawing/2014/main" id="{F88111D9-2B98-418D-BCAB-20E5F8BD9051}"/>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130</xdr:row>
      <xdr:rowOff>0</xdr:rowOff>
    </xdr:from>
    <xdr:ext cx="65" cy="172227"/>
    <xdr:sp macro="" textlink="">
      <xdr:nvSpPr>
        <xdr:cNvPr id="35" name="CuadroTexto 1">
          <a:extLst>
            <a:ext uri="{FF2B5EF4-FFF2-40B4-BE49-F238E27FC236}">
              <a16:creationId xmlns:a16="http://schemas.microsoft.com/office/drawing/2014/main" id="{407FB777-1D84-43C8-85FC-435433518659}"/>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130</xdr:row>
      <xdr:rowOff>0</xdr:rowOff>
    </xdr:from>
    <xdr:ext cx="65" cy="172227"/>
    <xdr:sp macro="" textlink="">
      <xdr:nvSpPr>
        <xdr:cNvPr id="36" name="CuadroTexto 3">
          <a:extLst>
            <a:ext uri="{FF2B5EF4-FFF2-40B4-BE49-F238E27FC236}">
              <a16:creationId xmlns:a16="http://schemas.microsoft.com/office/drawing/2014/main" id="{F666E4E1-915B-420D-A4C5-6C20614AB46B}"/>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130</xdr:row>
      <xdr:rowOff>0</xdr:rowOff>
    </xdr:from>
    <xdr:ext cx="65" cy="172227"/>
    <xdr:sp macro="" textlink="">
      <xdr:nvSpPr>
        <xdr:cNvPr id="37" name="CuadroTexto 4">
          <a:extLst>
            <a:ext uri="{FF2B5EF4-FFF2-40B4-BE49-F238E27FC236}">
              <a16:creationId xmlns:a16="http://schemas.microsoft.com/office/drawing/2014/main" id="{7F437D9B-4C40-4547-BB28-3D13FCAF3B4C}"/>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171</xdr:row>
      <xdr:rowOff>0</xdr:rowOff>
    </xdr:from>
    <xdr:ext cx="65" cy="172227"/>
    <xdr:sp macro="" textlink="">
      <xdr:nvSpPr>
        <xdr:cNvPr id="38" name="CuadroTexto 37">
          <a:extLst>
            <a:ext uri="{FF2B5EF4-FFF2-40B4-BE49-F238E27FC236}">
              <a16:creationId xmlns:a16="http://schemas.microsoft.com/office/drawing/2014/main" id="{62B3D9B3-8236-4923-A477-C40C1E2060DE}"/>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171</xdr:row>
      <xdr:rowOff>0</xdr:rowOff>
    </xdr:from>
    <xdr:ext cx="65" cy="172227"/>
    <xdr:sp macro="" textlink="">
      <xdr:nvSpPr>
        <xdr:cNvPr id="39" name="CuadroTexto 3">
          <a:extLst>
            <a:ext uri="{FF2B5EF4-FFF2-40B4-BE49-F238E27FC236}">
              <a16:creationId xmlns:a16="http://schemas.microsoft.com/office/drawing/2014/main" id="{D2E4A7F1-0C79-4033-8233-0EA8995E11F0}"/>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171</xdr:row>
      <xdr:rowOff>0</xdr:rowOff>
    </xdr:from>
    <xdr:ext cx="65" cy="172227"/>
    <xdr:sp macro="" textlink="">
      <xdr:nvSpPr>
        <xdr:cNvPr id="40" name="CuadroTexto 4">
          <a:extLst>
            <a:ext uri="{FF2B5EF4-FFF2-40B4-BE49-F238E27FC236}">
              <a16:creationId xmlns:a16="http://schemas.microsoft.com/office/drawing/2014/main" id="{CFEBA30C-3617-4C83-901E-2D0AE5E5E0AC}"/>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171</xdr:row>
      <xdr:rowOff>0</xdr:rowOff>
    </xdr:from>
    <xdr:ext cx="65" cy="172227"/>
    <xdr:sp macro="" textlink="">
      <xdr:nvSpPr>
        <xdr:cNvPr id="41" name="CuadroTexto 1">
          <a:extLst>
            <a:ext uri="{FF2B5EF4-FFF2-40B4-BE49-F238E27FC236}">
              <a16:creationId xmlns:a16="http://schemas.microsoft.com/office/drawing/2014/main" id="{4122B986-0337-4151-B880-206629529537}"/>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171</xdr:row>
      <xdr:rowOff>0</xdr:rowOff>
    </xdr:from>
    <xdr:ext cx="65" cy="172227"/>
    <xdr:sp macro="" textlink="">
      <xdr:nvSpPr>
        <xdr:cNvPr id="42" name="CuadroTexto 3">
          <a:extLst>
            <a:ext uri="{FF2B5EF4-FFF2-40B4-BE49-F238E27FC236}">
              <a16:creationId xmlns:a16="http://schemas.microsoft.com/office/drawing/2014/main" id="{F4E1A600-D53E-4E71-9C1E-F909C67CC91A}"/>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171</xdr:row>
      <xdr:rowOff>0</xdr:rowOff>
    </xdr:from>
    <xdr:ext cx="65" cy="172227"/>
    <xdr:sp macro="" textlink="">
      <xdr:nvSpPr>
        <xdr:cNvPr id="43" name="CuadroTexto 4">
          <a:extLst>
            <a:ext uri="{FF2B5EF4-FFF2-40B4-BE49-F238E27FC236}">
              <a16:creationId xmlns:a16="http://schemas.microsoft.com/office/drawing/2014/main" id="{EF361FC4-E646-47FE-8D3D-4C25E574F79D}"/>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172</xdr:row>
      <xdr:rowOff>0</xdr:rowOff>
    </xdr:from>
    <xdr:ext cx="65" cy="172227"/>
    <xdr:sp macro="" textlink="">
      <xdr:nvSpPr>
        <xdr:cNvPr id="44" name="CuadroTexto 43">
          <a:extLst>
            <a:ext uri="{FF2B5EF4-FFF2-40B4-BE49-F238E27FC236}">
              <a16:creationId xmlns:a16="http://schemas.microsoft.com/office/drawing/2014/main" id="{9B3C1024-754E-422F-82BC-9DEEB39FC3FE}"/>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172</xdr:row>
      <xdr:rowOff>0</xdr:rowOff>
    </xdr:from>
    <xdr:ext cx="65" cy="172227"/>
    <xdr:sp macro="" textlink="">
      <xdr:nvSpPr>
        <xdr:cNvPr id="45" name="CuadroTexto 3">
          <a:extLst>
            <a:ext uri="{FF2B5EF4-FFF2-40B4-BE49-F238E27FC236}">
              <a16:creationId xmlns:a16="http://schemas.microsoft.com/office/drawing/2014/main" id="{DDCE99C9-99CB-42DB-B42D-9D14CF90A732}"/>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172</xdr:row>
      <xdr:rowOff>0</xdr:rowOff>
    </xdr:from>
    <xdr:ext cx="65" cy="172227"/>
    <xdr:sp macro="" textlink="">
      <xdr:nvSpPr>
        <xdr:cNvPr id="46" name="CuadroTexto 4">
          <a:extLst>
            <a:ext uri="{FF2B5EF4-FFF2-40B4-BE49-F238E27FC236}">
              <a16:creationId xmlns:a16="http://schemas.microsoft.com/office/drawing/2014/main" id="{7BE224FB-F221-4332-9EEA-E5A0CD8950F7}"/>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172</xdr:row>
      <xdr:rowOff>0</xdr:rowOff>
    </xdr:from>
    <xdr:ext cx="65" cy="172227"/>
    <xdr:sp macro="" textlink="">
      <xdr:nvSpPr>
        <xdr:cNvPr id="47" name="CuadroTexto 1">
          <a:extLst>
            <a:ext uri="{FF2B5EF4-FFF2-40B4-BE49-F238E27FC236}">
              <a16:creationId xmlns:a16="http://schemas.microsoft.com/office/drawing/2014/main" id="{7EA8355F-9188-435F-930B-7310A19C34A1}"/>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172</xdr:row>
      <xdr:rowOff>0</xdr:rowOff>
    </xdr:from>
    <xdr:ext cx="65" cy="172227"/>
    <xdr:sp macro="" textlink="">
      <xdr:nvSpPr>
        <xdr:cNvPr id="48" name="CuadroTexto 3">
          <a:extLst>
            <a:ext uri="{FF2B5EF4-FFF2-40B4-BE49-F238E27FC236}">
              <a16:creationId xmlns:a16="http://schemas.microsoft.com/office/drawing/2014/main" id="{362360DA-7031-4428-8789-517C67C23A07}"/>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172</xdr:row>
      <xdr:rowOff>0</xdr:rowOff>
    </xdr:from>
    <xdr:ext cx="65" cy="172227"/>
    <xdr:sp macro="" textlink="">
      <xdr:nvSpPr>
        <xdr:cNvPr id="49" name="CuadroTexto 4">
          <a:extLst>
            <a:ext uri="{FF2B5EF4-FFF2-40B4-BE49-F238E27FC236}">
              <a16:creationId xmlns:a16="http://schemas.microsoft.com/office/drawing/2014/main" id="{7FA8C05D-9B97-4EB2-8B08-713515BD044D}"/>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50" name="CuadroTexto 49">
          <a:extLst>
            <a:ext uri="{FF2B5EF4-FFF2-40B4-BE49-F238E27FC236}">
              <a16:creationId xmlns:a16="http://schemas.microsoft.com/office/drawing/2014/main" id="{BFDD6923-A141-48F1-84BD-F084FDE6AA68}"/>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51" name="CuadroTexto 3">
          <a:extLst>
            <a:ext uri="{FF2B5EF4-FFF2-40B4-BE49-F238E27FC236}">
              <a16:creationId xmlns:a16="http://schemas.microsoft.com/office/drawing/2014/main" id="{5FC79D07-FD5A-40AC-A777-CA24B32D963C}"/>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182</xdr:row>
      <xdr:rowOff>0</xdr:rowOff>
    </xdr:from>
    <xdr:ext cx="65" cy="172227"/>
    <xdr:sp macro="" textlink="">
      <xdr:nvSpPr>
        <xdr:cNvPr id="52" name="CuadroTexto 4">
          <a:extLst>
            <a:ext uri="{FF2B5EF4-FFF2-40B4-BE49-F238E27FC236}">
              <a16:creationId xmlns:a16="http://schemas.microsoft.com/office/drawing/2014/main" id="{267808A4-A260-47B4-B35A-B58464E22A98}"/>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53" name="CuadroTexto 1">
          <a:extLst>
            <a:ext uri="{FF2B5EF4-FFF2-40B4-BE49-F238E27FC236}">
              <a16:creationId xmlns:a16="http://schemas.microsoft.com/office/drawing/2014/main" id="{F76196ED-6047-4E73-9A49-5827F2575414}"/>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54" name="CuadroTexto 3">
          <a:extLst>
            <a:ext uri="{FF2B5EF4-FFF2-40B4-BE49-F238E27FC236}">
              <a16:creationId xmlns:a16="http://schemas.microsoft.com/office/drawing/2014/main" id="{8D4A7442-0841-4807-BCA0-6EB23E604FED}"/>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182</xdr:row>
      <xdr:rowOff>0</xdr:rowOff>
    </xdr:from>
    <xdr:ext cx="65" cy="172227"/>
    <xdr:sp macro="" textlink="">
      <xdr:nvSpPr>
        <xdr:cNvPr id="55" name="CuadroTexto 4">
          <a:extLst>
            <a:ext uri="{FF2B5EF4-FFF2-40B4-BE49-F238E27FC236}">
              <a16:creationId xmlns:a16="http://schemas.microsoft.com/office/drawing/2014/main" id="{85892351-D8CA-4570-955B-9462DAE42510}"/>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56" name="CuadroTexto 55">
          <a:extLst>
            <a:ext uri="{FF2B5EF4-FFF2-40B4-BE49-F238E27FC236}">
              <a16:creationId xmlns:a16="http://schemas.microsoft.com/office/drawing/2014/main" id="{78BBF5AD-7114-4307-92FE-BD9FFBDA6CA3}"/>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57" name="CuadroTexto 3">
          <a:extLst>
            <a:ext uri="{FF2B5EF4-FFF2-40B4-BE49-F238E27FC236}">
              <a16:creationId xmlns:a16="http://schemas.microsoft.com/office/drawing/2014/main" id="{D89EB361-B39E-49ED-8103-088CF4AF490B}"/>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183</xdr:row>
      <xdr:rowOff>0</xdr:rowOff>
    </xdr:from>
    <xdr:ext cx="65" cy="172227"/>
    <xdr:sp macro="" textlink="">
      <xdr:nvSpPr>
        <xdr:cNvPr id="58" name="CuadroTexto 4">
          <a:extLst>
            <a:ext uri="{FF2B5EF4-FFF2-40B4-BE49-F238E27FC236}">
              <a16:creationId xmlns:a16="http://schemas.microsoft.com/office/drawing/2014/main" id="{8C75D743-A623-4AE3-99A4-D2569949EC8E}"/>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59" name="CuadroTexto 1">
          <a:extLst>
            <a:ext uri="{FF2B5EF4-FFF2-40B4-BE49-F238E27FC236}">
              <a16:creationId xmlns:a16="http://schemas.microsoft.com/office/drawing/2014/main" id="{D2CAB311-80DB-4F5C-94E1-E125843F7D61}"/>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60" name="CuadroTexto 3">
          <a:extLst>
            <a:ext uri="{FF2B5EF4-FFF2-40B4-BE49-F238E27FC236}">
              <a16:creationId xmlns:a16="http://schemas.microsoft.com/office/drawing/2014/main" id="{CF8FD9DF-7621-485A-A357-C3B68FBEBB49}"/>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183</xdr:row>
      <xdr:rowOff>0</xdr:rowOff>
    </xdr:from>
    <xdr:ext cx="65" cy="172227"/>
    <xdr:sp macro="" textlink="">
      <xdr:nvSpPr>
        <xdr:cNvPr id="61" name="CuadroTexto 4">
          <a:extLst>
            <a:ext uri="{FF2B5EF4-FFF2-40B4-BE49-F238E27FC236}">
              <a16:creationId xmlns:a16="http://schemas.microsoft.com/office/drawing/2014/main" id="{46BF1B72-2605-4884-B164-540D96A48E18}"/>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62" name="CuadroTexto 61">
          <a:extLst>
            <a:ext uri="{FF2B5EF4-FFF2-40B4-BE49-F238E27FC236}">
              <a16:creationId xmlns:a16="http://schemas.microsoft.com/office/drawing/2014/main" id="{D4071806-F82C-4FCC-98F8-C5BEAEE4B545}"/>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63" name="CuadroTexto 3">
          <a:extLst>
            <a:ext uri="{FF2B5EF4-FFF2-40B4-BE49-F238E27FC236}">
              <a16:creationId xmlns:a16="http://schemas.microsoft.com/office/drawing/2014/main" id="{EF694C3E-2B0C-47E0-A149-0ED4BE739A6E}"/>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184</xdr:row>
      <xdr:rowOff>0</xdr:rowOff>
    </xdr:from>
    <xdr:ext cx="65" cy="172227"/>
    <xdr:sp macro="" textlink="">
      <xdr:nvSpPr>
        <xdr:cNvPr id="64" name="CuadroTexto 4">
          <a:extLst>
            <a:ext uri="{FF2B5EF4-FFF2-40B4-BE49-F238E27FC236}">
              <a16:creationId xmlns:a16="http://schemas.microsoft.com/office/drawing/2014/main" id="{349594E3-8BE8-4417-BB8C-CCCE6019FD59}"/>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65" name="CuadroTexto 1">
          <a:extLst>
            <a:ext uri="{FF2B5EF4-FFF2-40B4-BE49-F238E27FC236}">
              <a16:creationId xmlns:a16="http://schemas.microsoft.com/office/drawing/2014/main" id="{6BE8D79C-84E6-4DB9-8866-67560306D3CE}"/>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66" name="CuadroTexto 3">
          <a:extLst>
            <a:ext uri="{FF2B5EF4-FFF2-40B4-BE49-F238E27FC236}">
              <a16:creationId xmlns:a16="http://schemas.microsoft.com/office/drawing/2014/main" id="{F25C0A91-F806-41F2-A1C4-2A4F4670EE7E}"/>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184</xdr:row>
      <xdr:rowOff>0</xdr:rowOff>
    </xdr:from>
    <xdr:ext cx="65" cy="172227"/>
    <xdr:sp macro="" textlink="">
      <xdr:nvSpPr>
        <xdr:cNvPr id="67" name="CuadroTexto 4">
          <a:extLst>
            <a:ext uri="{FF2B5EF4-FFF2-40B4-BE49-F238E27FC236}">
              <a16:creationId xmlns:a16="http://schemas.microsoft.com/office/drawing/2014/main" id="{B726A265-DD34-4493-9123-D3C974F7F234}"/>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68" name="CuadroTexto 67">
          <a:extLst>
            <a:ext uri="{FF2B5EF4-FFF2-40B4-BE49-F238E27FC236}">
              <a16:creationId xmlns:a16="http://schemas.microsoft.com/office/drawing/2014/main" id="{ECFF6C68-E4D9-44C5-A67D-AF8B02C4DB23}"/>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69" name="CuadroTexto 3">
          <a:extLst>
            <a:ext uri="{FF2B5EF4-FFF2-40B4-BE49-F238E27FC236}">
              <a16:creationId xmlns:a16="http://schemas.microsoft.com/office/drawing/2014/main" id="{3B7180D3-45AA-4699-B565-C0184BBE85EC}"/>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185</xdr:row>
      <xdr:rowOff>0</xdr:rowOff>
    </xdr:from>
    <xdr:ext cx="65" cy="172227"/>
    <xdr:sp macro="" textlink="">
      <xdr:nvSpPr>
        <xdr:cNvPr id="70" name="CuadroTexto 4">
          <a:extLst>
            <a:ext uri="{FF2B5EF4-FFF2-40B4-BE49-F238E27FC236}">
              <a16:creationId xmlns:a16="http://schemas.microsoft.com/office/drawing/2014/main" id="{CA7FC36F-6EC1-4BF1-83DA-59095437A092}"/>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71" name="CuadroTexto 1">
          <a:extLst>
            <a:ext uri="{FF2B5EF4-FFF2-40B4-BE49-F238E27FC236}">
              <a16:creationId xmlns:a16="http://schemas.microsoft.com/office/drawing/2014/main" id="{BFE3FA30-8048-410C-BB56-1DC0F1C594AB}"/>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72" name="CuadroTexto 3">
          <a:extLst>
            <a:ext uri="{FF2B5EF4-FFF2-40B4-BE49-F238E27FC236}">
              <a16:creationId xmlns:a16="http://schemas.microsoft.com/office/drawing/2014/main" id="{D2DCB181-FBF2-4133-97A3-BB811EDB9C3F}"/>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185</xdr:row>
      <xdr:rowOff>0</xdr:rowOff>
    </xdr:from>
    <xdr:ext cx="65" cy="172227"/>
    <xdr:sp macro="" textlink="">
      <xdr:nvSpPr>
        <xdr:cNvPr id="73" name="CuadroTexto 4">
          <a:extLst>
            <a:ext uri="{FF2B5EF4-FFF2-40B4-BE49-F238E27FC236}">
              <a16:creationId xmlns:a16="http://schemas.microsoft.com/office/drawing/2014/main" id="{754695A9-78F3-4DA9-854F-8E13BCF8E88A}"/>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0</xdr:rowOff>
    </xdr:from>
    <xdr:ext cx="65" cy="172227"/>
    <xdr:sp macro="" textlink="">
      <xdr:nvSpPr>
        <xdr:cNvPr id="74" name="CuadroTexto 73">
          <a:extLst>
            <a:ext uri="{FF2B5EF4-FFF2-40B4-BE49-F238E27FC236}">
              <a16:creationId xmlns:a16="http://schemas.microsoft.com/office/drawing/2014/main" id="{B260DACB-1C8B-4276-9B19-B921B923BE35}"/>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0</xdr:rowOff>
    </xdr:from>
    <xdr:ext cx="65" cy="172227"/>
    <xdr:sp macro="" textlink="">
      <xdr:nvSpPr>
        <xdr:cNvPr id="75" name="CuadroTexto 3">
          <a:extLst>
            <a:ext uri="{FF2B5EF4-FFF2-40B4-BE49-F238E27FC236}">
              <a16:creationId xmlns:a16="http://schemas.microsoft.com/office/drawing/2014/main" id="{C8D5C302-D4B7-48ED-B450-67FC56778C81}"/>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186</xdr:row>
      <xdr:rowOff>0</xdr:rowOff>
    </xdr:from>
    <xdr:ext cx="65" cy="172227"/>
    <xdr:sp macro="" textlink="">
      <xdr:nvSpPr>
        <xdr:cNvPr id="76" name="CuadroTexto 4">
          <a:extLst>
            <a:ext uri="{FF2B5EF4-FFF2-40B4-BE49-F238E27FC236}">
              <a16:creationId xmlns:a16="http://schemas.microsoft.com/office/drawing/2014/main" id="{EEA797F5-ECD6-463D-A665-BB6159BC4EB2}"/>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0</xdr:rowOff>
    </xdr:from>
    <xdr:ext cx="65" cy="172227"/>
    <xdr:sp macro="" textlink="">
      <xdr:nvSpPr>
        <xdr:cNvPr id="77" name="CuadroTexto 1">
          <a:extLst>
            <a:ext uri="{FF2B5EF4-FFF2-40B4-BE49-F238E27FC236}">
              <a16:creationId xmlns:a16="http://schemas.microsoft.com/office/drawing/2014/main" id="{B0B8FD7C-9AE2-43A5-A2F6-B36284D8DB5C}"/>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0</xdr:rowOff>
    </xdr:from>
    <xdr:ext cx="65" cy="172227"/>
    <xdr:sp macro="" textlink="">
      <xdr:nvSpPr>
        <xdr:cNvPr id="78" name="CuadroTexto 3">
          <a:extLst>
            <a:ext uri="{FF2B5EF4-FFF2-40B4-BE49-F238E27FC236}">
              <a16:creationId xmlns:a16="http://schemas.microsoft.com/office/drawing/2014/main" id="{2602BE5C-1AA6-4A52-8BA9-7BCFE9D55858}"/>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186</xdr:row>
      <xdr:rowOff>0</xdr:rowOff>
    </xdr:from>
    <xdr:ext cx="65" cy="172227"/>
    <xdr:sp macro="" textlink="">
      <xdr:nvSpPr>
        <xdr:cNvPr id="79" name="CuadroTexto 4">
          <a:extLst>
            <a:ext uri="{FF2B5EF4-FFF2-40B4-BE49-F238E27FC236}">
              <a16:creationId xmlns:a16="http://schemas.microsoft.com/office/drawing/2014/main" id="{F2388C78-0D4F-4E9D-980C-A8EF1E9F1AB4}"/>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187</xdr:row>
      <xdr:rowOff>0</xdr:rowOff>
    </xdr:from>
    <xdr:ext cx="65" cy="172227"/>
    <xdr:sp macro="" textlink="">
      <xdr:nvSpPr>
        <xdr:cNvPr id="80" name="CuadroTexto 79">
          <a:extLst>
            <a:ext uri="{FF2B5EF4-FFF2-40B4-BE49-F238E27FC236}">
              <a16:creationId xmlns:a16="http://schemas.microsoft.com/office/drawing/2014/main" id="{934BCDA2-6480-4B6F-A024-78ADA27B96BD}"/>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187</xdr:row>
      <xdr:rowOff>0</xdr:rowOff>
    </xdr:from>
    <xdr:ext cx="65" cy="172227"/>
    <xdr:sp macro="" textlink="">
      <xdr:nvSpPr>
        <xdr:cNvPr id="81" name="CuadroTexto 3">
          <a:extLst>
            <a:ext uri="{FF2B5EF4-FFF2-40B4-BE49-F238E27FC236}">
              <a16:creationId xmlns:a16="http://schemas.microsoft.com/office/drawing/2014/main" id="{87806710-9E2C-4438-9D81-13466603997E}"/>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187</xdr:row>
      <xdr:rowOff>0</xdr:rowOff>
    </xdr:from>
    <xdr:ext cx="65" cy="172227"/>
    <xdr:sp macro="" textlink="">
      <xdr:nvSpPr>
        <xdr:cNvPr id="82" name="CuadroTexto 4">
          <a:extLst>
            <a:ext uri="{FF2B5EF4-FFF2-40B4-BE49-F238E27FC236}">
              <a16:creationId xmlns:a16="http://schemas.microsoft.com/office/drawing/2014/main" id="{668AB4C3-4D08-4ED6-87F8-7ACFA5CA3642}"/>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187</xdr:row>
      <xdr:rowOff>0</xdr:rowOff>
    </xdr:from>
    <xdr:ext cx="65" cy="172227"/>
    <xdr:sp macro="" textlink="">
      <xdr:nvSpPr>
        <xdr:cNvPr id="83" name="CuadroTexto 1">
          <a:extLst>
            <a:ext uri="{FF2B5EF4-FFF2-40B4-BE49-F238E27FC236}">
              <a16:creationId xmlns:a16="http://schemas.microsoft.com/office/drawing/2014/main" id="{3DE4DBE5-A933-4DDF-9EE6-355EF9932EC7}"/>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187</xdr:row>
      <xdr:rowOff>0</xdr:rowOff>
    </xdr:from>
    <xdr:ext cx="65" cy="172227"/>
    <xdr:sp macro="" textlink="">
      <xdr:nvSpPr>
        <xdr:cNvPr id="84" name="CuadroTexto 3">
          <a:extLst>
            <a:ext uri="{FF2B5EF4-FFF2-40B4-BE49-F238E27FC236}">
              <a16:creationId xmlns:a16="http://schemas.microsoft.com/office/drawing/2014/main" id="{CEEBAAB5-B5A8-4D08-B256-F1ECFD013906}"/>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187</xdr:row>
      <xdr:rowOff>0</xdr:rowOff>
    </xdr:from>
    <xdr:ext cx="65" cy="172227"/>
    <xdr:sp macro="" textlink="">
      <xdr:nvSpPr>
        <xdr:cNvPr id="85" name="CuadroTexto 4">
          <a:extLst>
            <a:ext uri="{FF2B5EF4-FFF2-40B4-BE49-F238E27FC236}">
              <a16:creationId xmlns:a16="http://schemas.microsoft.com/office/drawing/2014/main" id="{0E26F6F0-C480-4651-A640-D25861B5D5F8}"/>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188</xdr:row>
      <xdr:rowOff>0</xdr:rowOff>
    </xdr:from>
    <xdr:ext cx="65" cy="172227"/>
    <xdr:sp macro="" textlink="">
      <xdr:nvSpPr>
        <xdr:cNvPr id="86" name="CuadroTexto 85">
          <a:extLst>
            <a:ext uri="{FF2B5EF4-FFF2-40B4-BE49-F238E27FC236}">
              <a16:creationId xmlns:a16="http://schemas.microsoft.com/office/drawing/2014/main" id="{2D04A03C-87E7-400A-8558-BE21D3389E2B}"/>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188</xdr:row>
      <xdr:rowOff>0</xdr:rowOff>
    </xdr:from>
    <xdr:ext cx="65" cy="172227"/>
    <xdr:sp macro="" textlink="">
      <xdr:nvSpPr>
        <xdr:cNvPr id="87" name="CuadroTexto 3">
          <a:extLst>
            <a:ext uri="{FF2B5EF4-FFF2-40B4-BE49-F238E27FC236}">
              <a16:creationId xmlns:a16="http://schemas.microsoft.com/office/drawing/2014/main" id="{0016E73B-1821-4417-89EA-1A8D7137245A}"/>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188</xdr:row>
      <xdr:rowOff>0</xdr:rowOff>
    </xdr:from>
    <xdr:ext cx="65" cy="172227"/>
    <xdr:sp macro="" textlink="">
      <xdr:nvSpPr>
        <xdr:cNvPr id="88" name="CuadroTexto 4">
          <a:extLst>
            <a:ext uri="{FF2B5EF4-FFF2-40B4-BE49-F238E27FC236}">
              <a16:creationId xmlns:a16="http://schemas.microsoft.com/office/drawing/2014/main" id="{DF7588C2-DCC2-4A1C-86B8-E3E8B84A34D4}"/>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188</xdr:row>
      <xdr:rowOff>0</xdr:rowOff>
    </xdr:from>
    <xdr:ext cx="65" cy="172227"/>
    <xdr:sp macro="" textlink="">
      <xdr:nvSpPr>
        <xdr:cNvPr id="89" name="CuadroTexto 1">
          <a:extLst>
            <a:ext uri="{FF2B5EF4-FFF2-40B4-BE49-F238E27FC236}">
              <a16:creationId xmlns:a16="http://schemas.microsoft.com/office/drawing/2014/main" id="{0DC30636-94FC-4F99-BCC0-C3DD11CBA7FE}"/>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188</xdr:row>
      <xdr:rowOff>0</xdr:rowOff>
    </xdr:from>
    <xdr:ext cx="65" cy="172227"/>
    <xdr:sp macro="" textlink="">
      <xdr:nvSpPr>
        <xdr:cNvPr id="90" name="CuadroTexto 3">
          <a:extLst>
            <a:ext uri="{FF2B5EF4-FFF2-40B4-BE49-F238E27FC236}">
              <a16:creationId xmlns:a16="http://schemas.microsoft.com/office/drawing/2014/main" id="{3CF2ACDF-C42D-4B59-8987-8E63339CBD1C}"/>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188</xdr:row>
      <xdr:rowOff>0</xdr:rowOff>
    </xdr:from>
    <xdr:ext cx="65" cy="172227"/>
    <xdr:sp macro="" textlink="">
      <xdr:nvSpPr>
        <xdr:cNvPr id="91" name="CuadroTexto 4">
          <a:extLst>
            <a:ext uri="{FF2B5EF4-FFF2-40B4-BE49-F238E27FC236}">
              <a16:creationId xmlns:a16="http://schemas.microsoft.com/office/drawing/2014/main" id="{F257ED40-E95C-4CBE-91DE-CDDC8906882F}"/>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201</xdr:row>
      <xdr:rowOff>0</xdr:rowOff>
    </xdr:from>
    <xdr:ext cx="65" cy="172227"/>
    <xdr:sp macro="" textlink="">
      <xdr:nvSpPr>
        <xdr:cNvPr id="92" name="CuadroTexto 91">
          <a:extLst>
            <a:ext uri="{FF2B5EF4-FFF2-40B4-BE49-F238E27FC236}">
              <a16:creationId xmlns:a16="http://schemas.microsoft.com/office/drawing/2014/main" id="{7A846490-596B-4106-BBCA-CF73C34C3A20}"/>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201</xdr:row>
      <xdr:rowOff>0</xdr:rowOff>
    </xdr:from>
    <xdr:ext cx="65" cy="172227"/>
    <xdr:sp macro="" textlink="">
      <xdr:nvSpPr>
        <xdr:cNvPr id="93" name="CuadroTexto 3">
          <a:extLst>
            <a:ext uri="{FF2B5EF4-FFF2-40B4-BE49-F238E27FC236}">
              <a16:creationId xmlns:a16="http://schemas.microsoft.com/office/drawing/2014/main" id="{4A3912CA-3D44-457A-B29C-1558E04BC8E4}"/>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201</xdr:row>
      <xdr:rowOff>0</xdr:rowOff>
    </xdr:from>
    <xdr:ext cx="65" cy="172227"/>
    <xdr:sp macro="" textlink="">
      <xdr:nvSpPr>
        <xdr:cNvPr id="94" name="CuadroTexto 4">
          <a:extLst>
            <a:ext uri="{FF2B5EF4-FFF2-40B4-BE49-F238E27FC236}">
              <a16:creationId xmlns:a16="http://schemas.microsoft.com/office/drawing/2014/main" id="{81C24DB8-5477-4433-92F4-A358EFB8B2FF}"/>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201</xdr:row>
      <xdr:rowOff>0</xdr:rowOff>
    </xdr:from>
    <xdr:ext cx="65" cy="172227"/>
    <xdr:sp macro="" textlink="">
      <xdr:nvSpPr>
        <xdr:cNvPr id="95" name="CuadroTexto 1">
          <a:extLst>
            <a:ext uri="{FF2B5EF4-FFF2-40B4-BE49-F238E27FC236}">
              <a16:creationId xmlns:a16="http://schemas.microsoft.com/office/drawing/2014/main" id="{FD37E318-1D9C-4DD9-B0F5-DA5CAF163030}"/>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201</xdr:row>
      <xdr:rowOff>0</xdr:rowOff>
    </xdr:from>
    <xdr:ext cx="65" cy="172227"/>
    <xdr:sp macro="" textlink="">
      <xdr:nvSpPr>
        <xdr:cNvPr id="96" name="CuadroTexto 3">
          <a:extLst>
            <a:ext uri="{FF2B5EF4-FFF2-40B4-BE49-F238E27FC236}">
              <a16:creationId xmlns:a16="http://schemas.microsoft.com/office/drawing/2014/main" id="{91B0B596-1E97-4628-859E-A80BC9D4D823}"/>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201</xdr:row>
      <xdr:rowOff>0</xdr:rowOff>
    </xdr:from>
    <xdr:ext cx="65" cy="172227"/>
    <xdr:sp macro="" textlink="">
      <xdr:nvSpPr>
        <xdr:cNvPr id="97" name="CuadroTexto 4">
          <a:extLst>
            <a:ext uri="{FF2B5EF4-FFF2-40B4-BE49-F238E27FC236}">
              <a16:creationId xmlns:a16="http://schemas.microsoft.com/office/drawing/2014/main" id="{5671868D-C95F-4D1B-87FC-9941EF55709B}"/>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98" name="CuadroTexto 97">
          <a:extLst>
            <a:ext uri="{FF2B5EF4-FFF2-40B4-BE49-F238E27FC236}">
              <a16:creationId xmlns:a16="http://schemas.microsoft.com/office/drawing/2014/main" id="{FCED15B2-08CF-4214-9173-6D409F9D9B36}"/>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99" name="CuadroTexto 3">
          <a:extLst>
            <a:ext uri="{FF2B5EF4-FFF2-40B4-BE49-F238E27FC236}">
              <a16:creationId xmlns:a16="http://schemas.microsoft.com/office/drawing/2014/main" id="{DAAFDF0C-19F8-42A9-8EDF-070A9DF59600}"/>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213</xdr:row>
      <xdr:rowOff>0</xdr:rowOff>
    </xdr:from>
    <xdr:ext cx="65" cy="172227"/>
    <xdr:sp macro="" textlink="">
      <xdr:nvSpPr>
        <xdr:cNvPr id="100" name="CuadroTexto 4">
          <a:extLst>
            <a:ext uri="{FF2B5EF4-FFF2-40B4-BE49-F238E27FC236}">
              <a16:creationId xmlns:a16="http://schemas.microsoft.com/office/drawing/2014/main" id="{9826C928-B5A4-4ECF-BEF7-0A72EA9B89AE}"/>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1" name="CuadroTexto 1">
          <a:extLst>
            <a:ext uri="{FF2B5EF4-FFF2-40B4-BE49-F238E27FC236}">
              <a16:creationId xmlns:a16="http://schemas.microsoft.com/office/drawing/2014/main" id="{2C2EC3B5-2B8E-4A00-9E95-41694C2284D4}"/>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2" name="CuadroTexto 3">
          <a:extLst>
            <a:ext uri="{FF2B5EF4-FFF2-40B4-BE49-F238E27FC236}">
              <a16:creationId xmlns:a16="http://schemas.microsoft.com/office/drawing/2014/main" id="{0F8E09B3-9619-4DE6-A14D-0751F26129A8}"/>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213</xdr:row>
      <xdr:rowOff>0</xdr:rowOff>
    </xdr:from>
    <xdr:ext cx="65" cy="172227"/>
    <xdr:sp macro="" textlink="">
      <xdr:nvSpPr>
        <xdr:cNvPr id="103" name="CuadroTexto 4">
          <a:extLst>
            <a:ext uri="{FF2B5EF4-FFF2-40B4-BE49-F238E27FC236}">
              <a16:creationId xmlns:a16="http://schemas.microsoft.com/office/drawing/2014/main" id="{1106C947-81EC-4240-AB81-29765CF7E681}"/>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4" name="CuadroTexto 103">
          <a:extLst>
            <a:ext uri="{FF2B5EF4-FFF2-40B4-BE49-F238E27FC236}">
              <a16:creationId xmlns:a16="http://schemas.microsoft.com/office/drawing/2014/main" id="{CA3FBEA0-B35D-4E64-BEF3-B44D9FD00775}"/>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5" name="CuadroTexto 3">
          <a:extLst>
            <a:ext uri="{FF2B5EF4-FFF2-40B4-BE49-F238E27FC236}">
              <a16:creationId xmlns:a16="http://schemas.microsoft.com/office/drawing/2014/main" id="{E91F500F-7A71-4D8D-9309-1A54A127D789}"/>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213</xdr:row>
      <xdr:rowOff>0</xdr:rowOff>
    </xdr:from>
    <xdr:ext cx="65" cy="172227"/>
    <xdr:sp macro="" textlink="">
      <xdr:nvSpPr>
        <xdr:cNvPr id="106" name="CuadroTexto 4">
          <a:extLst>
            <a:ext uri="{FF2B5EF4-FFF2-40B4-BE49-F238E27FC236}">
              <a16:creationId xmlns:a16="http://schemas.microsoft.com/office/drawing/2014/main" id="{EE5378E7-73BB-4B5C-8C99-0BEE513D701F}"/>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7" name="CuadroTexto 1">
          <a:extLst>
            <a:ext uri="{FF2B5EF4-FFF2-40B4-BE49-F238E27FC236}">
              <a16:creationId xmlns:a16="http://schemas.microsoft.com/office/drawing/2014/main" id="{27B9503A-CC23-4E88-B4DA-BD289CC5E763}"/>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8" name="CuadroTexto 3">
          <a:extLst>
            <a:ext uri="{FF2B5EF4-FFF2-40B4-BE49-F238E27FC236}">
              <a16:creationId xmlns:a16="http://schemas.microsoft.com/office/drawing/2014/main" id="{E80FDE49-A87C-4FC4-A88A-03CAB6656994}"/>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213</xdr:row>
      <xdr:rowOff>0</xdr:rowOff>
    </xdr:from>
    <xdr:ext cx="65" cy="172227"/>
    <xdr:sp macro="" textlink="">
      <xdr:nvSpPr>
        <xdr:cNvPr id="109" name="CuadroTexto 4">
          <a:extLst>
            <a:ext uri="{FF2B5EF4-FFF2-40B4-BE49-F238E27FC236}">
              <a16:creationId xmlns:a16="http://schemas.microsoft.com/office/drawing/2014/main" id="{F0F9B5EB-3491-4CCF-91F5-F6DD1F62A514}"/>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10" name="CuadroTexto 109">
          <a:extLst>
            <a:ext uri="{FF2B5EF4-FFF2-40B4-BE49-F238E27FC236}">
              <a16:creationId xmlns:a16="http://schemas.microsoft.com/office/drawing/2014/main" id="{4E0667D0-5734-4933-96A7-46006B90CEB9}"/>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11" name="CuadroTexto 3">
          <a:extLst>
            <a:ext uri="{FF2B5EF4-FFF2-40B4-BE49-F238E27FC236}">
              <a16:creationId xmlns:a16="http://schemas.microsoft.com/office/drawing/2014/main" id="{1D43DAA0-598C-47D9-AC59-40327F6BC70B}"/>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12" name="CuadroTexto 4">
          <a:extLst>
            <a:ext uri="{FF2B5EF4-FFF2-40B4-BE49-F238E27FC236}">
              <a16:creationId xmlns:a16="http://schemas.microsoft.com/office/drawing/2014/main" id="{B17C4802-F2E8-43EE-9F0D-704DAF16CF5A}"/>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13" name="CuadroTexto 1">
          <a:extLst>
            <a:ext uri="{FF2B5EF4-FFF2-40B4-BE49-F238E27FC236}">
              <a16:creationId xmlns:a16="http://schemas.microsoft.com/office/drawing/2014/main" id="{3D61900D-02A5-4783-8F2A-2140FBE8307B}"/>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14" name="CuadroTexto 3">
          <a:extLst>
            <a:ext uri="{FF2B5EF4-FFF2-40B4-BE49-F238E27FC236}">
              <a16:creationId xmlns:a16="http://schemas.microsoft.com/office/drawing/2014/main" id="{554D0C8A-E70F-48F8-B2CD-2BCB898AEEDE}"/>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15" name="CuadroTexto 4">
          <a:extLst>
            <a:ext uri="{FF2B5EF4-FFF2-40B4-BE49-F238E27FC236}">
              <a16:creationId xmlns:a16="http://schemas.microsoft.com/office/drawing/2014/main" id="{17456CF5-AD55-4010-B22A-52464CA60D76}"/>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16" name="CuadroTexto 115">
          <a:extLst>
            <a:ext uri="{FF2B5EF4-FFF2-40B4-BE49-F238E27FC236}">
              <a16:creationId xmlns:a16="http://schemas.microsoft.com/office/drawing/2014/main" id="{8EBDF59A-B177-49D8-B71E-8EF803829CD2}"/>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17" name="CuadroTexto 3">
          <a:extLst>
            <a:ext uri="{FF2B5EF4-FFF2-40B4-BE49-F238E27FC236}">
              <a16:creationId xmlns:a16="http://schemas.microsoft.com/office/drawing/2014/main" id="{ED6BA526-F0DE-4054-AAD3-230F2712D2E8}"/>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118" name="CuadroTexto 4">
          <a:extLst>
            <a:ext uri="{FF2B5EF4-FFF2-40B4-BE49-F238E27FC236}">
              <a16:creationId xmlns:a16="http://schemas.microsoft.com/office/drawing/2014/main" id="{BD77B66C-17B5-41F5-AF7B-7ACEEB100252}"/>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19" name="CuadroTexto 1">
          <a:extLst>
            <a:ext uri="{FF2B5EF4-FFF2-40B4-BE49-F238E27FC236}">
              <a16:creationId xmlns:a16="http://schemas.microsoft.com/office/drawing/2014/main" id="{280A8446-C190-4833-B964-0EC3FDE48EAB}"/>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20" name="CuadroTexto 3">
          <a:extLst>
            <a:ext uri="{FF2B5EF4-FFF2-40B4-BE49-F238E27FC236}">
              <a16:creationId xmlns:a16="http://schemas.microsoft.com/office/drawing/2014/main" id="{7F84F392-0D5E-4103-B85B-EE0ECD7E91A1}"/>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121" name="CuadroTexto 4">
          <a:extLst>
            <a:ext uri="{FF2B5EF4-FFF2-40B4-BE49-F238E27FC236}">
              <a16:creationId xmlns:a16="http://schemas.microsoft.com/office/drawing/2014/main" id="{B06A0C86-3330-49A7-B8F8-1615A395B17C}"/>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2" name="CuadroTexto 121">
          <a:extLst>
            <a:ext uri="{FF2B5EF4-FFF2-40B4-BE49-F238E27FC236}">
              <a16:creationId xmlns:a16="http://schemas.microsoft.com/office/drawing/2014/main" id="{2BB1627E-BC13-480F-8210-14312A4DC733}"/>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3" name="CuadroTexto 3">
          <a:extLst>
            <a:ext uri="{FF2B5EF4-FFF2-40B4-BE49-F238E27FC236}">
              <a16:creationId xmlns:a16="http://schemas.microsoft.com/office/drawing/2014/main" id="{66C3AC9A-7CD6-49AF-ACE1-2A02252BFC9B}"/>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24" name="CuadroTexto 4">
          <a:extLst>
            <a:ext uri="{FF2B5EF4-FFF2-40B4-BE49-F238E27FC236}">
              <a16:creationId xmlns:a16="http://schemas.microsoft.com/office/drawing/2014/main" id="{8B291165-1901-4B17-89EF-A8EF0016E514}"/>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5" name="CuadroTexto 1">
          <a:extLst>
            <a:ext uri="{FF2B5EF4-FFF2-40B4-BE49-F238E27FC236}">
              <a16:creationId xmlns:a16="http://schemas.microsoft.com/office/drawing/2014/main" id="{5ACD9786-44E5-4ED4-A427-BE32923203F6}"/>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6" name="CuadroTexto 3">
          <a:extLst>
            <a:ext uri="{FF2B5EF4-FFF2-40B4-BE49-F238E27FC236}">
              <a16:creationId xmlns:a16="http://schemas.microsoft.com/office/drawing/2014/main" id="{123A7F6F-C61D-4870-9970-2CC50B211705}"/>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27" name="CuadroTexto 4">
          <a:extLst>
            <a:ext uri="{FF2B5EF4-FFF2-40B4-BE49-F238E27FC236}">
              <a16:creationId xmlns:a16="http://schemas.microsoft.com/office/drawing/2014/main" id="{FB8A664E-9063-4760-8020-866927CDBC87}"/>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28" name="CuadroTexto 127">
          <a:extLst>
            <a:ext uri="{FF2B5EF4-FFF2-40B4-BE49-F238E27FC236}">
              <a16:creationId xmlns:a16="http://schemas.microsoft.com/office/drawing/2014/main" id="{CCCB9E0D-A36F-4730-96AE-A40D3F9EC170}"/>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29" name="CuadroTexto 3">
          <a:extLst>
            <a:ext uri="{FF2B5EF4-FFF2-40B4-BE49-F238E27FC236}">
              <a16:creationId xmlns:a16="http://schemas.microsoft.com/office/drawing/2014/main" id="{10BB4726-3B08-4678-B927-B8D08C4B0AB4}"/>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30" name="CuadroTexto 4">
          <a:extLst>
            <a:ext uri="{FF2B5EF4-FFF2-40B4-BE49-F238E27FC236}">
              <a16:creationId xmlns:a16="http://schemas.microsoft.com/office/drawing/2014/main" id="{E9770A05-5A6F-4D90-A2EE-80F39595A40E}"/>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31" name="CuadroTexto 1">
          <a:extLst>
            <a:ext uri="{FF2B5EF4-FFF2-40B4-BE49-F238E27FC236}">
              <a16:creationId xmlns:a16="http://schemas.microsoft.com/office/drawing/2014/main" id="{64AD316B-EAED-405C-80A7-743174FC7350}"/>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32" name="CuadroTexto 3">
          <a:extLst>
            <a:ext uri="{FF2B5EF4-FFF2-40B4-BE49-F238E27FC236}">
              <a16:creationId xmlns:a16="http://schemas.microsoft.com/office/drawing/2014/main" id="{BF95C3F0-A7EB-4801-A22D-56EBE3C7A90A}"/>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33" name="CuadroTexto 4">
          <a:extLst>
            <a:ext uri="{FF2B5EF4-FFF2-40B4-BE49-F238E27FC236}">
              <a16:creationId xmlns:a16="http://schemas.microsoft.com/office/drawing/2014/main" id="{6E38B5E3-9434-4F75-A23D-55ED2052ABBB}"/>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34" name="CuadroTexto 133">
          <a:extLst>
            <a:ext uri="{FF2B5EF4-FFF2-40B4-BE49-F238E27FC236}">
              <a16:creationId xmlns:a16="http://schemas.microsoft.com/office/drawing/2014/main" id="{DA19871A-5CEE-4E81-9945-276DE1E1C116}"/>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35" name="CuadroTexto 3">
          <a:extLst>
            <a:ext uri="{FF2B5EF4-FFF2-40B4-BE49-F238E27FC236}">
              <a16:creationId xmlns:a16="http://schemas.microsoft.com/office/drawing/2014/main" id="{0B54C33E-DA1A-4B32-AAD3-41E4EF3EC481}"/>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136" name="CuadroTexto 4">
          <a:extLst>
            <a:ext uri="{FF2B5EF4-FFF2-40B4-BE49-F238E27FC236}">
              <a16:creationId xmlns:a16="http://schemas.microsoft.com/office/drawing/2014/main" id="{782BAD0C-0291-4225-B954-FBCB00F2B31A}"/>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37" name="CuadroTexto 1">
          <a:extLst>
            <a:ext uri="{FF2B5EF4-FFF2-40B4-BE49-F238E27FC236}">
              <a16:creationId xmlns:a16="http://schemas.microsoft.com/office/drawing/2014/main" id="{8414CD59-8E2F-4FBE-BC4B-52CBD2DB784A}"/>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38" name="CuadroTexto 3">
          <a:extLst>
            <a:ext uri="{FF2B5EF4-FFF2-40B4-BE49-F238E27FC236}">
              <a16:creationId xmlns:a16="http://schemas.microsoft.com/office/drawing/2014/main" id="{B4EFB3EE-6E45-48E1-B929-01B78857198E}"/>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139" name="CuadroTexto 4">
          <a:extLst>
            <a:ext uri="{FF2B5EF4-FFF2-40B4-BE49-F238E27FC236}">
              <a16:creationId xmlns:a16="http://schemas.microsoft.com/office/drawing/2014/main" id="{CCF7720D-DB8A-4895-99A0-FA0968592EF8}"/>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40" name="CuadroTexto 139">
          <a:extLst>
            <a:ext uri="{FF2B5EF4-FFF2-40B4-BE49-F238E27FC236}">
              <a16:creationId xmlns:a16="http://schemas.microsoft.com/office/drawing/2014/main" id="{81FD91B1-E4AE-44E9-9924-A6A9B5A8A0F5}"/>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41" name="CuadroTexto 3">
          <a:extLst>
            <a:ext uri="{FF2B5EF4-FFF2-40B4-BE49-F238E27FC236}">
              <a16:creationId xmlns:a16="http://schemas.microsoft.com/office/drawing/2014/main" id="{357CA89A-3840-42A5-A481-57A14DFFA251}"/>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42" name="CuadroTexto 4">
          <a:extLst>
            <a:ext uri="{FF2B5EF4-FFF2-40B4-BE49-F238E27FC236}">
              <a16:creationId xmlns:a16="http://schemas.microsoft.com/office/drawing/2014/main" id="{1CEC90EE-0250-4EDB-A18A-67C271B212A7}"/>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43" name="CuadroTexto 1">
          <a:extLst>
            <a:ext uri="{FF2B5EF4-FFF2-40B4-BE49-F238E27FC236}">
              <a16:creationId xmlns:a16="http://schemas.microsoft.com/office/drawing/2014/main" id="{45BA925F-8194-4D65-B72D-12ABCFC4306D}"/>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44" name="CuadroTexto 3">
          <a:extLst>
            <a:ext uri="{FF2B5EF4-FFF2-40B4-BE49-F238E27FC236}">
              <a16:creationId xmlns:a16="http://schemas.microsoft.com/office/drawing/2014/main" id="{836A91C6-C282-4114-8DF8-0CA44BA2DF3C}"/>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45" name="CuadroTexto 4">
          <a:extLst>
            <a:ext uri="{FF2B5EF4-FFF2-40B4-BE49-F238E27FC236}">
              <a16:creationId xmlns:a16="http://schemas.microsoft.com/office/drawing/2014/main" id="{F383CDC3-C213-4D04-BA08-17CA41AE614F}"/>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46" name="CuadroTexto 145">
          <a:extLst>
            <a:ext uri="{FF2B5EF4-FFF2-40B4-BE49-F238E27FC236}">
              <a16:creationId xmlns:a16="http://schemas.microsoft.com/office/drawing/2014/main" id="{C4887829-6460-4776-A544-4F334CC5AE67}"/>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47" name="CuadroTexto 3">
          <a:extLst>
            <a:ext uri="{FF2B5EF4-FFF2-40B4-BE49-F238E27FC236}">
              <a16:creationId xmlns:a16="http://schemas.microsoft.com/office/drawing/2014/main" id="{1C40B44D-C667-4662-BEDB-B09301BC08B4}"/>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48" name="CuadroTexto 4">
          <a:extLst>
            <a:ext uri="{FF2B5EF4-FFF2-40B4-BE49-F238E27FC236}">
              <a16:creationId xmlns:a16="http://schemas.microsoft.com/office/drawing/2014/main" id="{27F280C3-7421-4C83-895F-9F4D09C08BCD}"/>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49" name="CuadroTexto 1">
          <a:extLst>
            <a:ext uri="{FF2B5EF4-FFF2-40B4-BE49-F238E27FC236}">
              <a16:creationId xmlns:a16="http://schemas.microsoft.com/office/drawing/2014/main" id="{09706ADA-F644-4AA6-8883-DF5E691292B1}"/>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50" name="CuadroTexto 3">
          <a:extLst>
            <a:ext uri="{FF2B5EF4-FFF2-40B4-BE49-F238E27FC236}">
              <a16:creationId xmlns:a16="http://schemas.microsoft.com/office/drawing/2014/main" id="{1A53748C-ED58-4156-B882-E43CB670622A}"/>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36</xdr:col>
      <xdr:colOff>1203722</xdr:colOff>
      <xdr:row>4</xdr:row>
      <xdr:rowOff>0</xdr:rowOff>
    </xdr:from>
    <xdr:ext cx="65" cy="172227"/>
    <xdr:sp macro="" textlink="">
      <xdr:nvSpPr>
        <xdr:cNvPr id="2" name="CuadroTexto 1">
          <a:extLst>
            <a:ext uri="{FF2B5EF4-FFF2-40B4-BE49-F238E27FC236}">
              <a16:creationId xmlns:a16="http://schemas.microsoft.com/office/drawing/2014/main" id="{A93917B5-F0E5-4B53-B19F-D9AF82B575FB}"/>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3" name="CuadroTexto 3">
          <a:extLst>
            <a:ext uri="{FF2B5EF4-FFF2-40B4-BE49-F238E27FC236}">
              <a16:creationId xmlns:a16="http://schemas.microsoft.com/office/drawing/2014/main" id="{EE348910-B7BF-4095-8B55-A1E279C6F2D4}"/>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4" name="CuadroTexto 4">
          <a:extLst>
            <a:ext uri="{FF2B5EF4-FFF2-40B4-BE49-F238E27FC236}">
              <a16:creationId xmlns:a16="http://schemas.microsoft.com/office/drawing/2014/main" id="{D6B35AE8-C49F-485D-9C4D-5E7A6435299D}"/>
            </a:ext>
          </a:extLst>
        </xdr:cNvPr>
        <xdr:cNvSpPr txBox="1"/>
      </xdr:nvSpPr>
      <xdr:spPr>
        <a:xfrm>
          <a:off x="51295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5" name="CuadroTexto 1">
          <a:extLst>
            <a:ext uri="{FF2B5EF4-FFF2-40B4-BE49-F238E27FC236}">
              <a16:creationId xmlns:a16="http://schemas.microsoft.com/office/drawing/2014/main" id="{D0D1F346-5A0E-475C-B59A-367D6FE7FC88}"/>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6" name="CuadroTexto 3">
          <a:extLst>
            <a:ext uri="{FF2B5EF4-FFF2-40B4-BE49-F238E27FC236}">
              <a16:creationId xmlns:a16="http://schemas.microsoft.com/office/drawing/2014/main" id="{A3756125-96C9-4521-B858-6BC6205BA4DD}"/>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7" name="CuadroTexto 4">
          <a:extLst>
            <a:ext uri="{FF2B5EF4-FFF2-40B4-BE49-F238E27FC236}">
              <a16:creationId xmlns:a16="http://schemas.microsoft.com/office/drawing/2014/main" id="{F8C1DD20-7ABA-4D5E-8576-041D0793B819}"/>
            </a:ext>
          </a:extLst>
        </xdr:cNvPr>
        <xdr:cNvSpPr txBox="1"/>
      </xdr:nvSpPr>
      <xdr:spPr>
        <a:xfrm>
          <a:off x="51295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8" name="CuadroTexto 7">
          <a:extLst>
            <a:ext uri="{FF2B5EF4-FFF2-40B4-BE49-F238E27FC236}">
              <a16:creationId xmlns:a16="http://schemas.microsoft.com/office/drawing/2014/main" id="{2B1780EA-2296-42AC-A539-31328A935006}"/>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9" name="CuadroTexto 3">
          <a:extLst>
            <a:ext uri="{FF2B5EF4-FFF2-40B4-BE49-F238E27FC236}">
              <a16:creationId xmlns:a16="http://schemas.microsoft.com/office/drawing/2014/main" id="{BBCBA446-74F7-42B5-81BC-8B3AED3AB6C6}"/>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0" name="CuadroTexto 4">
          <a:extLst>
            <a:ext uri="{FF2B5EF4-FFF2-40B4-BE49-F238E27FC236}">
              <a16:creationId xmlns:a16="http://schemas.microsoft.com/office/drawing/2014/main" id="{5C573F4F-4146-4019-8753-A584BD0630F1}"/>
            </a:ext>
          </a:extLst>
        </xdr:cNvPr>
        <xdr:cNvSpPr txBox="1"/>
      </xdr:nvSpPr>
      <xdr:spPr>
        <a:xfrm>
          <a:off x="51295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1" name="CuadroTexto 1">
          <a:extLst>
            <a:ext uri="{FF2B5EF4-FFF2-40B4-BE49-F238E27FC236}">
              <a16:creationId xmlns:a16="http://schemas.microsoft.com/office/drawing/2014/main" id="{96083DC2-AFEF-4C0A-8455-8C3934E83110}"/>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 name="CuadroTexto 3">
          <a:extLst>
            <a:ext uri="{FF2B5EF4-FFF2-40B4-BE49-F238E27FC236}">
              <a16:creationId xmlns:a16="http://schemas.microsoft.com/office/drawing/2014/main" id="{245E1BE7-76D9-45AD-96B8-E32E53422180}"/>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3" name="CuadroTexto 4">
          <a:extLst>
            <a:ext uri="{FF2B5EF4-FFF2-40B4-BE49-F238E27FC236}">
              <a16:creationId xmlns:a16="http://schemas.microsoft.com/office/drawing/2014/main" id="{59E8DB20-4247-4C84-ADE0-C64F5C00FC9D}"/>
            </a:ext>
          </a:extLst>
        </xdr:cNvPr>
        <xdr:cNvSpPr txBox="1"/>
      </xdr:nvSpPr>
      <xdr:spPr>
        <a:xfrm>
          <a:off x="51295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xdr:row>
      <xdr:rowOff>0</xdr:rowOff>
    </xdr:from>
    <xdr:ext cx="65" cy="172227"/>
    <xdr:sp macro="" textlink="">
      <xdr:nvSpPr>
        <xdr:cNvPr id="14" name="CuadroTexto 13">
          <a:extLst>
            <a:ext uri="{FF2B5EF4-FFF2-40B4-BE49-F238E27FC236}">
              <a16:creationId xmlns:a16="http://schemas.microsoft.com/office/drawing/2014/main" id="{2ED3661B-1967-4C91-9D0C-0738B9EEE485}"/>
            </a:ext>
          </a:extLst>
        </xdr:cNvPr>
        <xdr:cNvSpPr txBox="1"/>
      </xdr:nvSpPr>
      <xdr:spPr>
        <a:xfrm>
          <a:off x="50152697" y="22507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xdr:row>
      <xdr:rowOff>0</xdr:rowOff>
    </xdr:from>
    <xdr:ext cx="65" cy="172227"/>
    <xdr:sp macro="" textlink="">
      <xdr:nvSpPr>
        <xdr:cNvPr id="15" name="CuadroTexto 3">
          <a:extLst>
            <a:ext uri="{FF2B5EF4-FFF2-40B4-BE49-F238E27FC236}">
              <a16:creationId xmlns:a16="http://schemas.microsoft.com/office/drawing/2014/main" id="{2A0E1D96-8FE6-44BB-95F2-DCA39760A0EF}"/>
            </a:ext>
          </a:extLst>
        </xdr:cNvPr>
        <xdr:cNvSpPr txBox="1"/>
      </xdr:nvSpPr>
      <xdr:spPr>
        <a:xfrm>
          <a:off x="50152697" y="22507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xdr:row>
      <xdr:rowOff>0</xdr:rowOff>
    </xdr:from>
    <xdr:ext cx="65" cy="172227"/>
    <xdr:sp macro="" textlink="">
      <xdr:nvSpPr>
        <xdr:cNvPr id="16" name="CuadroTexto 4">
          <a:extLst>
            <a:ext uri="{FF2B5EF4-FFF2-40B4-BE49-F238E27FC236}">
              <a16:creationId xmlns:a16="http://schemas.microsoft.com/office/drawing/2014/main" id="{091ABFDD-B4B6-4E01-92F2-FF0009FE2F2B}"/>
            </a:ext>
          </a:extLst>
        </xdr:cNvPr>
        <xdr:cNvSpPr txBox="1"/>
      </xdr:nvSpPr>
      <xdr:spPr>
        <a:xfrm>
          <a:off x="51295697" y="22507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xdr:row>
      <xdr:rowOff>0</xdr:rowOff>
    </xdr:from>
    <xdr:ext cx="65" cy="172227"/>
    <xdr:sp macro="" textlink="">
      <xdr:nvSpPr>
        <xdr:cNvPr id="17" name="CuadroTexto 1">
          <a:extLst>
            <a:ext uri="{FF2B5EF4-FFF2-40B4-BE49-F238E27FC236}">
              <a16:creationId xmlns:a16="http://schemas.microsoft.com/office/drawing/2014/main" id="{C8CDCA98-FD1E-4A4B-AC51-AED721EF4D12}"/>
            </a:ext>
          </a:extLst>
        </xdr:cNvPr>
        <xdr:cNvSpPr txBox="1"/>
      </xdr:nvSpPr>
      <xdr:spPr>
        <a:xfrm>
          <a:off x="50152697" y="22507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xdr:row>
      <xdr:rowOff>0</xdr:rowOff>
    </xdr:from>
    <xdr:ext cx="65" cy="172227"/>
    <xdr:sp macro="" textlink="">
      <xdr:nvSpPr>
        <xdr:cNvPr id="18" name="CuadroTexto 3">
          <a:extLst>
            <a:ext uri="{FF2B5EF4-FFF2-40B4-BE49-F238E27FC236}">
              <a16:creationId xmlns:a16="http://schemas.microsoft.com/office/drawing/2014/main" id="{3AF704F3-04C2-4B1D-BE3E-F4EC50E966E9}"/>
            </a:ext>
          </a:extLst>
        </xdr:cNvPr>
        <xdr:cNvSpPr txBox="1"/>
      </xdr:nvSpPr>
      <xdr:spPr>
        <a:xfrm>
          <a:off x="50152697" y="22507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xdr:row>
      <xdr:rowOff>0</xdr:rowOff>
    </xdr:from>
    <xdr:ext cx="65" cy="172227"/>
    <xdr:sp macro="" textlink="">
      <xdr:nvSpPr>
        <xdr:cNvPr id="19" name="CuadroTexto 4">
          <a:extLst>
            <a:ext uri="{FF2B5EF4-FFF2-40B4-BE49-F238E27FC236}">
              <a16:creationId xmlns:a16="http://schemas.microsoft.com/office/drawing/2014/main" id="{8C7699A1-3FB5-4B24-8D6A-9E9C12BAE6C8}"/>
            </a:ext>
          </a:extLst>
        </xdr:cNvPr>
        <xdr:cNvSpPr txBox="1"/>
      </xdr:nvSpPr>
      <xdr:spPr>
        <a:xfrm>
          <a:off x="51295697" y="22507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59</xdr:row>
      <xdr:rowOff>263127</xdr:rowOff>
    </xdr:from>
    <xdr:ext cx="65" cy="172227"/>
    <xdr:sp macro="" textlink="">
      <xdr:nvSpPr>
        <xdr:cNvPr id="20" name="CuadroTexto 19">
          <a:extLst>
            <a:ext uri="{FF2B5EF4-FFF2-40B4-BE49-F238E27FC236}">
              <a16:creationId xmlns:a16="http://schemas.microsoft.com/office/drawing/2014/main" id="{4BE7BC98-7BB5-4111-AFA9-D98400F0C61D}"/>
            </a:ext>
          </a:extLst>
        </xdr:cNvPr>
        <xdr:cNvSpPr txBox="1"/>
      </xdr:nvSpPr>
      <xdr:spPr>
        <a:xfrm>
          <a:off x="50152697" y="64985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59</xdr:row>
      <xdr:rowOff>263127</xdr:rowOff>
    </xdr:from>
    <xdr:ext cx="65" cy="172227"/>
    <xdr:sp macro="" textlink="">
      <xdr:nvSpPr>
        <xdr:cNvPr id="21" name="CuadroTexto 3">
          <a:extLst>
            <a:ext uri="{FF2B5EF4-FFF2-40B4-BE49-F238E27FC236}">
              <a16:creationId xmlns:a16="http://schemas.microsoft.com/office/drawing/2014/main" id="{BC7C0E5C-5A27-48E5-9EE5-51BDEB0F7CC6}"/>
            </a:ext>
          </a:extLst>
        </xdr:cNvPr>
        <xdr:cNvSpPr txBox="1"/>
      </xdr:nvSpPr>
      <xdr:spPr>
        <a:xfrm>
          <a:off x="50152697" y="64985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60</xdr:row>
      <xdr:rowOff>0</xdr:rowOff>
    </xdr:from>
    <xdr:ext cx="65" cy="172227"/>
    <xdr:sp macro="" textlink="">
      <xdr:nvSpPr>
        <xdr:cNvPr id="22" name="CuadroTexto 4">
          <a:extLst>
            <a:ext uri="{FF2B5EF4-FFF2-40B4-BE49-F238E27FC236}">
              <a16:creationId xmlns:a16="http://schemas.microsoft.com/office/drawing/2014/main" id="{90EF1AA4-3E99-4096-A7E2-867279C7973F}"/>
            </a:ext>
          </a:extLst>
        </xdr:cNvPr>
        <xdr:cNvSpPr txBox="1"/>
      </xdr:nvSpPr>
      <xdr:spPr>
        <a:xfrm>
          <a:off x="51295697" y="6579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59</xdr:row>
      <xdr:rowOff>263127</xdr:rowOff>
    </xdr:from>
    <xdr:ext cx="65" cy="172227"/>
    <xdr:sp macro="" textlink="">
      <xdr:nvSpPr>
        <xdr:cNvPr id="23" name="CuadroTexto 1">
          <a:extLst>
            <a:ext uri="{FF2B5EF4-FFF2-40B4-BE49-F238E27FC236}">
              <a16:creationId xmlns:a16="http://schemas.microsoft.com/office/drawing/2014/main" id="{18AE2855-26AB-4CCB-B8E3-138A6A88CA4C}"/>
            </a:ext>
          </a:extLst>
        </xdr:cNvPr>
        <xdr:cNvSpPr txBox="1"/>
      </xdr:nvSpPr>
      <xdr:spPr>
        <a:xfrm>
          <a:off x="50152697" y="64985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59</xdr:row>
      <xdr:rowOff>263127</xdr:rowOff>
    </xdr:from>
    <xdr:ext cx="65" cy="172227"/>
    <xdr:sp macro="" textlink="">
      <xdr:nvSpPr>
        <xdr:cNvPr id="24" name="CuadroTexto 3">
          <a:extLst>
            <a:ext uri="{FF2B5EF4-FFF2-40B4-BE49-F238E27FC236}">
              <a16:creationId xmlns:a16="http://schemas.microsoft.com/office/drawing/2014/main" id="{6459BA1F-0218-4A3B-B042-CF0904C2BC9C}"/>
            </a:ext>
          </a:extLst>
        </xdr:cNvPr>
        <xdr:cNvSpPr txBox="1"/>
      </xdr:nvSpPr>
      <xdr:spPr>
        <a:xfrm>
          <a:off x="50152697" y="64985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60</xdr:row>
      <xdr:rowOff>0</xdr:rowOff>
    </xdr:from>
    <xdr:ext cx="65" cy="172227"/>
    <xdr:sp macro="" textlink="">
      <xdr:nvSpPr>
        <xdr:cNvPr id="25" name="CuadroTexto 4">
          <a:extLst>
            <a:ext uri="{FF2B5EF4-FFF2-40B4-BE49-F238E27FC236}">
              <a16:creationId xmlns:a16="http://schemas.microsoft.com/office/drawing/2014/main" id="{FE2DB9DD-7E91-4278-99CE-DE4A12B8A705}"/>
            </a:ext>
          </a:extLst>
        </xdr:cNvPr>
        <xdr:cNvSpPr txBox="1"/>
      </xdr:nvSpPr>
      <xdr:spPr>
        <a:xfrm>
          <a:off x="51295697" y="6579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129</xdr:row>
      <xdr:rowOff>0</xdr:rowOff>
    </xdr:from>
    <xdr:ext cx="65" cy="172227"/>
    <xdr:sp macro="" textlink="">
      <xdr:nvSpPr>
        <xdr:cNvPr id="26" name="CuadroTexto 25">
          <a:extLst>
            <a:ext uri="{FF2B5EF4-FFF2-40B4-BE49-F238E27FC236}">
              <a16:creationId xmlns:a16="http://schemas.microsoft.com/office/drawing/2014/main" id="{E373589B-DB5D-47A6-BB29-D32C69946F04}"/>
            </a:ext>
          </a:extLst>
        </xdr:cNvPr>
        <xdr:cNvSpPr txBox="1"/>
      </xdr:nvSpPr>
      <xdr:spPr>
        <a:xfrm>
          <a:off x="50152697" y="140065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129</xdr:row>
      <xdr:rowOff>0</xdr:rowOff>
    </xdr:from>
    <xdr:ext cx="65" cy="172227"/>
    <xdr:sp macro="" textlink="">
      <xdr:nvSpPr>
        <xdr:cNvPr id="27" name="CuadroTexto 3">
          <a:extLst>
            <a:ext uri="{FF2B5EF4-FFF2-40B4-BE49-F238E27FC236}">
              <a16:creationId xmlns:a16="http://schemas.microsoft.com/office/drawing/2014/main" id="{B1CE217F-CE10-4933-8F96-B98C9FE44623}"/>
            </a:ext>
          </a:extLst>
        </xdr:cNvPr>
        <xdr:cNvSpPr txBox="1"/>
      </xdr:nvSpPr>
      <xdr:spPr>
        <a:xfrm>
          <a:off x="50152697" y="140065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129</xdr:row>
      <xdr:rowOff>0</xdr:rowOff>
    </xdr:from>
    <xdr:ext cx="65" cy="172227"/>
    <xdr:sp macro="" textlink="">
      <xdr:nvSpPr>
        <xdr:cNvPr id="28" name="CuadroTexto 4">
          <a:extLst>
            <a:ext uri="{FF2B5EF4-FFF2-40B4-BE49-F238E27FC236}">
              <a16:creationId xmlns:a16="http://schemas.microsoft.com/office/drawing/2014/main" id="{DC3C2FA2-D706-4F77-9DFF-2CA04A4498DA}"/>
            </a:ext>
          </a:extLst>
        </xdr:cNvPr>
        <xdr:cNvSpPr txBox="1"/>
      </xdr:nvSpPr>
      <xdr:spPr>
        <a:xfrm>
          <a:off x="51295697" y="140065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129</xdr:row>
      <xdr:rowOff>0</xdr:rowOff>
    </xdr:from>
    <xdr:ext cx="65" cy="172227"/>
    <xdr:sp macro="" textlink="">
      <xdr:nvSpPr>
        <xdr:cNvPr id="29" name="CuadroTexto 1">
          <a:extLst>
            <a:ext uri="{FF2B5EF4-FFF2-40B4-BE49-F238E27FC236}">
              <a16:creationId xmlns:a16="http://schemas.microsoft.com/office/drawing/2014/main" id="{FEB77B3C-E653-41F3-8ADD-AC7595746EE4}"/>
            </a:ext>
          </a:extLst>
        </xdr:cNvPr>
        <xdr:cNvSpPr txBox="1"/>
      </xdr:nvSpPr>
      <xdr:spPr>
        <a:xfrm>
          <a:off x="50152697" y="140065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129</xdr:row>
      <xdr:rowOff>0</xdr:rowOff>
    </xdr:from>
    <xdr:ext cx="65" cy="172227"/>
    <xdr:sp macro="" textlink="">
      <xdr:nvSpPr>
        <xdr:cNvPr id="30" name="CuadroTexto 3">
          <a:extLst>
            <a:ext uri="{FF2B5EF4-FFF2-40B4-BE49-F238E27FC236}">
              <a16:creationId xmlns:a16="http://schemas.microsoft.com/office/drawing/2014/main" id="{938BD5D4-7640-4D2D-8E10-D39CA6A9EF5B}"/>
            </a:ext>
          </a:extLst>
        </xdr:cNvPr>
        <xdr:cNvSpPr txBox="1"/>
      </xdr:nvSpPr>
      <xdr:spPr>
        <a:xfrm>
          <a:off x="50152697" y="140065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129</xdr:row>
      <xdr:rowOff>0</xdr:rowOff>
    </xdr:from>
    <xdr:ext cx="65" cy="172227"/>
    <xdr:sp macro="" textlink="">
      <xdr:nvSpPr>
        <xdr:cNvPr id="31" name="CuadroTexto 4">
          <a:extLst>
            <a:ext uri="{FF2B5EF4-FFF2-40B4-BE49-F238E27FC236}">
              <a16:creationId xmlns:a16="http://schemas.microsoft.com/office/drawing/2014/main" id="{2A450BA4-1381-45B9-97AF-CE93158E4325}"/>
            </a:ext>
          </a:extLst>
        </xdr:cNvPr>
        <xdr:cNvSpPr txBox="1"/>
      </xdr:nvSpPr>
      <xdr:spPr>
        <a:xfrm>
          <a:off x="51295697" y="140065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130</xdr:row>
      <xdr:rowOff>0</xdr:rowOff>
    </xdr:from>
    <xdr:ext cx="65" cy="172227"/>
    <xdr:sp macro="" textlink="">
      <xdr:nvSpPr>
        <xdr:cNvPr id="32" name="CuadroTexto 31">
          <a:extLst>
            <a:ext uri="{FF2B5EF4-FFF2-40B4-BE49-F238E27FC236}">
              <a16:creationId xmlns:a16="http://schemas.microsoft.com/office/drawing/2014/main" id="{F96D5C5C-3BB8-47C8-B9E7-FD9536CA144F}"/>
            </a:ext>
          </a:extLst>
        </xdr:cNvPr>
        <xdr:cNvSpPr txBox="1"/>
      </xdr:nvSpPr>
      <xdr:spPr>
        <a:xfrm>
          <a:off x="50152697" y="141141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130</xdr:row>
      <xdr:rowOff>0</xdr:rowOff>
    </xdr:from>
    <xdr:ext cx="65" cy="172227"/>
    <xdr:sp macro="" textlink="">
      <xdr:nvSpPr>
        <xdr:cNvPr id="33" name="CuadroTexto 3">
          <a:extLst>
            <a:ext uri="{FF2B5EF4-FFF2-40B4-BE49-F238E27FC236}">
              <a16:creationId xmlns:a16="http://schemas.microsoft.com/office/drawing/2014/main" id="{2E8B48E2-32D2-40B5-B423-B25EB1076CD9}"/>
            </a:ext>
          </a:extLst>
        </xdr:cNvPr>
        <xdr:cNvSpPr txBox="1"/>
      </xdr:nvSpPr>
      <xdr:spPr>
        <a:xfrm>
          <a:off x="50152697" y="141141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130</xdr:row>
      <xdr:rowOff>0</xdr:rowOff>
    </xdr:from>
    <xdr:ext cx="65" cy="172227"/>
    <xdr:sp macro="" textlink="">
      <xdr:nvSpPr>
        <xdr:cNvPr id="34" name="CuadroTexto 4">
          <a:extLst>
            <a:ext uri="{FF2B5EF4-FFF2-40B4-BE49-F238E27FC236}">
              <a16:creationId xmlns:a16="http://schemas.microsoft.com/office/drawing/2014/main" id="{34888EB3-8E05-4BAC-B1FF-D6CDAA2B04D4}"/>
            </a:ext>
          </a:extLst>
        </xdr:cNvPr>
        <xdr:cNvSpPr txBox="1"/>
      </xdr:nvSpPr>
      <xdr:spPr>
        <a:xfrm>
          <a:off x="51295697" y="141141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130</xdr:row>
      <xdr:rowOff>0</xdr:rowOff>
    </xdr:from>
    <xdr:ext cx="65" cy="172227"/>
    <xdr:sp macro="" textlink="">
      <xdr:nvSpPr>
        <xdr:cNvPr id="35" name="CuadroTexto 1">
          <a:extLst>
            <a:ext uri="{FF2B5EF4-FFF2-40B4-BE49-F238E27FC236}">
              <a16:creationId xmlns:a16="http://schemas.microsoft.com/office/drawing/2014/main" id="{2905F0B8-94C6-4321-B749-085F2B655933}"/>
            </a:ext>
          </a:extLst>
        </xdr:cNvPr>
        <xdr:cNvSpPr txBox="1"/>
      </xdr:nvSpPr>
      <xdr:spPr>
        <a:xfrm>
          <a:off x="50152697" y="141141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130</xdr:row>
      <xdr:rowOff>0</xdr:rowOff>
    </xdr:from>
    <xdr:ext cx="65" cy="172227"/>
    <xdr:sp macro="" textlink="">
      <xdr:nvSpPr>
        <xdr:cNvPr id="36" name="CuadroTexto 3">
          <a:extLst>
            <a:ext uri="{FF2B5EF4-FFF2-40B4-BE49-F238E27FC236}">
              <a16:creationId xmlns:a16="http://schemas.microsoft.com/office/drawing/2014/main" id="{BCA18DBB-508C-4F89-ACFF-4188323C2CE7}"/>
            </a:ext>
          </a:extLst>
        </xdr:cNvPr>
        <xdr:cNvSpPr txBox="1"/>
      </xdr:nvSpPr>
      <xdr:spPr>
        <a:xfrm>
          <a:off x="50152697" y="141141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130</xdr:row>
      <xdr:rowOff>0</xdr:rowOff>
    </xdr:from>
    <xdr:ext cx="65" cy="172227"/>
    <xdr:sp macro="" textlink="">
      <xdr:nvSpPr>
        <xdr:cNvPr id="37" name="CuadroTexto 4">
          <a:extLst>
            <a:ext uri="{FF2B5EF4-FFF2-40B4-BE49-F238E27FC236}">
              <a16:creationId xmlns:a16="http://schemas.microsoft.com/office/drawing/2014/main" id="{132E1D56-D4E1-48F5-A2D5-8CC6857E213A}"/>
            </a:ext>
          </a:extLst>
        </xdr:cNvPr>
        <xdr:cNvSpPr txBox="1"/>
      </xdr:nvSpPr>
      <xdr:spPr>
        <a:xfrm>
          <a:off x="51295697" y="141141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171</xdr:row>
      <xdr:rowOff>0</xdr:rowOff>
    </xdr:from>
    <xdr:ext cx="65" cy="172227"/>
    <xdr:sp macro="" textlink="">
      <xdr:nvSpPr>
        <xdr:cNvPr id="38" name="CuadroTexto 37">
          <a:extLst>
            <a:ext uri="{FF2B5EF4-FFF2-40B4-BE49-F238E27FC236}">
              <a16:creationId xmlns:a16="http://schemas.microsoft.com/office/drawing/2014/main" id="{DF7DE57E-8F9D-492E-812A-CAF854961321}"/>
            </a:ext>
          </a:extLst>
        </xdr:cNvPr>
        <xdr:cNvSpPr txBox="1"/>
      </xdr:nvSpPr>
      <xdr:spPr>
        <a:xfrm>
          <a:off x="50152697" y="183813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171</xdr:row>
      <xdr:rowOff>0</xdr:rowOff>
    </xdr:from>
    <xdr:ext cx="65" cy="172227"/>
    <xdr:sp macro="" textlink="">
      <xdr:nvSpPr>
        <xdr:cNvPr id="39" name="CuadroTexto 3">
          <a:extLst>
            <a:ext uri="{FF2B5EF4-FFF2-40B4-BE49-F238E27FC236}">
              <a16:creationId xmlns:a16="http://schemas.microsoft.com/office/drawing/2014/main" id="{BDB8C3EC-ED3D-46ED-8D83-F23BA5B23302}"/>
            </a:ext>
          </a:extLst>
        </xdr:cNvPr>
        <xdr:cNvSpPr txBox="1"/>
      </xdr:nvSpPr>
      <xdr:spPr>
        <a:xfrm>
          <a:off x="50152697" y="183813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171</xdr:row>
      <xdr:rowOff>0</xdr:rowOff>
    </xdr:from>
    <xdr:ext cx="65" cy="172227"/>
    <xdr:sp macro="" textlink="">
      <xdr:nvSpPr>
        <xdr:cNvPr id="40" name="CuadroTexto 4">
          <a:extLst>
            <a:ext uri="{FF2B5EF4-FFF2-40B4-BE49-F238E27FC236}">
              <a16:creationId xmlns:a16="http://schemas.microsoft.com/office/drawing/2014/main" id="{174B207F-D12B-4A2B-831D-80048DDDC4BC}"/>
            </a:ext>
          </a:extLst>
        </xdr:cNvPr>
        <xdr:cNvSpPr txBox="1"/>
      </xdr:nvSpPr>
      <xdr:spPr>
        <a:xfrm>
          <a:off x="51295697" y="183813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171</xdr:row>
      <xdr:rowOff>0</xdr:rowOff>
    </xdr:from>
    <xdr:ext cx="65" cy="172227"/>
    <xdr:sp macro="" textlink="">
      <xdr:nvSpPr>
        <xdr:cNvPr id="41" name="CuadroTexto 1">
          <a:extLst>
            <a:ext uri="{FF2B5EF4-FFF2-40B4-BE49-F238E27FC236}">
              <a16:creationId xmlns:a16="http://schemas.microsoft.com/office/drawing/2014/main" id="{4DFD4DD6-8759-4A4B-A548-02985F3C02AE}"/>
            </a:ext>
          </a:extLst>
        </xdr:cNvPr>
        <xdr:cNvSpPr txBox="1"/>
      </xdr:nvSpPr>
      <xdr:spPr>
        <a:xfrm>
          <a:off x="50152697" y="183813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171</xdr:row>
      <xdr:rowOff>0</xdr:rowOff>
    </xdr:from>
    <xdr:ext cx="65" cy="172227"/>
    <xdr:sp macro="" textlink="">
      <xdr:nvSpPr>
        <xdr:cNvPr id="42" name="CuadroTexto 3">
          <a:extLst>
            <a:ext uri="{FF2B5EF4-FFF2-40B4-BE49-F238E27FC236}">
              <a16:creationId xmlns:a16="http://schemas.microsoft.com/office/drawing/2014/main" id="{239D53E0-889F-49A6-81D1-0C057D18C536}"/>
            </a:ext>
          </a:extLst>
        </xdr:cNvPr>
        <xdr:cNvSpPr txBox="1"/>
      </xdr:nvSpPr>
      <xdr:spPr>
        <a:xfrm>
          <a:off x="50152697" y="183813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171</xdr:row>
      <xdr:rowOff>0</xdr:rowOff>
    </xdr:from>
    <xdr:ext cx="65" cy="172227"/>
    <xdr:sp macro="" textlink="">
      <xdr:nvSpPr>
        <xdr:cNvPr id="43" name="CuadroTexto 4">
          <a:extLst>
            <a:ext uri="{FF2B5EF4-FFF2-40B4-BE49-F238E27FC236}">
              <a16:creationId xmlns:a16="http://schemas.microsoft.com/office/drawing/2014/main" id="{C175C7A4-EC32-43C8-8065-F8BCC6B9D873}"/>
            </a:ext>
          </a:extLst>
        </xdr:cNvPr>
        <xdr:cNvSpPr txBox="1"/>
      </xdr:nvSpPr>
      <xdr:spPr>
        <a:xfrm>
          <a:off x="51295697" y="183813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172</xdr:row>
      <xdr:rowOff>0</xdr:rowOff>
    </xdr:from>
    <xdr:ext cx="65" cy="172227"/>
    <xdr:sp macro="" textlink="">
      <xdr:nvSpPr>
        <xdr:cNvPr id="44" name="CuadroTexto 43">
          <a:extLst>
            <a:ext uri="{FF2B5EF4-FFF2-40B4-BE49-F238E27FC236}">
              <a16:creationId xmlns:a16="http://schemas.microsoft.com/office/drawing/2014/main" id="{60E542DB-1A00-414D-8C04-4614242BD6C1}"/>
            </a:ext>
          </a:extLst>
        </xdr:cNvPr>
        <xdr:cNvSpPr txBox="1"/>
      </xdr:nvSpPr>
      <xdr:spPr>
        <a:xfrm>
          <a:off x="50152697" y="18480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172</xdr:row>
      <xdr:rowOff>0</xdr:rowOff>
    </xdr:from>
    <xdr:ext cx="65" cy="172227"/>
    <xdr:sp macro="" textlink="">
      <xdr:nvSpPr>
        <xdr:cNvPr id="45" name="CuadroTexto 3">
          <a:extLst>
            <a:ext uri="{FF2B5EF4-FFF2-40B4-BE49-F238E27FC236}">
              <a16:creationId xmlns:a16="http://schemas.microsoft.com/office/drawing/2014/main" id="{A8DB6502-FCE2-4891-ABF1-F27F315D4834}"/>
            </a:ext>
          </a:extLst>
        </xdr:cNvPr>
        <xdr:cNvSpPr txBox="1"/>
      </xdr:nvSpPr>
      <xdr:spPr>
        <a:xfrm>
          <a:off x="50152697" y="18480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172</xdr:row>
      <xdr:rowOff>0</xdr:rowOff>
    </xdr:from>
    <xdr:ext cx="65" cy="172227"/>
    <xdr:sp macro="" textlink="">
      <xdr:nvSpPr>
        <xdr:cNvPr id="46" name="CuadroTexto 4">
          <a:extLst>
            <a:ext uri="{FF2B5EF4-FFF2-40B4-BE49-F238E27FC236}">
              <a16:creationId xmlns:a16="http://schemas.microsoft.com/office/drawing/2014/main" id="{8A30D2DE-CAD5-4CDF-8956-E0F2586AD108}"/>
            </a:ext>
          </a:extLst>
        </xdr:cNvPr>
        <xdr:cNvSpPr txBox="1"/>
      </xdr:nvSpPr>
      <xdr:spPr>
        <a:xfrm>
          <a:off x="51295697" y="18480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172</xdr:row>
      <xdr:rowOff>0</xdr:rowOff>
    </xdr:from>
    <xdr:ext cx="65" cy="172227"/>
    <xdr:sp macro="" textlink="">
      <xdr:nvSpPr>
        <xdr:cNvPr id="47" name="CuadroTexto 1">
          <a:extLst>
            <a:ext uri="{FF2B5EF4-FFF2-40B4-BE49-F238E27FC236}">
              <a16:creationId xmlns:a16="http://schemas.microsoft.com/office/drawing/2014/main" id="{B0F87581-FBC2-4B1C-857A-884A19E28D57}"/>
            </a:ext>
          </a:extLst>
        </xdr:cNvPr>
        <xdr:cNvSpPr txBox="1"/>
      </xdr:nvSpPr>
      <xdr:spPr>
        <a:xfrm>
          <a:off x="50152697" y="18480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172</xdr:row>
      <xdr:rowOff>0</xdr:rowOff>
    </xdr:from>
    <xdr:ext cx="65" cy="172227"/>
    <xdr:sp macro="" textlink="">
      <xdr:nvSpPr>
        <xdr:cNvPr id="48" name="CuadroTexto 3">
          <a:extLst>
            <a:ext uri="{FF2B5EF4-FFF2-40B4-BE49-F238E27FC236}">
              <a16:creationId xmlns:a16="http://schemas.microsoft.com/office/drawing/2014/main" id="{903ADFDA-E980-4C9E-A5EA-7C0889002E76}"/>
            </a:ext>
          </a:extLst>
        </xdr:cNvPr>
        <xdr:cNvSpPr txBox="1"/>
      </xdr:nvSpPr>
      <xdr:spPr>
        <a:xfrm>
          <a:off x="50152697" y="18480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172</xdr:row>
      <xdr:rowOff>0</xdr:rowOff>
    </xdr:from>
    <xdr:ext cx="65" cy="172227"/>
    <xdr:sp macro="" textlink="">
      <xdr:nvSpPr>
        <xdr:cNvPr id="49" name="CuadroTexto 4">
          <a:extLst>
            <a:ext uri="{FF2B5EF4-FFF2-40B4-BE49-F238E27FC236}">
              <a16:creationId xmlns:a16="http://schemas.microsoft.com/office/drawing/2014/main" id="{9870F5B0-FD82-4082-AFFC-C7386C94EBD8}"/>
            </a:ext>
          </a:extLst>
        </xdr:cNvPr>
        <xdr:cNvSpPr txBox="1"/>
      </xdr:nvSpPr>
      <xdr:spPr>
        <a:xfrm>
          <a:off x="51295697" y="18480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50" name="CuadroTexto 49">
          <a:extLst>
            <a:ext uri="{FF2B5EF4-FFF2-40B4-BE49-F238E27FC236}">
              <a16:creationId xmlns:a16="http://schemas.microsoft.com/office/drawing/2014/main" id="{216A81EE-0CFB-466E-884D-F60FF6118A6C}"/>
            </a:ext>
          </a:extLst>
        </xdr:cNvPr>
        <xdr:cNvSpPr txBox="1"/>
      </xdr:nvSpPr>
      <xdr:spPr>
        <a:xfrm>
          <a:off x="50152697" y="19522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51" name="CuadroTexto 3">
          <a:extLst>
            <a:ext uri="{FF2B5EF4-FFF2-40B4-BE49-F238E27FC236}">
              <a16:creationId xmlns:a16="http://schemas.microsoft.com/office/drawing/2014/main" id="{65FEAC45-2867-4D6F-9268-06B13C3B6E9A}"/>
            </a:ext>
          </a:extLst>
        </xdr:cNvPr>
        <xdr:cNvSpPr txBox="1"/>
      </xdr:nvSpPr>
      <xdr:spPr>
        <a:xfrm>
          <a:off x="50152697" y="19522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182</xdr:row>
      <xdr:rowOff>0</xdr:rowOff>
    </xdr:from>
    <xdr:ext cx="65" cy="172227"/>
    <xdr:sp macro="" textlink="">
      <xdr:nvSpPr>
        <xdr:cNvPr id="52" name="CuadroTexto 4">
          <a:extLst>
            <a:ext uri="{FF2B5EF4-FFF2-40B4-BE49-F238E27FC236}">
              <a16:creationId xmlns:a16="http://schemas.microsoft.com/office/drawing/2014/main" id="{5BDC5320-E31A-4195-94BE-564FC2833D49}"/>
            </a:ext>
          </a:extLst>
        </xdr:cNvPr>
        <xdr:cNvSpPr txBox="1"/>
      </xdr:nvSpPr>
      <xdr:spPr>
        <a:xfrm>
          <a:off x="51295697" y="19522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53" name="CuadroTexto 1">
          <a:extLst>
            <a:ext uri="{FF2B5EF4-FFF2-40B4-BE49-F238E27FC236}">
              <a16:creationId xmlns:a16="http://schemas.microsoft.com/office/drawing/2014/main" id="{5B19AD89-6E5B-4494-9952-779B73261195}"/>
            </a:ext>
          </a:extLst>
        </xdr:cNvPr>
        <xdr:cNvSpPr txBox="1"/>
      </xdr:nvSpPr>
      <xdr:spPr>
        <a:xfrm>
          <a:off x="50152697" y="19522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54" name="CuadroTexto 3">
          <a:extLst>
            <a:ext uri="{FF2B5EF4-FFF2-40B4-BE49-F238E27FC236}">
              <a16:creationId xmlns:a16="http://schemas.microsoft.com/office/drawing/2014/main" id="{835CC607-75D9-47BA-8EAF-D7238FFB070C}"/>
            </a:ext>
          </a:extLst>
        </xdr:cNvPr>
        <xdr:cNvSpPr txBox="1"/>
      </xdr:nvSpPr>
      <xdr:spPr>
        <a:xfrm>
          <a:off x="50152697" y="19522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182</xdr:row>
      <xdr:rowOff>0</xdr:rowOff>
    </xdr:from>
    <xdr:ext cx="65" cy="172227"/>
    <xdr:sp macro="" textlink="">
      <xdr:nvSpPr>
        <xdr:cNvPr id="55" name="CuadroTexto 4">
          <a:extLst>
            <a:ext uri="{FF2B5EF4-FFF2-40B4-BE49-F238E27FC236}">
              <a16:creationId xmlns:a16="http://schemas.microsoft.com/office/drawing/2014/main" id="{2D4A4CD0-33E4-4B85-B0D0-407383EFA434}"/>
            </a:ext>
          </a:extLst>
        </xdr:cNvPr>
        <xdr:cNvSpPr txBox="1"/>
      </xdr:nvSpPr>
      <xdr:spPr>
        <a:xfrm>
          <a:off x="51295697" y="19522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56" name="CuadroTexto 55">
          <a:extLst>
            <a:ext uri="{FF2B5EF4-FFF2-40B4-BE49-F238E27FC236}">
              <a16:creationId xmlns:a16="http://schemas.microsoft.com/office/drawing/2014/main" id="{DB6CEF13-348D-4EE1-9580-550ED7E2E448}"/>
            </a:ext>
          </a:extLst>
        </xdr:cNvPr>
        <xdr:cNvSpPr txBox="1"/>
      </xdr:nvSpPr>
      <xdr:spPr>
        <a:xfrm>
          <a:off x="50152697" y="196300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57" name="CuadroTexto 3">
          <a:extLst>
            <a:ext uri="{FF2B5EF4-FFF2-40B4-BE49-F238E27FC236}">
              <a16:creationId xmlns:a16="http://schemas.microsoft.com/office/drawing/2014/main" id="{EA890252-41ED-4981-94A1-690B02691390}"/>
            </a:ext>
          </a:extLst>
        </xdr:cNvPr>
        <xdr:cNvSpPr txBox="1"/>
      </xdr:nvSpPr>
      <xdr:spPr>
        <a:xfrm>
          <a:off x="50152697" y="196300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183</xdr:row>
      <xdr:rowOff>0</xdr:rowOff>
    </xdr:from>
    <xdr:ext cx="65" cy="172227"/>
    <xdr:sp macro="" textlink="">
      <xdr:nvSpPr>
        <xdr:cNvPr id="58" name="CuadroTexto 4">
          <a:extLst>
            <a:ext uri="{FF2B5EF4-FFF2-40B4-BE49-F238E27FC236}">
              <a16:creationId xmlns:a16="http://schemas.microsoft.com/office/drawing/2014/main" id="{DD27BDD0-D1BC-42D9-9A52-F29E5970BCCB}"/>
            </a:ext>
          </a:extLst>
        </xdr:cNvPr>
        <xdr:cNvSpPr txBox="1"/>
      </xdr:nvSpPr>
      <xdr:spPr>
        <a:xfrm>
          <a:off x="51295697" y="196300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59" name="CuadroTexto 1">
          <a:extLst>
            <a:ext uri="{FF2B5EF4-FFF2-40B4-BE49-F238E27FC236}">
              <a16:creationId xmlns:a16="http://schemas.microsoft.com/office/drawing/2014/main" id="{8B538186-5418-45E1-BA30-9647AF0DA346}"/>
            </a:ext>
          </a:extLst>
        </xdr:cNvPr>
        <xdr:cNvSpPr txBox="1"/>
      </xdr:nvSpPr>
      <xdr:spPr>
        <a:xfrm>
          <a:off x="50152697" y="196300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60" name="CuadroTexto 3">
          <a:extLst>
            <a:ext uri="{FF2B5EF4-FFF2-40B4-BE49-F238E27FC236}">
              <a16:creationId xmlns:a16="http://schemas.microsoft.com/office/drawing/2014/main" id="{408CD474-7803-48A9-AF52-9B0B1E8BDD26}"/>
            </a:ext>
          </a:extLst>
        </xdr:cNvPr>
        <xdr:cNvSpPr txBox="1"/>
      </xdr:nvSpPr>
      <xdr:spPr>
        <a:xfrm>
          <a:off x="50152697" y="196300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183</xdr:row>
      <xdr:rowOff>0</xdr:rowOff>
    </xdr:from>
    <xdr:ext cx="65" cy="172227"/>
    <xdr:sp macro="" textlink="">
      <xdr:nvSpPr>
        <xdr:cNvPr id="61" name="CuadroTexto 4">
          <a:extLst>
            <a:ext uri="{FF2B5EF4-FFF2-40B4-BE49-F238E27FC236}">
              <a16:creationId xmlns:a16="http://schemas.microsoft.com/office/drawing/2014/main" id="{B53402B4-6A4D-4B24-8B8C-93C442951E52}"/>
            </a:ext>
          </a:extLst>
        </xdr:cNvPr>
        <xdr:cNvSpPr txBox="1"/>
      </xdr:nvSpPr>
      <xdr:spPr>
        <a:xfrm>
          <a:off x="51295697" y="196300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62" name="CuadroTexto 61">
          <a:extLst>
            <a:ext uri="{FF2B5EF4-FFF2-40B4-BE49-F238E27FC236}">
              <a16:creationId xmlns:a16="http://schemas.microsoft.com/office/drawing/2014/main" id="{3F50CC0A-9896-4F37-98D9-78B60F67BF1F}"/>
            </a:ext>
          </a:extLst>
        </xdr:cNvPr>
        <xdr:cNvSpPr txBox="1"/>
      </xdr:nvSpPr>
      <xdr:spPr>
        <a:xfrm>
          <a:off x="50152697" y="19737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63" name="CuadroTexto 3">
          <a:extLst>
            <a:ext uri="{FF2B5EF4-FFF2-40B4-BE49-F238E27FC236}">
              <a16:creationId xmlns:a16="http://schemas.microsoft.com/office/drawing/2014/main" id="{3F73BC19-22C3-4285-9622-80658BDE57BA}"/>
            </a:ext>
          </a:extLst>
        </xdr:cNvPr>
        <xdr:cNvSpPr txBox="1"/>
      </xdr:nvSpPr>
      <xdr:spPr>
        <a:xfrm>
          <a:off x="50152697" y="19737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184</xdr:row>
      <xdr:rowOff>0</xdr:rowOff>
    </xdr:from>
    <xdr:ext cx="65" cy="172227"/>
    <xdr:sp macro="" textlink="">
      <xdr:nvSpPr>
        <xdr:cNvPr id="64" name="CuadroTexto 4">
          <a:extLst>
            <a:ext uri="{FF2B5EF4-FFF2-40B4-BE49-F238E27FC236}">
              <a16:creationId xmlns:a16="http://schemas.microsoft.com/office/drawing/2014/main" id="{66956679-7456-4B4A-8B41-B0B8D5F14726}"/>
            </a:ext>
          </a:extLst>
        </xdr:cNvPr>
        <xdr:cNvSpPr txBox="1"/>
      </xdr:nvSpPr>
      <xdr:spPr>
        <a:xfrm>
          <a:off x="51295697" y="19737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65" name="CuadroTexto 1">
          <a:extLst>
            <a:ext uri="{FF2B5EF4-FFF2-40B4-BE49-F238E27FC236}">
              <a16:creationId xmlns:a16="http://schemas.microsoft.com/office/drawing/2014/main" id="{0E2D92F9-D7C3-4F98-A10C-4ADEEC82C6B2}"/>
            </a:ext>
          </a:extLst>
        </xdr:cNvPr>
        <xdr:cNvSpPr txBox="1"/>
      </xdr:nvSpPr>
      <xdr:spPr>
        <a:xfrm>
          <a:off x="50152697" y="19737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66" name="CuadroTexto 3">
          <a:extLst>
            <a:ext uri="{FF2B5EF4-FFF2-40B4-BE49-F238E27FC236}">
              <a16:creationId xmlns:a16="http://schemas.microsoft.com/office/drawing/2014/main" id="{DD1555E1-61D3-46CC-91DB-E88BB9406959}"/>
            </a:ext>
          </a:extLst>
        </xdr:cNvPr>
        <xdr:cNvSpPr txBox="1"/>
      </xdr:nvSpPr>
      <xdr:spPr>
        <a:xfrm>
          <a:off x="50152697" y="19737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184</xdr:row>
      <xdr:rowOff>0</xdr:rowOff>
    </xdr:from>
    <xdr:ext cx="65" cy="172227"/>
    <xdr:sp macro="" textlink="">
      <xdr:nvSpPr>
        <xdr:cNvPr id="67" name="CuadroTexto 4">
          <a:extLst>
            <a:ext uri="{FF2B5EF4-FFF2-40B4-BE49-F238E27FC236}">
              <a16:creationId xmlns:a16="http://schemas.microsoft.com/office/drawing/2014/main" id="{F7E1294B-CA43-47F1-8F2B-62E0B2C52685}"/>
            </a:ext>
          </a:extLst>
        </xdr:cNvPr>
        <xdr:cNvSpPr txBox="1"/>
      </xdr:nvSpPr>
      <xdr:spPr>
        <a:xfrm>
          <a:off x="51295697" y="19737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68" name="CuadroTexto 67">
          <a:extLst>
            <a:ext uri="{FF2B5EF4-FFF2-40B4-BE49-F238E27FC236}">
              <a16:creationId xmlns:a16="http://schemas.microsoft.com/office/drawing/2014/main" id="{EB73E513-B3AC-4C34-8838-6F779B3F6DE3}"/>
            </a:ext>
          </a:extLst>
        </xdr:cNvPr>
        <xdr:cNvSpPr txBox="1"/>
      </xdr:nvSpPr>
      <xdr:spPr>
        <a:xfrm>
          <a:off x="50152697" y="198453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69" name="CuadroTexto 3">
          <a:extLst>
            <a:ext uri="{FF2B5EF4-FFF2-40B4-BE49-F238E27FC236}">
              <a16:creationId xmlns:a16="http://schemas.microsoft.com/office/drawing/2014/main" id="{C9EFDC8D-8DE8-410A-84C9-67B7FBA9DEC5}"/>
            </a:ext>
          </a:extLst>
        </xdr:cNvPr>
        <xdr:cNvSpPr txBox="1"/>
      </xdr:nvSpPr>
      <xdr:spPr>
        <a:xfrm>
          <a:off x="50152697" y="198453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185</xdr:row>
      <xdr:rowOff>0</xdr:rowOff>
    </xdr:from>
    <xdr:ext cx="65" cy="172227"/>
    <xdr:sp macro="" textlink="">
      <xdr:nvSpPr>
        <xdr:cNvPr id="70" name="CuadroTexto 4">
          <a:extLst>
            <a:ext uri="{FF2B5EF4-FFF2-40B4-BE49-F238E27FC236}">
              <a16:creationId xmlns:a16="http://schemas.microsoft.com/office/drawing/2014/main" id="{81E6CBA0-5CF6-4783-A00D-BD054DE13C53}"/>
            </a:ext>
          </a:extLst>
        </xdr:cNvPr>
        <xdr:cNvSpPr txBox="1"/>
      </xdr:nvSpPr>
      <xdr:spPr>
        <a:xfrm>
          <a:off x="51295697" y="198453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71" name="CuadroTexto 1">
          <a:extLst>
            <a:ext uri="{FF2B5EF4-FFF2-40B4-BE49-F238E27FC236}">
              <a16:creationId xmlns:a16="http://schemas.microsoft.com/office/drawing/2014/main" id="{69F802F3-EB37-46F0-97EE-96FE5F40BFCF}"/>
            </a:ext>
          </a:extLst>
        </xdr:cNvPr>
        <xdr:cNvSpPr txBox="1"/>
      </xdr:nvSpPr>
      <xdr:spPr>
        <a:xfrm>
          <a:off x="50152697" y="198453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72" name="CuadroTexto 3">
          <a:extLst>
            <a:ext uri="{FF2B5EF4-FFF2-40B4-BE49-F238E27FC236}">
              <a16:creationId xmlns:a16="http://schemas.microsoft.com/office/drawing/2014/main" id="{9DE337C6-0C2A-4417-8425-6A5FD3FBC14C}"/>
            </a:ext>
          </a:extLst>
        </xdr:cNvPr>
        <xdr:cNvSpPr txBox="1"/>
      </xdr:nvSpPr>
      <xdr:spPr>
        <a:xfrm>
          <a:off x="50152697" y="198453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185</xdr:row>
      <xdr:rowOff>0</xdr:rowOff>
    </xdr:from>
    <xdr:ext cx="65" cy="172227"/>
    <xdr:sp macro="" textlink="">
      <xdr:nvSpPr>
        <xdr:cNvPr id="73" name="CuadroTexto 4">
          <a:extLst>
            <a:ext uri="{FF2B5EF4-FFF2-40B4-BE49-F238E27FC236}">
              <a16:creationId xmlns:a16="http://schemas.microsoft.com/office/drawing/2014/main" id="{F17A7F49-CB4B-4E5C-9D05-6F7AA90AD1D9}"/>
            </a:ext>
          </a:extLst>
        </xdr:cNvPr>
        <xdr:cNvSpPr txBox="1"/>
      </xdr:nvSpPr>
      <xdr:spPr>
        <a:xfrm>
          <a:off x="51295697" y="198453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0</xdr:rowOff>
    </xdr:from>
    <xdr:ext cx="65" cy="172227"/>
    <xdr:sp macro="" textlink="">
      <xdr:nvSpPr>
        <xdr:cNvPr id="74" name="CuadroTexto 73">
          <a:extLst>
            <a:ext uri="{FF2B5EF4-FFF2-40B4-BE49-F238E27FC236}">
              <a16:creationId xmlns:a16="http://schemas.microsoft.com/office/drawing/2014/main" id="{7725DFD5-13DE-4B2F-A39C-AA46FB016FE1}"/>
            </a:ext>
          </a:extLst>
        </xdr:cNvPr>
        <xdr:cNvSpPr txBox="1"/>
      </xdr:nvSpPr>
      <xdr:spPr>
        <a:xfrm>
          <a:off x="50152697" y="199529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0</xdr:rowOff>
    </xdr:from>
    <xdr:ext cx="65" cy="172227"/>
    <xdr:sp macro="" textlink="">
      <xdr:nvSpPr>
        <xdr:cNvPr id="75" name="CuadroTexto 3">
          <a:extLst>
            <a:ext uri="{FF2B5EF4-FFF2-40B4-BE49-F238E27FC236}">
              <a16:creationId xmlns:a16="http://schemas.microsoft.com/office/drawing/2014/main" id="{0CAA6A12-B4A8-4A4D-8CA9-83192024D61F}"/>
            </a:ext>
          </a:extLst>
        </xdr:cNvPr>
        <xdr:cNvSpPr txBox="1"/>
      </xdr:nvSpPr>
      <xdr:spPr>
        <a:xfrm>
          <a:off x="50152697" y="199529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186</xdr:row>
      <xdr:rowOff>0</xdr:rowOff>
    </xdr:from>
    <xdr:ext cx="65" cy="172227"/>
    <xdr:sp macro="" textlink="">
      <xdr:nvSpPr>
        <xdr:cNvPr id="76" name="CuadroTexto 4">
          <a:extLst>
            <a:ext uri="{FF2B5EF4-FFF2-40B4-BE49-F238E27FC236}">
              <a16:creationId xmlns:a16="http://schemas.microsoft.com/office/drawing/2014/main" id="{FD6DAC7A-1F14-4567-90C5-9C51F9204FAF}"/>
            </a:ext>
          </a:extLst>
        </xdr:cNvPr>
        <xdr:cNvSpPr txBox="1"/>
      </xdr:nvSpPr>
      <xdr:spPr>
        <a:xfrm>
          <a:off x="51295697" y="199529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0</xdr:rowOff>
    </xdr:from>
    <xdr:ext cx="65" cy="172227"/>
    <xdr:sp macro="" textlink="">
      <xdr:nvSpPr>
        <xdr:cNvPr id="77" name="CuadroTexto 1">
          <a:extLst>
            <a:ext uri="{FF2B5EF4-FFF2-40B4-BE49-F238E27FC236}">
              <a16:creationId xmlns:a16="http://schemas.microsoft.com/office/drawing/2014/main" id="{286EA0FA-C9CE-454C-B62C-9644265CFE30}"/>
            </a:ext>
          </a:extLst>
        </xdr:cNvPr>
        <xdr:cNvSpPr txBox="1"/>
      </xdr:nvSpPr>
      <xdr:spPr>
        <a:xfrm>
          <a:off x="50152697" y="199529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0</xdr:rowOff>
    </xdr:from>
    <xdr:ext cx="65" cy="172227"/>
    <xdr:sp macro="" textlink="">
      <xdr:nvSpPr>
        <xdr:cNvPr id="78" name="CuadroTexto 3">
          <a:extLst>
            <a:ext uri="{FF2B5EF4-FFF2-40B4-BE49-F238E27FC236}">
              <a16:creationId xmlns:a16="http://schemas.microsoft.com/office/drawing/2014/main" id="{7017AD08-53E7-489B-A10F-4B9561907E8C}"/>
            </a:ext>
          </a:extLst>
        </xdr:cNvPr>
        <xdr:cNvSpPr txBox="1"/>
      </xdr:nvSpPr>
      <xdr:spPr>
        <a:xfrm>
          <a:off x="50152697" y="199529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186</xdr:row>
      <xdr:rowOff>0</xdr:rowOff>
    </xdr:from>
    <xdr:ext cx="65" cy="172227"/>
    <xdr:sp macro="" textlink="">
      <xdr:nvSpPr>
        <xdr:cNvPr id="79" name="CuadroTexto 4">
          <a:extLst>
            <a:ext uri="{FF2B5EF4-FFF2-40B4-BE49-F238E27FC236}">
              <a16:creationId xmlns:a16="http://schemas.microsoft.com/office/drawing/2014/main" id="{425F7466-6E6E-41A7-8596-2D17EBA9D397}"/>
            </a:ext>
          </a:extLst>
        </xdr:cNvPr>
        <xdr:cNvSpPr txBox="1"/>
      </xdr:nvSpPr>
      <xdr:spPr>
        <a:xfrm>
          <a:off x="51295697" y="199529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187</xdr:row>
      <xdr:rowOff>0</xdr:rowOff>
    </xdr:from>
    <xdr:ext cx="65" cy="172227"/>
    <xdr:sp macro="" textlink="">
      <xdr:nvSpPr>
        <xdr:cNvPr id="80" name="CuadroTexto 79">
          <a:extLst>
            <a:ext uri="{FF2B5EF4-FFF2-40B4-BE49-F238E27FC236}">
              <a16:creationId xmlns:a16="http://schemas.microsoft.com/office/drawing/2014/main" id="{E411D4D4-030B-4D32-817D-13FD8AB6408A}"/>
            </a:ext>
          </a:extLst>
        </xdr:cNvPr>
        <xdr:cNvSpPr txBox="1"/>
      </xdr:nvSpPr>
      <xdr:spPr>
        <a:xfrm>
          <a:off x="50152697" y="200606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187</xdr:row>
      <xdr:rowOff>0</xdr:rowOff>
    </xdr:from>
    <xdr:ext cx="65" cy="172227"/>
    <xdr:sp macro="" textlink="">
      <xdr:nvSpPr>
        <xdr:cNvPr id="81" name="CuadroTexto 3">
          <a:extLst>
            <a:ext uri="{FF2B5EF4-FFF2-40B4-BE49-F238E27FC236}">
              <a16:creationId xmlns:a16="http://schemas.microsoft.com/office/drawing/2014/main" id="{703DD8AC-24D6-4450-930C-9A27880219DE}"/>
            </a:ext>
          </a:extLst>
        </xdr:cNvPr>
        <xdr:cNvSpPr txBox="1"/>
      </xdr:nvSpPr>
      <xdr:spPr>
        <a:xfrm>
          <a:off x="50152697" y="200606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187</xdr:row>
      <xdr:rowOff>0</xdr:rowOff>
    </xdr:from>
    <xdr:ext cx="65" cy="172227"/>
    <xdr:sp macro="" textlink="">
      <xdr:nvSpPr>
        <xdr:cNvPr id="82" name="CuadroTexto 4">
          <a:extLst>
            <a:ext uri="{FF2B5EF4-FFF2-40B4-BE49-F238E27FC236}">
              <a16:creationId xmlns:a16="http://schemas.microsoft.com/office/drawing/2014/main" id="{D321B896-0B28-4B78-94C2-B8DA5DE413DE}"/>
            </a:ext>
          </a:extLst>
        </xdr:cNvPr>
        <xdr:cNvSpPr txBox="1"/>
      </xdr:nvSpPr>
      <xdr:spPr>
        <a:xfrm>
          <a:off x="51295697" y="200606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187</xdr:row>
      <xdr:rowOff>0</xdr:rowOff>
    </xdr:from>
    <xdr:ext cx="65" cy="172227"/>
    <xdr:sp macro="" textlink="">
      <xdr:nvSpPr>
        <xdr:cNvPr id="83" name="CuadroTexto 1">
          <a:extLst>
            <a:ext uri="{FF2B5EF4-FFF2-40B4-BE49-F238E27FC236}">
              <a16:creationId xmlns:a16="http://schemas.microsoft.com/office/drawing/2014/main" id="{3D8637A5-35AB-4559-89EA-18B76AC55B62}"/>
            </a:ext>
          </a:extLst>
        </xdr:cNvPr>
        <xdr:cNvSpPr txBox="1"/>
      </xdr:nvSpPr>
      <xdr:spPr>
        <a:xfrm>
          <a:off x="50152697" y="200606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187</xdr:row>
      <xdr:rowOff>0</xdr:rowOff>
    </xdr:from>
    <xdr:ext cx="65" cy="172227"/>
    <xdr:sp macro="" textlink="">
      <xdr:nvSpPr>
        <xdr:cNvPr id="84" name="CuadroTexto 3">
          <a:extLst>
            <a:ext uri="{FF2B5EF4-FFF2-40B4-BE49-F238E27FC236}">
              <a16:creationId xmlns:a16="http://schemas.microsoft.com/office/drawing/2014/main" id="{5B370B86-BFBB-4ED5-B1AA-BAFECF954235}"/>
            </a:ext>
          </a:extLst>
        </xdr:cNvPr>
        <xdr:cNvSpPr txBox="1"/>
      </xdr:nvSpPr>
      <xdr:spPr>
        <a:xfrm>
          <a:off x="50152697" y="200606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187</xdr:row>
      <xdr:rowOff>0</xdr:rowOff>
    </xdr:from>
    <xdr:ext cx="65" cy="172227"/>
    <xdr:sp macro="" textlink="">
      <xdr:nvSpPr>
        <xdr:cNvPr id="85" name="CuadroTexto 4">
          <a:extLst>
            <a:ext uri="{FF2B5EF4-FFF2-40B4-BE49-F238E27FC236}">
              <a16:creationId xmlns:a16="http://schemas.microsoft.com/office/drawing/2014/main" id="{4AE2D758-6DA8-4D4A-9D2A-ADAF574DC124}"/>
            </a:ext>
          </a:extLst>
        </xdr:cNvPr>
        <xdr:cNvSpPr txBox="1"/>
      </xdr:nvSpPr>
      <xdr:spPr>
        <a:xfrm>
          <a:off x="51295697" y="200606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188</xdr:row>
      <xdr:rowOff>0</xdr:rowOff>
    </xdr:from>
    <xdr:ext cx="65" cy="172227"/>
    <xdr:sp macro="" textlink="">
      <xdr:nvSpPr>
        <xdr:cNvPr id="86" name="CuadroTexto 85">
          <a:extLst>
            <a:ext uri="{FF2B5EF4-FFF2-40B4-BE49-F238E27FC236}">
              <a16:creationId xmlns:a16="http://schemas.microsoft.com/office/drawing/2014/main" id="{30B6DF2C-A3F2-4798-A0BD-902000F9E1DA}"/>
            </a:ext>
          </a:extLst>
        </xdr:cNvPr>
        <xdr:cNvSpPr txBox="1"/>
      </xdr:nvSpPr>
      <xdr:spPr>
        <a:xfrm>
          <a:off x="50152697" y="20168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188</xdr:row>
      <xdr:rowOff>0</xdr:rowOff>
    </xdr:from>
    <xdr:ext cx="65" cy="172227"/>
    <xdr:sp macro="" textlink="">
      <xdr:nvSpPr>
        <xdr:cNvPr id="87" name="CuadroTexto 3">
          <a:extLst>
            <a:ext uri="{FF2B5EF4-FFF2-40B4-BE49-F238E27FC236}">
              <a16:creationId xmlns:a16="http://schemas.microsoft.com/office/drawing/2014/main" id="{36CEC9AE-0DD2-42E9-B2E7-D272C705583E}"/>
            </a:ext>
          </a:extLst>
        </xdr:cNvPr>
        <xdr:cNvSpPr txBox="1"/>
      </xdr:nvSpPr>
      <xdr:spPr>
        <a:xfrm>
          <a:off x="50152697" y="20168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188</xdr:row>
      <xdr:rowOff>0</xdr:rowOff>
    </xdr:from>
    <xdr:ext cx="65" cy="172227"/>
    <xdr:sp macro="" textlink="">
      <xdr:nvSpPr>
        <xdr:cNvPr id="88" name="CuadroTexto 4">
          <a:extLst>
            <a:ext uri="{FF2B5EF4-FFF2-40B4-BE49-F238E27FC236}">
              <a16:creationId xmlns:a16="http://schemas.microsoft.com/office/drawing/2014/main" id="{DC592ED4-E4F2-4ED2-B5D4-C906489CEC51}"/>
            </a:ext>
          </a:extLst>
        </xdr:cNvPr>
        <xdr:cNvSpPr txBox="1"/>
      </xdr:nvSpPr>
      <xdr:spPr>
        <a:xfrm>
          <a:off x="51295697" y="20168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188</xdr:row>
      <xdr:rowOff>0</xdr:rowOff>
    </xdr:from>
    <xdr:ext cx="65" cy="172227"/>
    <xdr:sp macro="" textlink="">
      <xdr:nvSpPr>
        <xdr:cNvPr id="89" name="CuadroTexto 1">
          <a:extLst>
            <a:ext uri="{FF2B5EF4-FFF2-40B4-BE49-F238E27FC236}">
              <a16:creationId xmlns:a16="http://schemas.microsoft.com/office/drawing/2014/main" id="{5B2CB7EF-2B1F-4308-87CF-8922339566EF}"/>
            </a:ext>
          </a:extLst>
        </xdr:cNvPr>
        <xdr:cNvSpPr txBox="1"/>
      </xdr:nvSpPr>
      <xdr:spPr>
        <a:xfrm>
          <a:off x="50152697" y="20168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188</xdr:row>
      <xdr:rowOff>0</xdr:rowOff>
    </xdr:from>
    <xdr:ext cx="65" cy="172227"/>
    <xdr:sp macro="" textlink="">
      <xdr:nvSpPr>
        <xdr:cNvPr id="90" name="CuadroTexto 3">
          <a:extLst>
            <a:ext uri="{FF2B5EF4-FFF2-40B4-BE49-F238E27FC236}">
              <a16:creationId xmlns:a16="http://schemas.microsoft.com/office/drawing/2014/main" id="{6768F2EE-E0FC-47C5-AF2A-6C55EB14ABC8}"/>
            </a:ext>
          </a:extLst>
        </xdr:cNvPr>
        <xdr:cNvSpPr txBox="1"/>
      </xdr:nvSpPr>
      <xdr:spPr>
        <a:xfrm>
          <a:off x="50152697" y="20168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188</xdr:row>
      <xdr:rowOff>0</xdr:rowOff>
    </xdr:from>
    <xdr:ext cx="65" cy="172227"/>
    <xdr:sp macro="" textlink="">
      <xdr:nvSpPr>
        <xdr:cNvPr id="91" name="CuadroTexto 4">
          <a:extLst>
            <a:ext uri="{FF2B5EF4-FFF2-40B4-BE49-F238E27FC236}">
              <a16:creationId xmlns:a16="http://schemas.microsoft.com/office/drawing/2014/main" id="{056DA7E7-A0FD-40A4-BF9E-BA191308FEB8}"/>
            </a:ext>
          </a:extLst>
        </xdr:cNvPr>
        <xdr:cNvSpPr txBox="1"/>
      </xdr:nvSpPr>
      <xdr:spPr>
        <a:xfrm>
          <a:off x="51295697" y="20168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201</xdr:row>
      <xdr:rowOff>0</xdr:rowOff>
    </xdr:from>
    <xdr:ext cx="65" cy="172227"/>
    <xdr:sp macro="" textlink="">
      <xdr:nvSpPr>
        <xdr:cNvPr id="92" name="CuadroTexto 91">
          <a:extLst>
            <a:ext uri="{FF2B5EF4-FFF2-40B4-BE49-F238E27FC236}">
              <a16:creationId xmlns:a16="http://schemas.microsoft.com/office/drawing/2014/main" id="{B451B5D5-0D57-43D2-8D58-EAA97598E50A}"/>
            </a:ext>
          </a:extLst>
        </xdr:cNvPr>
        <xdr:cNvSpPr txBox="1"/>
      </xdr:nvSpPr>
      <xdr:spPr>
        <a:xfrm>
          <a:off x="50152697" y="216188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201</xdr:row>
      <xdr:rowOff>0</xdr:rowOff>
    </xdr:from>
    <xdr:ext cx="65" cy="172227"/>
    <xdr:sp macro="" textlink="">
      <xdr:nvSpPr>
        <xdr:cNvPr id="93" name="CuadroTexto 3">
          <a:extLst>
            <a:ext uri="{FF2B5EF4-FFF2-40B4-BE49-F238E27FC236}">
              <a16:creationId xmlns:a16="http://schemas.microsoft.com/office/drawing/2014/main" id="{116A1B21-9122-43A3-B26B-89A285A3B46C}"/>
            </a:ext>
          </a:extLst>
        </xdr:cNvPr>
        <xdr:cNvSpPr txBox="1"/>
      </xdr:nvSpPr>
      <xdr:spPr>
        <a:xfrm>
          <a:off x="50152697" y="216188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201</xdr:row>
      <xdr:rowOff>0</xdr:rowOff>
    </xdr:from>
    <xdr:ext cx="65" cy="172227"/>
    <xdr:sp macro="" textlink="">
      <xdr:nvSpPr>
        <xdr:cNvPr id="94" name="CuadroTexto 4">
          <a:extLst>
            <a:ext uri="{FF2B5EF4-FFF2-40B4-BE49-F238E27FC236}">
              <a16:creationId xmlns:a16="http://schemas.microsoft.com/office/drawing/2014/main" id="{09C44BE9-F122-44A3-9290-6447A4F185CF}"/>
            </a:ext>
          </a:extLst>
        </xdr:cNvPr>
        <xdr:cNvSpPr txBox="1"/>
      </xdr:nvSpPr>
      <xdr:spPr>
        <a:xfrm>
          <a:off x="51295697" y="216188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201</xdr:row>
      <xdr:rowOff>0</xdr:rowOff>
    </xdr:from>
    <xdr:ext cx="65" cy="172227"/>
    <xdr:sp macro="" textlink="">
      <xdr:nvSpPr>
        <xdr:cNvPr id="95" name="CuadroTexto 1">
          <a:extLst>
            <a:ext uri="{FF2B5EF4-FFF2-40B4-BE49-F238E27FC236}">
              <a16:creationId xmlns:a16="http://schemas.microsoft.com/office/drawing/2014/main" id="{1781870D-8B0E-4E3E-8CE7-C30644CDB330}"/>
            </a:ext>
          </a:extLst>
        </xdr:cNvPr>
        <xdr:cNvSpPr txBox="1"/>
      </xdr:nvSpPr>
      <xdr:spPr>
        <a:xfrm>
          <a:off x="50152697" y="216188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201</xdr:row>
      <xdr:rowOff>0</xdr:rowOff>
    </xdr:from>
    <xdr:ext cx="65" cy="172227"/>
    <xdr:sp macro="" textlink="">
      <xdr:nvSpPr>
        <xdr:cNvPr id="96" name="CuadroTexto 3">
          <a:extLst>
            <a:ext uri="{FF2B5EF4-FFF2-40B4-BE49-F238E27FC236}">
              <a16:creationId xmlns:a16="http://schemas.microsoft.com/office/drawing/2014/main" id="{669FAD1C-53CD-4395-B27E-693FF8987B97}"/>
            </a:ext>
          </a:extLst>
        </xdr:cNvPr>
        <xdr:cNvSpPr txBox="1"/>
      </xdr:nvSpPr>
      <xdr:spPr>
        <a:xfrm>
          <a:off x="50152697" y="216188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201</xdr:row>
      <xdr:rowOff>0</xdr:rowOff>
    </xdr:from>
    <xdr:ext cx="65" cy="172227"/>
    <xdr:sp macro="" textlink="">
      <xdr:nvSpPr>
        <xdr:cNvPr id="97" name="CuadroTexto 4">
          <a:extLst>
            <a:ext uri="{FF2B5EF4-FFF2-40B4-BE49-F238E27FC236}">
              <a16:creationId xmlns:a16="http://schemas.microsoft.com/office/drawing/2014/main" id="{EF8E129F-D0D5-4590-A62D-5AC307CE2903}"/>
            </a:ext>
          </a:extLst>
        </xdr:cNvPr>
        <xdr:cNvSpPr txBox="1"/>
      </xdr:nvSpPr>
      <xdr:spPr>
        <a:xfrm>
          <a:off x="51295697" y="216188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98" name="CuadroTexto 97">
          <a:extLst>
            <a:ext uri="{FF2B5EF4-FFF2-40B4-BE49-F238E27FC236}">
              <a16:creationId xmlns:a16="http://schemas.microsoft.com/office/drawing/2014/main" id="{93B00668-F262-4384-861E-E298907F0414}"/>
            </a:ext>
          </a:extLst>
        </xdr:cNvPr>
        <xdr:cNvSpPr txBox="1"/>
      </xdr:nvSpPr>
      <xdr:spPr>
        <a:xfrm>
          <a:off x="50152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99" name="CuadroTexto 3">
          <a:extLst>
            <a:ext uri="{FF2B5EF4-FFF2-40B4-BE49-F238E27FC236}">
              <a16:creationId xmlns:a16="http://schemas.microsoft.com/office/drawing/2014/main" id="{5CD011D0-10B5-46AA-B415-00D9F056978D}"/>
            </a:ext>
          </a:extLst>
        </xdr:cNvPr>
        <xdr:cNvSpPr txBox="1"/>
      </xdr:nvSpPr>
      <xdr:spPr>
        <a:xfrm>
          <a:off x="50152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213</xdr:row>
      <xdr:rowOff>0</xdr:rowOff>
    </xdr:from>
    <xdr:ext cx="65" cy="172227"/>
    <xdr:sp macro="" textlink="">
      <xdr:nvSpPr>
        <xdr:cNvPr id="100" name="CuadroTexto 4">
          <a:extLst>
            <a:ext uri="{FF2B5EF4-FFF2-40B4-BE49-F238E27FC236}">
              <a16:creationId xmlns:a16="http://schemas.microsoft.com/office/drawing/2014/main" id="{D4E987F2-579F-4050-A5BC-D2515B02B240}"/>
            </a:ext>
          </a:extLst>
        </xdr:cNvPr>
        <xdr:cNvSpPr txBox="1"/>
      </xdr:nvSpPr>
      <xdr:spPr>
        <a:xfrm>
          <a:off x="51295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1" name="CuadroTexto 1">
          <a:extLst>
            <a:ext uri="{FF2B5EF4-FFF2-40B4-BE49-F238E27FC236}">
              <a16:creationId xmlns:a16="http://schemas.microsoft.com/office/drawing/2014/main" id="{07D7C16F-4ACC-4D2A-AB0B-655032412893}"/>
            </a:ext>
          </a:extLst>
        </xdr:cNvPr>
        <xdr:cNvSpPr txBox="1"/>
      </xdr:nvSpPr>
      <xdr:spPr>
        <a:xfrm>
          <a:off x="50152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2" name="CuadroTexto 3">
          <a:extLst>
            <a:ext uri="{FF2B5EF4-FFF2-40B4-BE49-F238E27FC236}">
              <a16:creationId xmlns:a16="http://schemas.microsoft.com/office/drawing/2014/main" id="{7CD2F669-72E1-4B2B-95E8-9E28C8F21A96}"/>
            </a:ext>
          </a:extLst>
        </xdr:cNvPr>
        <xdr:cNvSpPr txBox="1"/>
      </xdr:nvSpPr>
      <xdr:spPr>
        <a:xfrm>
          <a:off x="50152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213</xdr:row>
      <xdr:rowOff>0</xdr:rowOff>
    </xdr:from>
    <xdr:ext cx="65" cy="172227"/>
    <xdr:sp macro="" textlink="">
      <xdr:nvSpPr>
        <xdr:cNvPr id="103" name="CuadroTexto 4">
          <a:extLst>
            <a:ext uri="{FF2B5EF4-FFF2-40B4-BE49-F238E27FC236}">
              <a16:creationId xmlns:a16="http://schemas.microsoft.com/office/drawing/2014/main" id="{B3B81495-FFE9-4011-A6CC-13F855FF1404}"/>
            </a:ext>
          </a:extLst>
        </xdr:cNvPr>
        <xdr:cNvSpPr txBox="1"/>
      </xdr:nvSpPr>
      <xdr:spPr>
        <a:xfrm>
          <a:off x="51295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4" name="CuadroTexto 103">
          <a:extLst>
            <a:ext uri="{FF2B5EF4-FFF2-40B4-BE49-F238E27FC236}">
              <a16:creationId xmlns:a16="http://schemas.microsoft.com/office/drawing/2014/main" id="{24CD6BFE-015F-4253-926C-4F35E01FAD83}"/>
            </a:ext>
          </a:extLst>
        </xdr:cNvPr>
        <xdr:cNvSpPr txBox="1"/>
      </xdr:nvSpPr>
      <xdr:spPr>
        <a:xfrm>
          <a:off x="50152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5" name="CuadroTexto 3">
          <a:extLst>
            <a:ext uri="{FF2B5EF4-FFF2-40B4-BE49-F238E27FC236}">
              <a16:creationId xmlns:a16="http://schemas.microsoft.com/office/drawing/2014/main" id="{57F64396-8135-4C03-920A-CADCB86FE724}"/>
            </a:ext>
          </a:extLst>
        </xdr:cNvPr>
        <xdr:cNvSpPr txBox="1"/>
      </xdr:nvSpPr>
      <xdr:spPr>
        <a:xfrm>
          <a:off x="50152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213</xdr:row>
      <xdr:rowOff>0</xdr:rowOff>
    </xdr:from>
    <xdr:ext cx="65" cy="172227"/>
    <xdr:sp macro="" textlink="">
      <xdr:nvSpPr>
        <xdr:cNvPr id="106" name="CuadroTexto 4">
          <a:extLst>
            <a:ext uri="{FF2B5EF4-FFF2-40B4-BE49-F238E27FC236}">
              <a16:creationId xmlns:a16="http://schemas.microsoft.com/office/drawing/2014/main" id="{44F50816-5783-4AE4-8361-6E1F2E41C036}"/>
            </a:ext>
          </a:extLst>
        </xdr:cNvPr>
        <xdr:cNvSpPr txBox="1"/>
      </xdr:nvSpPr>
      <xdr:spPr>
        <a:xfrm>
          <a:off x="51295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7" name="CuadroTexto 1">
          <a:extLst>
            <a:ext uri="{FF2B5EF4-FFF2-40B4-BE49-F238E27FC236}">
              <a16:creationId xmlns:a16="http://schemas.microsoft.com/office/drawing/2014/main" id="{DE579B5F-9A85-4575-8F2A-9B07F87645F0}"/>
            </a:ext>
          </a:extLst>
        </xdr:cNvPr>
        <xdr:cNvSpPr txBox="1"/>
      </xdr:nvSpPr>
      <xdr:spPr>
        <a:xfrm>
          <a:off x="50152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213</xdr:row>
      <xdr:rowOff>0</xdr:rowOff>
    </xdr:from>
    <xdr:ext cx="65" cy="172227"/>
    <xdr:sp macro="" textlink="">
      <xdr:nvSpPr>
        <xdr:cNvPr id="108" name="CuadroTexto 3">
          <a:extLst>
            <a:ext uri="{FF2B5EF4-FFF2-40B4-BE49-F238E27FC236}">
              <a16:creationId xmlns:a16="http://schemas.microsoft.com/office/drawing/2014/main" id="{DE89F311-25A0-4B6F-B4D2-60AD769B9A1D}"/>
            </a:ext>
          </a:extLst>
        </xdr:cNvPr>
        <xdr:cNvSpPr txBox="1"/>
      </xdr:nvSpPr>
      <xdr:spPr>
        <a:xfrm>
          <a:off x="50152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213</xdr:row>
      <xdr:rowOff>0</xdr:rowOff>
    </xdr:from>
    <xdr:ext cx="65" cy="172227"/>
    <xdr:sp macro="" textlink="">
      <xdr:nvSpPr>
        <xdr:cNvPr id="109" name="CuadroTexto 4">
          <a:extLst>
            <a:ext uri="{FF2B5EF4-FFF2-40B4-BE49-F238E27FC236}">
              <a16:creationId xmlns:a16="http://schemas.microsoft.com/office/drawing/2014/main" id="{7D2705D0-6F58-414C-9681-D0CF2D48AFDA}"/>
            </a:ext>
          </a:extLst>
        </xdr:cNvPr>
        <xdr:cNvSpPr txBox="1"/>
      </xdr:nvSpPr>
      <xdr:spPr>
        <a:xfrm>
          <a:off x="51295697" y="229076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10" name="CuadroTexto 109">
          <a:extLst>
            <a:ext uri="{FF2B5EF4-FFF2-40B4-BE49-F238E27FC236}">
              <a16:creationId xmlns:a16="http://schemas.microsoft.com/office/drawing/2014/main" id="{A84C8E6C-372B-4CF3-9228-973B807986DF}"/>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11" name="CuadroTexto 3">
          <a:extLst>
            <a:ext uri="{FF2B5EF4-FFF2-40B4-BE49-F238E27FC236}">
              <a16:creationId xmlns:a16="http://schemas.microsoft.com/office/drawing/2014/main" id="{C09F66A2-E732-416B-8D3B-1F20DDDC7761}"/>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12" name="CuadroTexto 4">
          <a:extLst>
            <a:ext uri="{FF2B5EF4-FFF2-40B4-BE49-F238E27FC236}">
              <a16:creationId xmlns:a16="http://schemas.microsoft.com/office/drawing/2014/main" id="{C25D7337-06EA-44F4-8D2B-714606B61A67}"/>
            </a:ext>
          </a:extLst>
        </xdr:cNvPr>
        <xdr:cNvSpPr txBox="1"/>
      </xdr:nvSpPr>
      <xdr:spPr>
        <a:xfrm>
          <a:off x="51295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13" name="CuadroTexto 1">
          <a:extLst>
            <a:ext uri="{FF2B5EF4-FFF2-40B4-BE49-F238E27FC236}">
              <a16:creationId xmlns:a16="http://schemas.microsoft.com/office/drawing/2014/main" id="{4A4BF7E8-203F-4871-B75F-1A70EA5A198E}"/>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14" name="CuadroTexto 3">
          <a:extLst>
            <a:ext uri="{FF2B5EF4-FFF2-40B4-BE49-F238E27FC236}">
              <a16:creationId xmlns:a16="http://schemas.microsoft.com/office/drawing/2014/main" id="{61B613A6-1736-4596-9559-50CB238A0441}"/>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15" name="CuadroTexto 4">
          <a:extLst>
            <a:ext uri="{FF2B5EF4-FFF2-40B4-BE49-F238E27FC236}">
              <a16:creationId xmlns:a16="http://schemas.microsoft.com/office/drawing/2014/main" id="{91754A42-09D1-427E-82F3-FE00209BF251}"/>
            </a:ext>
          </a:extLst>
        </xdr:cNvPr>
        <xdr:cNvSpPr txBox="1"/>
      </xdr:nvSpPr>
      <xdr:spPr>
        <a:xfrm>
          <a:off x="51295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16" name="CuadroTexto 115">
          <a:extLst>
            <a:ext uri="{FF2B5EF4-FFF2-40B4-BE49-F238E27FC236}">
              <a16:creationId xmlns:a16="http://schemas.microsoft.com/office/drawing/2014/main" id="{90E6BA45-F95C-4E48-97C8-6C9090D1F3D2}"/>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17" name="CuadroTexto 3">
          <a:extLst>
            <a:ext uri="{FF2B5EF4-FFF2-40B4-BE49-F238E27FC236}">
              <a16:creationId xmlns:a16="http://schemas.microsoft.com/office/drawing/2014/main" id="{210D9F19-2616-4741-A9B0-5412509D5309}"/>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118" name="CuadroTexto 4">
          <a:extLst>
            <a:ext uri="{FF2B5EF4-FFF2-40B4-BE49-F238E27FC236}">
              <a16:creationId xmlns:a16="http://schemas.microsoft.com/office/drawing/2014/main" id="{1D95E27A-7537-456D-ACA7-E78B491F3CD0}"/>
            </a:ext>
          </a:extLst>
        </xdr:cNvPr>
        <xdr:cNvSpPr txBox="1"/>
      </xdr:nvSpPr>
      <xdr:spPr>
        <a:xfrm>
          <a:off x="51295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19" name="CuadroTexto 1">
          <a:extLst>
            <a:ext uri="{FF2B5EF4-FFF2-40B4-BE49-F238E27FC236}">
              <a16:creationId xmlns:a16="http://schemas.microsoft.com/office/drawing/2014/main" id="{1938C0A2-F453-438A-818C-40638E978CA5}"/>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20" name="CuadroTexto 3">
          <a:extLst>
            <a:ext uri="{FF2B5EF4-FFF2-40B4-BE49-F238E27FC236}">
              <a16:creationId xmlns:a16="http://schemas.microsoft.com/office/drawing/2014/main" id="{3A2E7845-9654-4604-BE5D-F43C13089DB7}"/>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121" name="CuadroTexto 4">
          <a:extLst>
            <a:ext uri="{FF2B5EF4-FFF2-40B4-BE49-F238E27FC236}">
              <a16:creationId xmlns:a16="http://schemas.microsoft.com/office/drawing/2014/main" id="{7F828533-453C-443B-8946-655414146B58}"/>
            </a:ext>
          </a:extLst>
        </xdr:cNvPr>
        <xdr:cNvSpPr txBox="1"/>
      </xdr:nvSpPr>
      <xdr:spPr>
        <a:xfrm>
          <a:off x="51295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2" name="CuadroTexto 121">
          <a:extLst>
            <a:ext uri="{FF2B5EF4-FFF2-40B4-BE49-F238E27FC236}">
              <a16:creationId xmlns:a16="http://schemas.microsoft.com/office/drawing/2014/main" id="{C89B8552-E9FD-4AEB-9725-20FF84C5FDD4}"/>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3" name="CuadroTexto 3">
          <a:extLst>
            <a:ext uri="{FF2B5EF4-FFF2-40B4-BE49-F238E27FC236}">
              <a16:creationId xmlns:a16="http://schemas.microsoft.com/office/drawing/2014/main" id="{A0D604B4-E65D-48FE-8816-6C194200D537}"/>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24" name="CuadroTexto 4">
          <a:extLst>
            <a:ext uri="{FF2B5EF4-FFF2-40B4-BE49-F238E27FC236}">
              <a16:creationId xmlns:a16="http://schemas.microsoft.com/office/drawing/2014/main" id="{875CB883-9287-4D96-8A25-FEE3754C18D7}"/>
            </a:ext>
          </a:extLst>
        </xdr:cNvPr>
        <xdr:cNvSpPr txBox="1"/>
      </xdr:nvSpPr>
      <xdr:spPr>
        <a:xfrm>
          <a:off x="51295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5" name="CuadroTexto 1">
          <a:extLst>
            <a:ext uri="{FF2B5EF4-FFF2-40B4-BE49-F238E27FC236}">
              <a16:creationId xmlns:a16="http://schemas.microsoft.com/office/drawing/2014/main" id="{557E209E-D465-461E-8AEA-7F819724BF41}"/>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26" name="CuadroTexto 3">
          <a:extLst>
            <a:ext uri="{FF2B5EF4-FFF2-40B4-BE49-F238E27FC236}">
              <a16:creationId xmlns:a16="http://schemas.microsoft.com/office/drawing/2014/main" id="{8B6C122C-19D4-4601-86EF-44E0789E2D55}"/>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27" name="CuadroTexto 4">
          <a:extLst>
            <a:ext uri="{FF2B5EF4-FFF2-40B4-BE49-F238E27FC236}">
              <a16:creationId xmlns:a16="http://schemas.microsoft.com/office/drawing/2014/main" id="{7702F257-E50D-4881-8D20-F16FA51E4B7F}"/>
            </a:ext>
          </a:extLst>
        </xdr:cNvPr>
        <xdr:cNvSpPr txBox="1"/>
      </xdr:nvSpPr>
      <xdr:spPr>
        <a:xfrm>
          <a:off x="51295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28" name="CuadroTexto 127">
          <a:extLst>
            <a:ext uri="{FF2B5EF4-FFF2-40B4-BE49-F238E27FC236}">
              <a16:creationId xmlns:a16="http://schemas.microsoft.com/office/drawing/2014/main" id="{83F06FC0-2680-44EF-819B-EE2BEC043145}"/>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29" name="CuadroTexto 3">
          <a:extLst>
            <a:ext uri="{FF2B5EF4-FFF2-40B4-BE49-F238E27FC236}">
              <a16:creationId xmlns:a16="http://schemas.microsoft.com/office/drawing/2014/main" id="{957FF5AE-6DAA-403C-AB8F-1C7BF1BB2ED3}"/>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30" name="CuadroTexto 4">
          <a:extLst>
            <a:ext uri="{FF2B5EF4-FFF2-40B4-BE49-F238E27FC236}">
              <a16:creationId xmlns:a16="http://schemas.microsoft.com/office/drawing/2014/main" id="{489A28EC-D5D5-4381-8C32-8682914685B3}"/>
            </a:ext>
          </a:extLst>
        </xdr:cNvPr>
        <xdr:cNvSpPr txBox="1"/>
      </xdr:nvSpPr>
      <xdr:spPr>
        <a:xfrm>
          <a:off x="51295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31" name="CuadroTexto 1">
          <a:extLst>
            <a:ext uri="{FF2B5EF4-FFF2-40B4-BE49-F238E27FC236}">
              <a16:creationId xmlns:a16="http://schemas.microsoft.com/office/drawing/2014/main" id="{B11A7A52-E5A5-4548-93CE-43294ACAEC42}"/>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32" name="CuadroTexto 3">
          <a:extLst>
            <a:ext uri="{FF2B5EF4-FFF2-40B4-BE49-F238E27FC236}">
              <a16:creationId xmlns:a16="http://schemas.microsoft.com/office/drawing/2014/main" id="{2D90C8D8-1F9C-4C48-8651-5EE522BCEE16}"/>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33" name="CuadroTexto 4">
          <a:extLst>
            <a:ext uri="{FF2B5EF4-FFF2-40B4-BE49-F238E27FC236}">
              <a16:creationId xmlns:a16="http://schemas.microsoft.com/office/drawing/2014/main" id="{9F96723B-0566-4BBA-9BE9-8125E7CFAF58}"/>
            </a:ext>
          </a:extLst>
        </xdr:cNvPr>
        <xdr:cNvSpPr txBox="1"/>
      </xdr:nvSpPr>
      <xdr:spPr>
        <a:xfrm>
          <a:off x="51295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34" name="CuadroTexto 133">
          <a:extLst>
            <a:ext uri="{FF2B5EF4-FFF2-40B4-BE49-F238E27FC236}">
              <a16:creationId xmlns:a16="http://schemas.microsoft.com/office/drawing/2014/main" id="{34B0B88E-9E5F-463E-8DDC-C6B8EFF27C14}"/>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35" name="CuadroTexto 3">
          <a:extLst>
            <a:ext uri="{FF2B5EF4-FFF2-40B4-BE49-F238E27FC236}">
              <a16:creationId xmlns:a16="http://schemas.microsoft.com/office/drawing/2014/main" id="{60002A43-D3F3-4BFB-847B-7DED6DD19440}"/>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136" name="CuadroTexto 4">
          <a:extLst>
            <a:ext uri="{FF2B5EF4-FFF2-40B4-BE49-F238E27FC236}">
              <a16:creationId xmlns:a16="http://schemas.microsoft.com/office/drawing/2014/main" id="{8F2E272F-6E54-4EE0-82C6-01ECD9F12AB2}"/>
            </a:ext>
          </a:extLst>
        </xdr:cNvPr>
        <xdr:cNvSpPr txBox="1"/>
      </xdr:nvSpPr>
      <xdr:spPr>
        <a:xfrm>
          <a:off x="51295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37" name="CuadroTexto 1">
          <a:extLst>
            <a:ext uri="{FF2B5EF4-FFF2-40B4-BE49-F238E27FC236}">
              <a16:creationId xmlns:a16="http://schemas.microsoft.com/office/drawing/2014/main" id="{10D8F717-F811-4340-A64B-84FBF526DE6A}"/>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4</xdr:row>
      <xdr:rowOff>0</xdr:rowOff>
    </xdr:from>
    <xdr:ext cx="65" cy="172227"/>
    <xdr:sp macro="" textlink="">
      <xdr:nvSpPr>
        <xdr:cNvPr id="138" name="CuadroTexto 3">
          <a:extLst>
            <a:ext uri="{FF2B5EF4-FFF2-40B4-BE49-F238E27FC236}">
              <a16:creationId xmlns:a16="http://schemas.microsoft.com/office/drawing/2014/main" id="{FD309102-4DAC-4741-AF67-95353A684DB7}"/>
            </a:ext>
          </a:extLst>
        </xdr:cNvPr>
        <xdr:cNvSpPr txBox="1"/>
      </xdr:nvSpPr>
      <xdr:spPr>
        <a:xfrm>
          <a:off x="50152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4</xdr:row>
      <xdr:rowOff>0</xdr:rowOff>
    </xdr:from>
    <xdr:ext cx="65" cy="172227"/>
    <xdr:sp macro="" textlink="">
      <xdr:nvSpPr>
        <xdr:cNvPr id="139" name="CuadroTexto 4">
          <a:extLst>
            <a:ext uri="{FF2B5EF4-FFF2-40B4-BE49-F238E27FC236}">
              <a16:creationId xmlns:a16="http://schemas.microsoft.com/office/drawing/2014/main" id="{7C4637F5-AB18-4801-BAB7-5611D3E723A0}"/>
            </a:ext>
          </a:extLst>
        </xdr:cNvPr>
        <xdr:cNvSpPr txBox="1"/>
      </xdr:nvSpPr>
      <xdr:spPr>
        <a:xfrm>
          <a:off x="51295697"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40" name="CuadroTexto 139">
          <a:extLst>
            <a:ext uri="{FF2B5EF4-FFF2-40B4-BE49-F238E27FC236}">
              <a16:creationId xmlns:a16="http://schemas.microsoft.com/office/drawing/2014/main" id="{16666C60-EA21-48CD-AF14-ADAAEE66A6CA}"/>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41" name="CuadroTexto 3">
          <a:extLst>
            <a:ext uri="{FF2B5EF4-FFF2-40B4-BE49-F238E27FC236}">
              <a16:creationId xmlns:a16="http://schemas.microsoft.com/office/drawing/2014/main" id="{1B317CBF-C3A2-44CD-97EB-867422CDC507}"/>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42" name="CuadroTexto 4">
          <a:extLst>
            <a:ext uri="{FF2B5EF4-FFF2-40B4-BE49-F238E27FC236}">
              <a16:creationId xmlns:a16="http://schemas.microsoft.com/office/drawing/2014/main" id="{E7FC7BEA-850F-428C-9769-8F9C3565675B}"/>
            </a:ext>
          </a:extLst>
        </xdr:cNvPr>
        <xdr:cNvSpPr txBox="1"/>
      </xdr:nvSpPr>
      <xdr:spPr>
        <a:xfrm>
          <a:off x="51295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43" name="CuadroTexto 1">
          <a:extLst>
            <a:ext uri="{FF2B5EF4-FFF2-40B4-BE49-F238E27FC236}">
              <a16:creationId xmlns:a16="http://schemas.microsoft.com/office/drawing/2014/main" id="{75511B0C-4F14-481A-B1B0-7744E98F13CC}"/>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9</xdr:row>
      <xdr:rowOff>0</xdr:rowOff>
    </xdr:from>
    <xdr:ext cx="65" cy="172227"/>
    <xdr:sp macro="" textlink="">
      <xdr:nvSpPr>
        <xdr:cNvPr id="144" name="CuadroTexto 3">
          <a:extLst>
            <a:ext uri="{FF2B5EF4-FFF2-40B4-BE49-F238E27FC236}">
              <a16:creationId xmlns:a16="http://schemas.microsoft.com/office/drawing/2014/main" id="{9879223F-D180-44D1-9875-61FDC5AC7ECD}"/>
            </a:ext>
          </a:extLst>
        </xdr:cNvPr>
        <xdr:cNvSpPr txBox="1"/>
      </xdr:nvSpPr>
      <xdr:spPr>
        <a:xfrm>
          <a:off x="50152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9</xdr:row>
      <xdr:rowOff>0</xdr:rowOff>
    </xdr:from>
    <xdr:ext cx="65" cy="172227"/>
    <xdr:sp macro="" textlink="">
      <xdr:nvSpPr>
        <xdr:cNvPr id="145" name="CuadroTexto 4">
          <a:extLst>
            <a:ext uri="{FF2B5EF4-FFF2-40B4-BE49-F238E27FC236}">
              <a16:creationId xmlns:a16="http://schemas.microsoft.com/office/drawing/2014/main" id="{AB5F7665-6B45-4432-A910-B11F58D0DCD3}"/>
            </a:ext>
          </a:extLst>
        </xdr:cNvPr>
        <xdr:cNvSpPr txBox="1"/>
      </xdr:nvSpPr>
      <xdr:spPr>
        <a:xfrm>
          <a:off x="51295697" y="959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46" name="CuadroTexto 145">
          <a:extLst>
            <a:ext uri="{FF2B5EF4-FFF2-40B4-BE49-F238E27FC236}">
              <a16:creationId xmlns:a16="http://schemas.microsoft.com/office/drawing/2014/main" id="{5069DC4E-4788-442D-85A2-7FFE7AA66D2A}"/>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47" name="CuadroTexto 3">
          <a:extLst>
            <a:ext uri="{FF2B5EF4-FFF2-40B4-BE49-F238E27FC236}">
              <a16:creationId xmlns:a16="http://schemas.microsoft.com/office/drawing/2014/main" id="{E88EE670-F1D9-4D5D-8913-36CF6D695F25}"/>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277</xdr:row>
      <xdr:rowOff>0</xdr:rowOff>
    </xdr:from>
    <xdr:ext cx="65" cy="172227"/>
    <xdr:sp macro="" textlink="">
      <xdr:nvSpPr>
        <xdr:cNvPr id="148" name="CuadroTexto 4">
          <a:extLst>
            <a:ext uri="{FF2B5EF4-FFF2-40B4-BE49-F238E27FC236}">
              <a16:creationId xmlns:a16="http://schemas.microsoft.com/office/drawing/2014/main" id="{9BAD29B7-DF5B-41B4-89B6-98CBB184839C}"/>
            </a:ext>
          </a:extLst>
        </xdr:cNvPr>
        <xdr:cNvSpPr txBox="1"/>
      </xdr:nvSpPr>
      <xdr:spPr>
        <a:xfrm>
          <a:off x="51295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49" name="CuadroTexto 1">
          <a:extLst>
            <a:ext uri="{FF2B5EF4-FFF2-40B4-BE49-F238E27FC236}">
              <a16:creationId xmlns:a16="http://schemas.microsoft.com/office/drawing/2014/main" id="{A9C0ECCF-15A6-4C11-BA5F-391F4EE4CC72}"/>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277</xdr:row>
      <xdr:rowOff>0</xdr:rowOff>
    </xdr:from>
    <xdr:ext cx="65" cy="172227"/>
    <xdr:sp macro="" textlink="">
      <xdr:nvSpPr>
        <xdr:cNvPr id="150" name="CuadroTexto 3">
          <a:extLst>
            <a:ext uri="{FF2B5EF4-FFF2-40B4-BE49-F238E27FC236}">
              <a16:creationId xmlns:a16="http://schemas.microsoft.com/office/drawing/2014/main" id="{3B9456EE-AB71-4CCD-85D8-0FD1C984C199}"/>
            </a:ext>
          </a:extLst>
        </xdr:cNvPr>
        <xdr:cNvSpPr txBox="1"/>
      </xdr:nvSpPr>
      <xdr:spPr>
        <a:xfrm>
          <a:off x="50152697" y="29817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857250</xdr:colOff>
      <xdr:row>1</xdr:row>
      <xdr:rowOff>523875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6B7F84A4-426B-4C13-A080-6F638ECBE5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793D01EF-22E5-4FB1-8AE2-AD41BB7C6A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6C9DA036-F123-4DE5-B10D-11193BFA305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7AEB79CF-FE4A-4E3F-BFC1-DB64252701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7E3624A7-C342-4E0E-B7BC-40C69449F5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CDC4E86E-2D54-4592-BB5F-483A77298B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44DE15D1-1853-4BF5-A1F5-2941D753BF0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8C59E901-B34A-4C20-B321-ED060C7CF52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236270CB-617B-4630-979C-ECA86FDD6E0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AE0DADA5-3501-4A98-9906-E195D3C49C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5CC0DC9F-9EB8-4ABC-8E66-BC9C0C7CC2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5721590A-E70C-420F-BA08-DF07436595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3DCF9A7B-37E5-4B8E-A91A-FDC1B4169F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5" name="CuadroTexto 14">
          <a:extLst>
            <a:ext uri="{FF2B5EF4-FFF2-40B4-BE49-F238E27FC236}">
              <a16:creationId xmlns:a16="http://schemas.microsoft.com/office/drawing/2014/main" id="{A480EA71-EAE7-4726-B3E2-28C6D947DF5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6" name="CuadroTexto 3">
          <a:extLst>
            <a:ext uri="{FF2B5EF4-FFF2-40B4-BE49-F238E27FC236}">
              <a16:creationId xmlns:a16="http://schemas.microsoft.com/office/drawing/2014/main" id="{2F521110-7777-45EC-AD39-99E6A3B20D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7" name="CuadroTexto 4">
          <a:extLst>
            <a:ext uri="{FF2B5EF4-FFF2-40B4-BE49-F238E27FC236}">
              <a16:creationId xmlns:a16="http://schemas.microsoft.com/office/drawing/2014/main" id="{F2E57305-1A2B-4C15-AC5B-CB68C377C9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8" name="CuadroTexto 1">
          <a:extLst>
            <a:ext uri="{FF2B5EF4-FFF2-40B4-BE49-F238E27FC236}">
              <a16:creationId xmlns:a16="http://schemas.microsoft.com/office/drawing/2014/main" id="{99BB8013-2D5B-4F03-9742-7104E331D91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9" name="CuadroTexto 3">
          <a:extLst>
            <a:ext uri="{FF2B5EF4-FFF2-40B4-BE49-F238E27FC236}">
              <a16:creationId xmlns:a16="http://schemas.microsoft.com/office/drawing/2014/main" id="{3C646A80-95E4-48AA-8046-F8D810D1E3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0" name="CuadroTexto 4">
          <a:extLst>
            <a:ext uri="{FF2B5EF4-FFF2-40B4-BE49-F238E27FC236}">
              <a16:creationId xmlns:a16="http://schemas.microsoft.com/office/drawing/2014/main" id="{F90D8842-7E69-4C4B-BD29-525B1770BE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 name="CuadroTexto 20">
          <a:extLst>
            <a:ext uri="{FF2B5EF4-FFF2-40B4-BE49-F238E27FC236}">
              <a16:creationId xmlns:a16="http://schemas.microsoft.com/office/drawing/2014/main" id="{5324D962-4A7A-4AF3-978B-1F3436E7A9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 name="CuadroTexto 3">
          <a:extLst>
            <a:ext uri="{FF2B5EF4-FFF2-40B4-BE49-F238E27FC236}">
              <a16:creationId xmlns:a16="http://schemas.microsoft.com/office/drawing/2014/main" id="{9FFDA039-A22A-4A0F-A5B5-8177D3AD5B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B1207F08-C177-4118-AA2C-9C281E649D2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 name="CuadroTexto 1">
          <a:extLst>
            <a:ext uri="{FF2B5EF4-FFF2-40B4-BE49-F238E27FC236}">
              <a16:creationId xmlns:a16="http://schemas.microsoft.com/office/drawing/2014/main" id="{39D053F0-ED7F-42BD-A0D1-7BA853C839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 name="CuadroTexto 3">
          <a:extLst>
            <a:ext uri="{FF2B5EF4-FFF2-40B4-BE49-F238E27FC236}">
              <a16:creationId xmlns:a16="http://schemas.microsoft.com/office/drawing/2014/main" id="{89E55611-A238-4FCA-97A4-D636EF6BCF1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A4CFFB1C-430F-4052-9DA5-613630A6EDE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72F7326B-8DFE-4769-B423-45609FD30D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2127ACC2-F99A-4102-B842-91E36B77897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A5532369-FA45-4C73-BE2C-61B25B279E4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94D2A55D-120E-4AB7-85B6-44368F62AB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FC32837A-880B-4A3D-AC9A-0326ABA11C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87F45519-E282-4CF6-B1E0-B61470DDF2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E7E2F18A-4E79-4C9C-A4E5-A41E15EED02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2576B759-069D-4F1F-8E7F-A6586FDC56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B0090BE3-2CC3-4114-9A70-BA2F059705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EFA27611-DF49-4F9C-AA2B-196F66FDE2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3A08788B-3459-47CC-ACF7-05408D7780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10ADD7E9-B115-4963-9C81-EE38C696667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44C30C87-93DF-4819-9617-1826886F682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B0586B68-56FE-4F72-B922-B00DA1D9527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A2495F37-1BEB-4C51-8EBF-901E5D1590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A532C261-3F82-4AD7-9627-758FB59111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76E7DB30-1EB8-4F60-A364-699AE2D7699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5F29CAC3-2662-43C9-8B1E-4415373C7A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5" name="CuadroTexto 44">
          <a:extLst>
            <a:ext uri="{FF2B5EF4-FFF2-40B4-BE49-F238E27FC236}">
              <a16:creationId xmlns:a16="http://schemas.microsoft.com/office/drawing/2014/main" id="{05725F94-80CF-4E6E-AADA-4DBE9F4C46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6" name="CuadroTexto 3">
          <a:extLst>
            <a:ext uri="{FF2B5EF4-FFF2-40B4-BE49-F238E27FC236}">
              <a16:creationId xmlns:a16="http://schemas.microsoft.com/office/drawing/2014/main" id="{10E912AB-B3F1-47C0-A109-72F6D2219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7" name="CuadroTexto 4">
          <a:extLst>
            <a:ext uri="{FF2B5EF4-FFF2-40B4-BE49-F238E27FC236}">
              <a16:creationId xmlns:a16="http://schemas.microsoft.com/office/drawing/2014/main" id="{B5D99769-9231-4C7F-811E-36F5BD3947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8" name="CuadroTexto 1">
          <a:extLst>
            <a:ext uri="{FF2B5EF4-FFF2-40B4-BE49-F238E27FC236}">
              <a16:creationId xmlns:a16="http://schemas.microsoft.com/office/drawing/2014/main" id="{8F8C6EA9-C579-4224-BCA1-F5B91A1706A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9" name="CuadroTexto 3">
          <a:extLst>
            <a:ext uri="{FF2B5EF4-FFF2-40B4-BE49-F238E27FC236}">
              <a16:creationId xmlns:a16="http://schemas.microsoft.com/office/drawing/2014/main" id="{615DE768-4E61-41D2-9EAE-29E1B2C37B3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0" name="CuadroTexto 4">
          <a:extLst>
            <a:ext uri="{FF2B5EF4-FFF2-40B4-BE49-F238E27FC236}">
              <a16:creationId xmlns:a16="http://schemas.microsoft.com/office/drawing/2014/main" id="{7EFC055D-226F-42E0-9609-58DCCD1094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1" name="CuadroTexto 50">
          <a:extLst>
            <a:ext uri="{FF2B5EF4-FFF2-40B4-BE49-F238E27FC236}">
              <a16:creationId xmlns:a16="http://schemas.microsoft.com/office/drawing/2014/main" id="{DE5FDEC8-7ECE-4F62-9431-23262BD1C10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2" name="CuadroTexto 3">
          <a:extLst>
            <a:ext uri="{FF2B5EF4-FFF2-40B4-BE49-F238E27FC236}">
              <a16:creationId xmlns:a16="http://schemas.microsoft.com/office/drawing/2014/main" id="{898BC652-291E-4228-B7AC-78E1FF4EA04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3" name="CuadroTexto 4">
          <a:extLst>
            <a:ext uri="{FF2B5EF4-FFF2-40B4-BE49-F238E27FC236}">
              <a16:creationId xmlns:a16="http://schemas.microsoft.com/office/drawing/2014/main" id="{6277DEE4-AEC1-4315-B9FE-1FFAA25D48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4" name="CuadroTexto 1">
          <a:extLst>
            <a:ext uri="{FF2B5EF4-FFF2-40B4-BE49-F238E27FC236}">
              <a16:creationId xmlns:a16="http://schemas.microsoft.com/office/drawing/2014/main" id="{E3C2A22E-C3BA-48AE-BEBD-6A0730611C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5" name="CuadroTexto 3">
          <a:extLst>
            <a:ext uri="{FF2B5EF4-FFF2-40B4-BE49-F238E27FC236}">
              <a16:creationId xmlns:a16="http://schemas.microsoft.com/office/drawing/2014/main" id="{F3F4BA6A-0178-471E-A808-103E5EDFD55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6" name="CuadroTexto 4">
          <a:extLst>
            <a:ext uri="{FF2B5EF4-FFF2-40B4-BE49-F238E27FC236}">
              <a16:creationId xmlns:a16="http://schemas.microsoft.com/office/drawing/2014/main" id="{42333294-2B06-4724-BA51-AA451329CE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4</xdr:row>
      <xdr:rowOff>0</xdr:rowOff>
    </xdr:from>
    <xdr:ext cx="65" cy="172227"/>
    <xdr:sp macro="" textlink="">
      <xdr:nvSpPr>
        <xdr:cNvPr id="57" name="CuadroTexto 56">
          <a:extLst>
            <a:ext uri="{FF2B5EF4-FFF2-40B4-BE49-F238E27FC236}">
              <a16:creationId xmlns:a16="http://schemas.microsoft.com/office/drawing/2014/main" id="{C6F53E37-5698-454A-B44B-08A9BB6D5C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4</xdr:row>
      <xdr:rowOff>0</xdr:rowOff>
    </xdr:from>
    <xdr:ext cx="65" cy="172227"/>
    <xdr:sp macro="" textlink="">
      <xdr:nvSpPr>
        <xdr:cNvPr id="58" name="CuadroTexto 3">
          <a:extLst>
            <a:ext uri="{FF2B5EF4-FFF2-40B4-BE49-F238E27FC236}">
              <a16:creationId xmlns:a16="http://schemas.microsoft.com/office/drawing/2014/main" id="{B62554E2-9F90-4FF8-A44A-46E167575E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4</xdr:row>
      <xdr:rowOff>0</xdr:rowOff>
    </xdr:from>
    <xdr:ext cx="65" cy="172227"/>
    <xdr:sp macro="" textlink="">
      <xdr:nvSpPr>
        <xdr:cNvPr id="59" name="CuadroTexto 4">
          <a:extLst>
            <a:ext uri="{FF2B5EF4-FFF2-40B4-BE49-F238E27FC236}">
              <a16:creationId xmlns:a16="http://schemas.microsoft.com/office/drawing/2014/main" id="{DBECA520-D98A-4FFA-B14D-B6DD396428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4</xdr:row>
      <xdr:rowOff>0</xdr:rowOff>
    </xdr:from>
    <xdr:ext cx="65" cy="172227"/>
    <xdr:sp macro="" textlink="">
      <xdr:nvSpPr>
        <xdr:cNvPr id="60" name="CuadroTexto 1">
          <a:extLst>
            <a:ext uri="{FF2B5EF4-FFF2-40B4-BE49-F238E27FC236}">
              <a16:creationId xmlns:a16="http://schemas.microsoft.com/office/drawing/2014/main" id="{5553EB54-56C8-4720-88A2-E5D304A252C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4</xdr:row>
      <xdr:rowOff>0</xdr:rowOff>
    </xdr:from>
    <xdr:ext cx="65" cy="172227"/>
    <xdr:sp macro="" textlink="">
      <xdr:nvSpPr>
        <xdr:cNvPr id="61" name="CuadroTexto 3">
          <a:extLst>
            <a:ext uri="{FF2B5EF4-FFF2-40B4-BE49-F238E27FC236}">
              <a16:creationId xmlns:a16="http://schemas.microsoft.com/office/drawing/2014/main" id="{ACA343A0-E501-424C-A572-9BEFD2D129C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4</xdr:row>
      <xdr:rowOff>0</xdr:rowOff>
    </xdr:from>
    <xdr:ext cx="65" cy="172227"/>
    <xdr:sp macro="" textlink="">
      <xdr:nvSpPr>
        <xdr:cNvPr id="62" name="CuadroTexto 4">
          <a:extLst>
            <a:ext uri="{FF2B5EF4-FFF2-40B4-BE49-F238E27FC236}">
              <a16:creationId xmlns:a16="http://schemas.microsoft.com/office/drawing/2014/main" id="{1B47D67E-343B-4DE3-8C87-B330423960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3" name="CuadroTexto 62">
          <a:extLst>
            <a:ext uri="{FF2B5EF4-FFF2-40B4-BE49-F238E27FC236}">
              <a16:creationId xmlns:a16="http://schemas.microsoft.com/office/drawing/2014/main" id="{D6EA0FAB-A825-487B-BC98-AABF1837FA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4" name="CuadroTexto 3">
          <a:extLst>
            <a:ext uri="{FF2B5EF4-FFF2-40B4-BE49-F238E27FC236}">
              <a16:creationId xmlns:a16="http://schemas.microsoft.com/office/drawing/2014/main" id="{A7F2DC24-2D9C-4D72-A22C-DD20D084A28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5" name="CuadroTexto 4">
          <a:extLst>
            <a:ext uri="{FF2B5EF4-FFF2-40B4-BE49-F238E27FC236}">
              <a16:creationId xmlns:a16="http://schemas.microsoft.com/office/drawing/2014/main" id="{7FA7A983-8BF5-45EE-B06B-0009963DF28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6" name="CuadroTexto 1">
          <a:extLst>
            <a:ext uri="{FF2B5EF4-FFF2-40B4-BE49-F238E27FC236}">
              <a16:creationId xmlns:a16="http://schemas.microsoft.com/office/drawing/2014/main" id="{B4B32421-D3C6-4BDC-AE30-124F8612D01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7" name="CuadroTexto 3">
          <a:extLst>
            <a:ext uri="{FF2B5EF4-FFF2-40B4-BE49-F238E27FC236}">
              <a16:creationId xmlns:a16="http://schemas.microsoft.com/office/drawing/2014/main" id="{BDB76B5D-951A-4166-9796-03BB7B1994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8" name="CuadroTexto 4">
          <a:extLst>
            <a:ext uri="{FF2B5EF4-FFF2-40B4-BE49-F238E27FC236}">
              <a16:creationId xmlns:a16="http://schemas.microsoft.com/office/drawing/2014/main" id="{C0E0AC75-4F21-43A4-A6D1-952AB02FAF4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9" name="CuadroTexto 68">
          <a:extLst>
            <a:ext uri="{FF2B5EF4-FFF2-40B4-BE49-F238E27FC236}">
              <a16:creationId xmlns:a16="http://schemas.microsoft.com/office/drawing/2014/main" id="{2A8C2098-4F5E-4FE0-A2F4-EA6FD625EEE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0" name="CuadroTexto 3">
          <a:extLst>
            <a:ext uri="{FF2B5EF4-FFF2-40B4-BE49-F238E27FC236}">
              <a16:creationId xmlns:a16="http://schemas.microsoft.com/office/drawing/2014/main" id="{05808496-D484-450E-A964-22D9DAE78C0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1" name="CuadroTexto 4">
          <a:extLst>
            <a:ext uri="{FF2B5EF4-FFF2-40B4-BE49-F238E27FC236}">
              <a16:creationId xmlns:a16="http://schemas.microsoft.com/office/drawing/2014/main" id="{9651A942-944B-4F04-BEE4-4C6D502A8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2" name="CuadroTexto 1">
          <a:extLst>
            <a:ext uri="{FF2B5EF4-FFF2-40B4-BE49-F238E27FC236}">
              <a16:creationId xmlns:a16="http://schemas.microsoft.com/office/drawing/2014/main" id="{BACB3C63-90BD-4191-9978-015366013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3" name="CuadroTexto 3">
          <a:extLst>
            <a:ext uri="{FF2B5EF4-FFF2-40B4-BE49-F238E27FC236}">
              <a16:creationId xmlns:a16="http://schemas.microsoft.com/office/drawing/2014/main" id="{85D86C3D-1946-4DF1-B961-E80BF1F6DC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4" name="CuadroTexto 4">
          <a:extLst>
            <a:ext uri="{FF2B5EF4-FFF2-40B4-BE49-F238E27FC236}">
              <a16:creationId xmlns:a16="http://schemas.microsoft.com/office/drawing/2014/main" id="{ABEAE915-F6E8-45FA-8021-C2791EDF6C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5" name="CuadroTexto 74">
          <a:extLst>
            <a:ext uri="{FF2B5EF4-FFF2-40B4-BE49-F238E27FC236}">
              <a16:creationId xmlns:a16="http://schemas.microsoft.com/office/drawing/2014/main" id="{30A223AB-E066-4B5C-ACDB-D0573E9505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6" name="CuadroTexto 3">
          <a:extLst>
            <a:ext uri="{FF2B5EF4-FFF2-40B4-BE49-F238E27FC236}">
              <a16:creationId xmlns:a16="http://schemas.microsoft.com/office/drawing/2014/main" id="{BCF89481-DA9B-4FAD-8733-45787F0087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7" name="CuadroTexto 4">
          <a:extLst>
            <a:ext uri="{FF2B5EF4-FFF2-40B4-BE49-F238E27FC236}">
              <a16:creationId xmlns:a16="http://schemas.microsoft.com/office/drawing/2014/main" id="{D77A4D9E-9B5C-42A6-BFE1-3C6C117BD55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8" name="CuadroTexto 1">
          <a:extLst>
            <a:ext uri="{FF2B5EF4-FFF2-40B4-BE49-F238E27FC236}">
              <a16:creationId xmlns:a16="http://schemas.microsoft.com/office/drawing/2014/main" id="{65827052-0BC3-4563-A613-8FD89BD254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9" name="CuadroTexto 3">
          <a:extLst>
            <a:ext uri="{FF2B5EF4-FFF2-40B4-BE49-F238E27FC236}">
              <a16:creationId xmlns:a16="http://schemas.microsoft.com/office/drawing/2014/main" id="{8C1B556E-D929-4A95-BF3E-BAFDDB0487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0" name="CuadroTexto 4">
          <a:extLst>
            <a:ext uri="{FF2B5EF4-FFF2-40B4-BE49-F238E27FC236}">
              <a16:creationId xmlns:a16="http://schemas.microsoft.com/office/drawing/2014/main" id="{85FF47FD-A3D0-49C0-AD2F-B44C46AE31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1" name="CuadroTexto 80">
          <a:extLst>
            <a:ext uri="{FF2B5EF4-FFF2-40B4-BE49-F238E27FC236}">
              <a16:creationId xmlns:a16="http://schemas.microsoft.com/office/drawing/2014/main" id="{AD0FB339-220A-4016-83B8-78A945A7F1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2" name="CuadroTexto 3">
          <a:extLst>
            <a:ext uri="{FF2B5EF4-FFF2-40B4-BE49-F238E27FC236}">
              <a16:creationId xmlns:a16="http://schemas.microsoft.com/office/drawing/2014/main" id="{90C48949-D574-40A9-840A-D3ABDFC2F1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3" name="CuadroTexto 4">
          <a:extLst>
            <a:ext uri="{FF2B5EF4-FFF2-40B4-BE49-F238E27FC236}">
              <a16:creationId xmlns:a16="http://schemas.microsoft.com/office/drawing/2014/main" id="{B8D1AE13-ED48-4B28-BCCE-AD13170A22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4" name="CuadroTexto 1">
          <a:extLst>
            <a:ext uri="{FF2B5EF4-FFF2-40B4-BE49-F238E27FC236}">
              <a16:creationId xmlns:a16="http://schemas.microsoft.com/office/drawing/2014/main" id="{383A1664-9EB8-4558-8161-02BB811E1B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5" name="CuadroTexto 3">
          <a:extLst>
            <a:ext uri="{FF2B5EF4-FFF2-40B4-BE49-F238E27FC236}">
              <a16:creationId xmlns:a16="http://schemas.microsoft.com/office/drawing/2014/main" id="{435FD697-A6B1-4468-B91E-93186D64EF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6" name="CuadroTexto 4">
          <a:extLst>
            <a:ext uri="{FF2B5EF4-FFF2-40B4-BE49-F238E27FC236}">
              <a16:creationId xmlns:a16="http://schemas.microsoft.com/office/drawing/2014/main" id="{56DCE7AB-D1E1-4BDD-AE81-3B8E7950CC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7" name="CuadroTexto 86">
          <a:extLst>
            <a:ext uri="{FF2B5EF4-FFF2-40B4-BE49-F238E27FC236}">
              <a16:creationId xmlns:a16="http://schemas.microsoft.com/office/drawing/2014/main" id="{71CF69FE-3EF1-4EAB-95BB-1AFE0011A3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8" name="CuadroTexto 3">
          <a:extLst>
            <a:ext uri="{FF2B5EF4-FFF2-40B4-BE49-F238E27FC236}">
              <a16:creationId xmlns:a16="http://schemas.microsoft.com/office/drawing/2014/main" id="{68390CB8-B725-44E7-84A1-5A57E618224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9" name="CuadroTexto 4">
          <a:extLst>
            <a:ext uri="{FF2B5EF4-FFF2-40B4-BE49-F238E27FC236}">
              <a16:creationId xmlns:a16="http://schemas.microsoft.com/office/drawing/2014/main" id="{19389B3A-FC06-4F1C-B7A4-BDDFBAE1B9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0" name="CuadroTexto 1">
          <a:extLst>
            <a:ext uri="{FF2B5EF4-FFF2-40B4-BE49-F238E27FC236}">
              <a16:creationId xmlns:a16="http://schemas.microsoft.com/office/drawing/2014/main" id="{F87B85AF-D6EE-4EF0-BB2D-64837BCB66B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1" name="CuadroTexto 3">
          <a:extLst>
            <a:ext uri="{FF2B5EF4-FFF2-40B4-BE49-F238E27FC236}">
              <a16:creationId xmlns:a16="http://schemas.microsoft.com/office/drawing/2014/main" id="{9AC30217-6F35-4015-9E67-2B25824FF5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2" name="CuadroTexto 4">
          <a:extLst>
            <a:ext uri="{FF2B5EF4-FFF2-40B4-BE49-F238E27FC236}">
              <a16:creationId xmlns:a16="http://schemas.microsoft.com/office/drawing/2014/main" id="{F79C8669-486A-4CD2-AF14-8B50EB0BE78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3" name="CuadroTexto 92">
          <a:extLst>
            <a:ext uri="{FF2B5EF4-FFF2-40B4-BE49-F238E27FC236}">
              <a16:creationId xmlns:a16="http://schemas.microsoft.com/office/drawing/2014/main" id="{2A97D394-E676-4D05-AB5C-4BED3BFC29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4" name="CuadroTexto 3">
          <a:extLst>
            <a:ext uri="{FF2B5EF4-FFF2-40B4-BE49-F238E27FC236}">
              <a16:creationId xmlns:a16="http://schemas.microsoft.com/office/drawing/2014/main" id="{2AA05BC8-C866-4E1F-AC24-9507DBBB4F2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5" name="CuadroTexto 4">
          <a:extLst>
            <a:ext uri="{FF2B5EF4-FFF2-40B4-BE49-F238E27FC236}">
              <a16:creationId xmlns:a16="http://schemas.microsoft.com/office/drawing/2014/main" id="{12EB5F1C-4237-4E93-B853-2C9293CFC3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6" name="CuadroTexto 1">
          <a:extLst>
            <a:ext uri="{FF2B5EF4-FFF2-40B4-BE49-F238E27FC236}">
              <a16:creationId xmlns:a16="http://schemas.microsoft.com/office/drawing/2014/main" id="{44DAAC4E-DD65-41BC-9557-3D5DE1CE5F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7" name="CuadroTexto 3">
          <a:extLst>
            <a:ext uri="{FF2B5EF4-FFF2-40B4-BE49-F238E27FC236}">
              <a16:creationId xmlns:a16="http://schemas.microsoft.com/office/drawing/2014/main" id="{9719A712-4CA7-4A43-A5A8-417B390309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8" name="CuadroTexto 4">
          <a:extLst>
            <a:ext uri="{FF2B5EF4-FFF2-40B4-BE49-F238E27FC236}">
              <a16:creationId xmlns:a16="http://schemas.microsoft.com/office/drawing/2014/main" id="{E37175C2-BF3A-4197-A1F2-474B53E62E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99" name="CuadroTexto 98">
          <a:extLst>
            <a:ext uri="{FF2B5EF4-FFF2-40B4-BE49-F238E27FC236}">
              <a16:creationId xmlns:a16="http://schemas.microsoft.com/office/drawing/2014/main" id="{29699596-4C0A-41ED-8596-D175CE4BB0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00" name="CuadroTexto 3">
          <a:extLst>
            <a:ext uri="{FF2B5EF4-FFF2-40B4-BE49-F238E27FC236}">
              <a16:creationId xmlns:a16="http://schemas.microsoft.com/office/drawing/2014/main" id="{F97ADF51-407B-4DF8-9421-86B808E4AA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01" name="CuadroTexto 4">
          <a:extLst>
            <a:ext uri="{FF2B5EF4-FFF2-40B4-BE49-F238E27FC236}">
              <a16:creationId xmlns:a16="http://schemas.microsoft.com/office/drawing/2014/main" id="{E7C41791-CBDD-4693-AAD2-8D1009D106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02" name="CuadroTexto 1">
          <a:extLst>
            <a:ext uri="{FF2B5EF4-FFF2-40B4-BE49-F238E27FC236}">
              <a16:creationId xmlns:a16="http://schemas.microsoft.com/office/drawing/2014/main" id="{33022E11-6470-4E3D-829C-C62494605C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03" name="CuadroTexto 3">
          <a:extLst>
            <a:ext uri="{FF2B5EF4-FFF2-40B4-BE49-F238E27FC236}">
              <a16:creationId xmlns:a16="http://schemas.microsoft.com/office/drawing/2014/main" id="{C91FEF21-9847-4982-836C-EC07E1C5B2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04" name="CuadroTexto 4">
          <a:extLst>
            <a:ext uri="{FF2B5EF4-FFF2-40B4-BE49-F238E27FC236}">
              <a16:creationId xmlns:a16="http://schemas.microsoft.com/office/drawing/2014/main" id="{E7DFB403-61D9-4ABA-956C-A81C229979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5" name="CuadroTexto 104">
          <a:extLst>
            <a:ext uri="{FF2B5EF4-FFF2-40B4-BE49-F238E27FC236}">
              <a16:creationId xmlns:a16="http://schemas.microsoft.com/office/drawing/2014/main" id="{37738959-1E93-4875-BF9A-3B12F2FB6E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6" name="CuadroTexto 3">
          <a:extLst>
            <a:ext uri="{FF2B5EF4-FFF2-40B4-BE49-F238E27FC236}">
              <a16:creationId xmlns:a16="http://schemas.microsoft.com/office/drawing/2014/main" id="{62828404-2BBB-41C9-9135-F294DD04A31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7" name="CuadroTexto 4">
          <a:extLst>
            <a:ext uri="{FF2B5EF4-FFF2-40B4-BE49-F238E27FC236}">
              <a16:creationId xmlns:a16="http://schemas.microsoft.com/office/drawing/2014/main" id="{35A2B226-3CDB-4319-B522-17BD7B5C7B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8" name="CuadroTexto 1">
          <a:extLst>
            <a:ext uri="{FF2B5EF4-FFF2-40B4-BE49-F238E27FC236}">
              <a16:creationId xmlns:a16="http://schemas.microsoft.com/office/drawing/2014/main" id="{3C714466-6FC3-43EF-9FA2-FF6D52DD15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9" name="CuadroTexto 3">
          <a:extLst>
            <a:ext uri="{FF2B5EF4-FFF2-40B4-BE49-F238E27FC236}">
              <a16:creationId xmlns:a16="http://schemas.microsoft.com/office/drawing/2014/main" id="{0B197A86-21EA-4292-91E0-2265B9F57C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0" name="CuadroTexto 4">
          <a:extLst>
            <a:ext uri="{FF2B5EF4-FFF2-40B4-BE49-F238E27FC236}">
              <a16:creationId xmlns:a16="http://schemas.microsoft.com/office/drawing/2014/main" id="{79AE21BD-5E07-42B6-B64B-138F52CB04F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1" name="CuadroTexto 110">
          <a:extLst>
            <a:ext uri="{FF2B5EF4-FFF2-40B4-BE49-F238E27FC236}">
              <a16:creationId xmlns:a16="http://schemas.microsoft.com/office/drawing/2014/main" id="{4B4B34C2-CAD7-409F-811A-5975947512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2" name="CuadroTexto 3">
          <a:extLst>
            <a:ext uri="{FF2B5EF4-FFF2-40B4-BE49-F238E27FC236}">
              <a16:creationId xmlns:a16="http://schemas.microsoft.com/office/drawing/2014/main" id="{48236B53-A906-4DF6-B69C-DB02F84A7E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3" name="CuadroTexto 4">
          <a:extLst>
            <a:ext uri="{FF2B5EF4-FFF2-40B4-BE49-F238E27FC236}">
              <a16:creationId xmlns:a16="http://schemas.microsoft.com/office/drawing/2014/main" id="{E6C7370B-F116-4F47-A904-5012EB0ABF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4" name="CuadroTexto 1">
          <a:extLst>
            <a:ext uri="{FF2B5EF4-FFF2-40B4-BE49-F238E27FC236}">
              <a16:creationId xmlns:a16="http://schemas.microsoft.com/office/drawing/2014/main" id="{CA770B22-10C9-48CB-BCE7-EFCDF3517D1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5" name="CuadroTexto 3">
          <a:extLst>
            <a:ext uri="{FF2B5EF4-FFF2-40B4-BE49-F238E27FC236}">
              <a16:creationId xmlns:a16="http://schemas.microsoft.com/office/drawing/2014/main" id="{60AC3B1E-60E8-4645-8827-ECF8EBDD7D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6" name="CuadroTexto 4">
          <a:extLst>
            <a:ext uri="{FF2B5EF4-FFF2-40B4-BE49-F238E27FC236}">
              <a16:creationId xmlns:a16="http://schemas.microsoft.com/office/drawing/2014/main" id="{AC8AEE44-EB53-4118-84FA-0ABF59E165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7" name="CuadroTexto 116">
          <a:extLst>
            <a:ext uri="{FF2B5EF4-FFF2-40B4-BE49-F238E27FC236}">
              <a16:creationId xmlns:a16="http://schemas.microsoft.com/office/drawing/2014/main" id="{AFB64507-B7A6-48C0-839B-3904E0490F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8" name="CuadroTexto 3">
          <a:extLst>
            <a:ext uri="{FF2B5EF4-FFF2-40B4-BE49-F238E27FC236}">
              <a16:creationId xmlns:a16="http://schemas.microsoft.com/office/drawing/2014/main" id="{7700A04B-71C3-4BD5-924A-5E3A748E84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9" name="CuadroTexto 4">
          <a:extLst>
            <a:ext uri="{FF2B5EF4-FFF2-40B4-BE49-F238E27FC236}">
              <a16:creationId xmlns:a16="http://schemas.microsoft.com/office/drawing/2014/main" id="{53042744-50DB-4F50-8303-DE23748E019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0" name="CuadroTexto 1">
          <a:extLst>
            <a:ext uri="{FF2B5EF4-FFF2-40B4-BE49-F238E27FC236}">
              <a16:creationId xmlns:a16="http://schemas.microsoft.com/office/drawing/2014/main" id="{F6CEF1F8-7CE3-4621-927C-1A8F8C9F743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1" name="CuadroTexto 3">
          <a:extLst>
            <a:ext uri="{FF2B5EF4-FFF2-40B4-BE49-F238E27FC236}">
              <a16:creationId xmlns:a16="http://schemas.microsoft.com/office/drawing/2014/main" id="{05F23761-2440-4AF5-A1A6-A60FCD967C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2" name="CuadroTexto 4">
          <a:extLst>
            <a:ext uri="{FF2B5EF4-FFF2-40B4-BE49-F238E27FC236}">
              <a16:creationId xmlns:a16="http://schemas.microsoft.com/office/drawing/2014/main" id="{D031264A-EB38-49C7-8CFE-892B7EB400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3" name="CuadroTexto 122">
          <a:extLst>
            <a:ext uri="{FF2B5EF4-FFF2-40B4-BE49-F238E27FC236}">
              <a16:creationId xmlns:a16="http://schemas.microsoft.com/office/drawing/2014/main" id="{A8635B9E-80EA-4F92-AAEF-B8849187D8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4" name="CuadroTexto 3">
          <a:extLst>
            <a:ext uri="{FF2B5EF4-FFF2-40B4-BE49-F238E27FC236}">
              <a16:creationId xmlns:a16="http://schemas.microsoft.com/office/drawing/2014/main" id="{30A71E84-166E-4D6D-B551-8E079732F6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5" name="CuadroTexto 4">
          <a:extLst>
            <a:ext uri="{FF2B5EF4-FFF2-40B4-BE49-F238E27FC236}">
              <a16:creationId xmlns:a16="http://schemas.microsoft.com/office/drawing/2014/main" id="{66B094FF-DB56-4610-BA91-5A936431DD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6" name="CuadroTexto 1">
          <a:extLst>
            <a:ext uri="{FF2B5EF4-FFF2-40B4-BE49-F238E27FC236}">
              <a16:creationId xmlns:a16="http://schemas.microsoft.com/office/drawing/2014/main" id="{B62EA2CB-2FF0-44E1-B394-F655CFF04B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7" name="CuadroTexto 3">
          <a:extLst>
            <a:ext uri="{FF2B5EF4-FFF2-40B4-BE49-F238E27FC236}">
              <a16:creationId xmlns:a16="http://schemas.microsoft.com/office/drawing/2014/main" id="{AD1E91E1-E6F6-4500-88A6-FC9864225B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8" name="CuadroTexto 4">
          <a:extLst>
            <a:ext uri="{FF2B5EF4-FFF2-40B4-BE49-F238E27FC236}">
              <a16:creationId xmlns:a16="http://schemas.microsoft.com/office/drawing/2014/main" id="{D74AD1AC-C2B8-4A5B-A3ED-125EC50B45E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9" name="CuadroTexto 128">
          <a:extLst>
            <a:ext uri="{FF2B5EF4-FFF2-40B4-BE49-F238E27FC236}">
              <a16:creationId xmlns:a16="http://schemas.microsoft.com/office/drawing/2014/main" id="{E4D07C95-914C-4DFB-872A-E9A8A795D59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0" name="CuadroTexto 3">
          <a:extLst>
            <a:ext uri="{FF2B5EF4-FFF2-40B4-BE49-F238E27FC236}">
              <a16:creationId xmlns:a16="http://schemas.microsoft.com/office/drawing/2014/main" id="{E1CD4ACC-17AE-4556-B9C1-BF35ECCC0C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1" name="CuadroTexto 4">
          <a:extLst>
            <a:ext uri="{FF2B5EF4-FFF2-40B4-BE49-F238E27FC236}">
              <a16:creationId xmlns:a16="http://schemas.microsoft.com/office/drawing/2014/main" id="{C47AB737-B551-4505-944D-87C72DD0A5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2" name="CuadroTexto 1">
          <a:extLst>
            <a:ext uri="{FF2B5EF4-FFF2-40B4-BE49-F238E27FC236}">
              <a16:creationId xmlns:a16="http://schemas.microsoft.com/office/drawing/2014/main" id="{FA7ACD6F-1098-4CCB-89E9-CCA32DA5B6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3" name="CuadroTexto 3">
          <a:extLst>
            <a:ext uri="{FF2B5EF4-FFF2-40B4-BE49-F238E27FC236}">
              <a16:creationId xmlns:a16="http://schemas.microsoft.com/office/drawing/2014/main" id="{2726D4B2-56A5-41C0-8B1C-43A80A1957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4" name="CuadroTexto 4">
          <a:extLst>
            <a:ext uri="{FF2B5EF4-FFF2-40B4-BE49-F238E27FC236}">
              <a16:creationId xmlns:a16="http://schemas.microsoft.com/office/drawing/2014/main" id="{89A6CEA1-2AC4-45DD-8A11-258ACBFD7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5" name="CuadroTexto 134">
          <a:extLst>
            <a:ext uri="{FF2B5EF4-FFF2-40B4-BE49-F238E27FC236}">
              <a16:creationId xmlns:a16="http://schemas.microsoft.com/office/drawing/2014/main" id="{39FC1E85-DFB1-4466-BC33-4AF3001A35A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6" name="CuadroTexto 3">
          <a:extLst>
            <a:ext uri="{FF2B5EF4-FFF2-40B4-BE49-F238E27FC236}">
              <a16:creationId xmlns:a16="http://schemas.microsoft.com/office/drawing/2014/main" id="{6876AC07-F490-4C86-8260-20FC41C83A8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7" name="CuadroTexto 4">
          <a:extLst>
            <a:ext uri="{FF2B5EF4-FFF2-40B4-BE49-F238E27FC236}">
              <a16:creationId xmlns:a16="http://schemas.microsoft.com/office/drawing/2014/main" id="{276ACA24-2346-4A45-96D5-0FBEF81A34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8" name="CuadroTexto 1">
          <a:extLst>
            <a:ext uri="{FF2B5EF4-FFF2-40B4-BE49-F238E27FC236}">
              <a16:creationId xmlns:a16="http://schemas.microsoft.com/office/drawing/2014/main" id="{A897DB52-99DF-4D14-BB0E-97978EF13F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9" name="CuadroTexto 3">
          <a:extLst>
            <a:ext uri="{FF2B5EF4-FFF2-40B4-BE49-F238E27FC236}">
              <a16:creationId xmlns:a16="http://schemas.microsoft.com/office/drawing/2014/main" id="{5DF3710D-2038-4CEA-B13C-052694C890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0" name="CuadroTexto 4">
          <a:extLst>
            <a:ext uri="{FF2B5EF4-FFF2-40B4-BE49-F238E27FC236}">
              <a16:creationId xmlns:a16="http://schemas.microsoft.com/office/drawing/2014/main" id="{4D3551E1-C0BC-4F56-836F-5DF88BAA78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1" name="CuadroTexto 140">
          <a:extLst>
            <a:ext uri="{FF2B5EF4-FFF2-40B4-BE49-F238E27FC236}">
              <a16:creationId xmlns:a16="http://schemas.microsoft.com/office/drawing/2014/main" id="{BADF1519-1F3E-4125-9F95-FB99AD5E854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2" name="CuadroTexto 3">
          <a:extLst>
            <a:ext uri="{FF2B5EF4-FFF2-40B4-BE49-F238E27FC236}">
              <a16:creationId xmlns:a16="http://schemas.microsoft.com/office/drawing/2014/main" id="{2BB0CF4B-4ADB-4C5B-B438-2FBAB4535D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3" name="CuadroTexto 4">
          <a:extLst>
            <a:ext uri="{FF2B5EF4-FFF2-40B4-BE49-F238E27FC236}">
              <a16:creationId xmlns:a16="http://schemas.microsoft.com/office/drawing/2014/main" id="{E0E10754-34DC-4746-92B3-1557EE5C59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4" name="CuadroTexto 1">
          <a:extLst>
            <a:ext uri="{FF2B5EF4-FFF2-40B4-BE49-F238E27FC236}">
              <a16:creationId xmlns:a16="http://schemas.microsoft.com/office/drawing/2014/main" id="{D7F3F4C6-649B-4E9F-9A61-BB53406A80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5" name="CuadroTexto 3">
          <a:extLst>
            <a:ext uri="{FF2B5EF4-FFF2-40B4-BE49-F238E27FC236}">
              <a16:creationId xmlns:a16="http://schemas.microsoft.com/office/drawing/2014/main" id="{74C1F763-0A2D-4027-A081-02BD63DC4F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6" name="CuadroTexto 4">
          <a:extLst>
            <a:ext uri="{FF2B5EF4-FFF2-40B4-BE49-F238E27FC236}">
              <a16:creationId xmlns:a16="http://schemas.microsoft.com/office/drawing/2014/main" id="{112B4DAD-C9EA-4725-8D29-D713D10196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7" name="CuadroTexto 146">
          <a:extLst>
            <a:ext uri="{FF2B5EF4-FFF2-40B4-BE49-F238E27FC236}">
              <a16:creationId xmlns:a16="http://schemas.microsoft.com/office/drawing/2014/main" id="{FFB24DFD-84D9-47EF-9099-ECB52C28DE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8" name="CuadroTexto 3">
          <a:extLst>
            <a:ext uri="{FF2B5EF4-FFF2-40B4-BE49-F238E27FC236}">
              <a16:creationId xmlns:a16="http://schemas.microsoft.com/office/drawing/2014/main" id="{C708F0BD-96F2-4A73-B36A-83DFD27D76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9" name="CuadroTexto 4">
          <a:extLst>
            <a:ext uri="{FF2B5EF4-FFF2-40B4-BE49-F238E27FC236}">
              <a16:creationId xmlns:a16="http://schemas.microsoft.com/office/drawing/2014/main" id="{35F8597A-73B4-400D-85E4-5BC2E3864D7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0" name="CuadroTexto 1">
          <a:extLst>
            <a:ext uri="{FF2B5EF4-FFF2-40B4-BE49-F238E27FC236}">
              <a16:creationId xmlns:a16="http://schemas.microsoft.com/office/drawing/2014/main" id="{A16A5A97-C04C-4E37-96C1-E3012B3CDF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1" name="CuadroTexto 3">
          <a:extLst>
            <a:ext uri="{FF2B5EF4-FFF2-40B4-BE49-F238E27FC236}">
              <a16:creationId xmlns:a16="http://schemas.microsoft.com/office/drawing/2014/main" id="{28AA1535-12B2-4301-A368-CBB1046D38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2" name="CuadroTexto 4">
          <a:extLst>
            <a:ext uri="{FF2B5EF4-FFF2-40B4-BE49-F238E27FC236}">
              <a16:creationId xmlns:a16="http://schemas.microsoft.com/office/drawing/2014/main" id="{1F5D2FDA-B21F-48A6-8FA9-B1D8132D9B0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3" name="CuadroTexto 152">
          <a:extLst>
            <a:ext uri="{FF2B5EF4-FFF2-40B4-BE49-F238E27FC236}">
              <a16:creationId xmlns:a16="http://schemas.microsoft.com/office/drawing/2014/main" id="{A19556C5-10BA-49DE-A2BC-E7704861183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4" name="CuadroTexto 3">
          <a:extLst>
            <a:ext uri="{FF2B5EF4-FFF2-40B4-BE49-F238E27FC236}">
              <a16:creationId xmlns:a16="http://schemas.microsoft.com/office/drawing/2014/main" id="{C39483DF-7796-415B-9170-148C051CD7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5" name="CuadroTexto 4">
          <a:extLst>
            <a:ext uri="{FF2B5EF4-FFF2-40B4-BE49-F238E27FC236}">
              <a16:creationId xmlns:a16="http://schemas.microsoft.com/office/drawing/2014/main" id="{B32EB228-059C-4C55-B51D-FBDF683A06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6" name="CuadroTexto 1">
          <a:extLst>
            <a:ext uri="{FF2B5EF4-FFF2-40B4-BE49-F238E27FC236}">
              <a16:creationId xmlns:a16="http://schemas.microsoft.com/office/drawing/2014/main" id="{36045FB7-C911-4A0E-87F2-8AB19FC502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7" name="CuadroTexto 3">
          <a:extLst>
            <a:ext uri="{FF2B5EF4-FFF2-40B4-BE49-F238E27FC236}">
              <a16:creationId xmlns:a16="http://schemas.microsoft.com/office/drawing/2014/main" id="{F53A7123-C5DC-4FA6-ADBA-C339A41CA9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8" name="CuadroTexto 4">
          <a:extLst>
            <a:ext uri="{FF2B5EF4-FFF2-40B4-BE49-F238E27FC236}">
              <a16:creationId xmlns:a16="http://schemas.microsoft.com/office/drawing/2014/main" id="{10A18161-C92A-453E-9231-B6540D6756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9" name="CuadroTexto 158">
          <a:extLst>
            <a:ext uri="{FF2B5EF4-FFF2-40B4-BE49-F238E27FC236}">
              <a16:creationId xmlns:a16="http://schemas.microsoft.com/office/drawing/2014/main" id="{CF3FE336-6DFB-4D38-9C27-26DD703E48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0" name="CuadroTexto 3">
          <a:extLst>
            <a:ext uri="{FF2B5EF4-FFF2-40B4-BE49-F238E27FC236}">
              <a16:creationId xmlns:a16="http://schemas.microsoft.com/office/drawing/2014/main" id="{F98C8D95-45F2-4D82-A658-A9D6792E906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1" name="CuadroTexto 4">
          <a:extLst>
            <a:ext uri="{FF2B5EF4-FFF2-40B4-BE49-F238E27FC236}">
              <a16:creationId xmlns:a16="http://schemas.microsoft.com/office/drawing/2014/main" id="{B696921B-E28F-4089-A19A-A77FA054BD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2" name="CuadroTexto 1">
          <a:extLst>
            <a:ext uri="{FF2B5EF4-FFF2-40B4-BE49-F238E27FC236}">
              <a16:creationId xmlns:a16="http://schemas.microsoft.com/office/drawing/2014/main" id="{0E45FFFD-F6E6-47B8-A941-4BFC89B9C9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3" name="CuadroTexto 3">
          <a:extLst>
            <a:ext uri="{FF2B5EF4-FFF2-40B4-BE49-F238E27FC236}">
              <a16:creationId xmlns:a16="http://schemas.microsoft.com/office/drawing/2014/main" id="{01D195B1-F757-4889-A92D-8097E9E6E5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4" name="CuadroTexto 4">
          <a:extLst>
            <a:ext uri="{FF2B5EF4-FFF2-40B4-BE49-F238E27FC236}">
              <a16:creationId xmlns:a16="http://schemas.microsoft.com/office/drawing/2014/main" id="{9A634DF4-0DA9-4F69-ADF3-AAD69612D8B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5" name="CuadroTexto 164">
          <a:extLst>
            <a:ext uri="{FF2B5EF4-FFF2-40B4-BE49-F238E27FC236}">
              <a16:creationId xmlns:a16="http://schemas.microsoft.com/office/drawing/2014/main" id="{F39E2822-C4FB-4358-B141-F0281128A6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6" name="CuadroTexto 3">
          <a:extLst>
            <a:ext uri="{FF2B5EF4-FFF2-40B4-BE49-F238E27FC236}">
              <a16:creationId xmlns:a16="http://schemas.microsoft.com/office/drawing/2014/main" id="{150FD97E-CD7B-45D3-99C5-ABF47CB8A0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7" name="CuadroTexto 4">
          <a:extLst>
            <a:ext uri="{FF2B5EF4-FFF2-40B4-BE49-F238E27FC236}">
              <a16:creationId xmlns:a16="http://schemas.microsoft.com/office/drawing/2014/main" id="{88DC0471-2FB7-472D-AC94-86BED7FF87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8" name="CuadroTexto 1">
          <a:extLst>
            <a:ext uri="{FF2B5EF4-FFF2-40B4-BE49-F238E27FC236}">
              <a16:creationId xmlns:a16="http://schemas.microsoft.com/office/drawing/2014/main" id="{22F21561-9B9E-4866-8F71-2154350A74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9" name="CuadroTexto 3">
          <a:extLst>
            <a:ext uri="{FF2B5EF4-FFF2-40B4-BE49-F238E27FC236}">
              <a16:creationId xmlns:a16="http://schemas.microsoft.com/office/drawing/2014/main" id="{705CA3B9-7FE5-4FA6-A15B-1042B686E7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0" name="CuadroTexto 4">
          <a:extLst>
            <a:ext uri="{FF2B5EF4-FFF2-40B4-BE49-F238E27FC236}">
              <a16:creationId xmlns:a16="http://schemas.microsoft.com/office/drawing/2014/main" id="{11EA862A-D7A8-401D-81FC-E2AE54DCC0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171" name="CuadroTexto 170">
          <a:extLst>
            <a:ext uri="{FF2B5EF4-FFF2-40B4-BE49-F238E27FC236}">
              <a16:creationId xmlns:a16="http://schemas.microsoft.com/office/drawing/2014/main" id="{5126B41B-F470-48B8-9F46-E2C9FF508ABF}"/>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172" name="CuadroTexto 3">
          <a:extLst>
            <a:ext uri="{FF2B5EF4-FFF2-40B4-BE49-F238E27FC236}">
              <a16:creationId xmlns:a16="http://schemas.microsoft.com/office/drawing/2014/main" id="{0926B49C-9CA2-4D71-A860-23873B41F844}"/>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0473AF33-E7AF-4408-9AF6-0039715D40D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174" name="CuadroTexto 1">
          <a:extLst>
            <a:ext uri="{FF2B5EF4-FFF2-40B4-BE49-F238E27FC236}">
              <a16:creationId xmlns:a16="http://schemas.microsoft.com/office/drawing/2014/main" id="{2BCD84CB-8843-4D55-B9B5-5043F82B36F2}"/>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175" name="CuadroTexto 3">
          <a:extLst>
            <a:ext uri="{FF2B5EF4-FFF2-40B4-BE49-F238E27FC236}">
              <a16:creationId xmlns:a16="http://schemas.microsoft.com/office/drawing/2014/main" id="{871EC0CE-3A33-4753-AADB-54B3EE04249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73D2E506-54E1-4F82-A427-5796168435F1}"/>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59</xdr:row>
      <xdr:rowOff>0</xdr:rowOff>
    </xdr:from>
    <xdr:ext cx="65" cy="172227"/>
    <xdr:sp macro="" textlink="">
      <xdr:nvSpPr>
        <xdr:cNvPr id="177" name="CuadroTexto 176">
          <a:extLst>
            <a:ext uri="{FF2B5EF4-FFF2-40B4-BE49-F238E27FC236}">
              <a16:creationId xmlns:a16="http://schemas.microsoft.com/office/drawing/2014/main" id="{6827E723-B68A-4E83-A08D-898ADB9C60E8}"/>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59</xdr:row>
      <xdr:rowOff>0</xdr:rowOff>
    </xdr:from>
    <xdr:ext cx="65" cy="172227"/>
    <xdr:sp macro="" textlink="">
      <xdr:nvSpPr>
        <xdr:cNvPr id="178" name="CuadroTexto 3">
          <a:extLst>
            <a:ext uri="{FF2B5EF4-FFF2-40B4-BE49-F238E27FC236}">
              <a16:creationId xmlns:a16="http://schemas.microsoft.com/office/drawing/2014/main" id="{9CA5DB5C-0737-46EC-982E-F30187027E05}"/>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59</xdr:row>
      <xdr:rowOff>0</xdr:rowOff>
    </xdr:from>
    <xdr:ext cx="65" cy="172227"/>
    <xdr:sp macro="" textlink="">
      <xdr:nvSpPr>
        <xdr:cNvPr id="179" name="CuadroTexto 4">
          <a:extLst>
            <a:ext uri="{FF2B5EF4-FFF2-40B4-BE49-F238E27FC236}">
              <a16:creationId xmlns:a16="http://schemas.microsoft.com/office/drawing/2014/main" id="{2E6E7D51-4D70-4F08-A9E9-D546EBE26FC7}"/>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59</xdr:row>
      <xdr:rowOff>0</xdr:rowOff>
    </xdr:from>
    <xdr:ext cx="65" cy="172227"/>
    <xdr:sp macro="" textlink="">
      <xdr:nvSpPr>
        <xdr:cNvPr id="180" name="CuadroTexto 1">
          <a:extLst>
            <a:ext uri="{FF2B5EF4-FFF2-40B4-BE49-F238E27FC236}">
              <a16:creationId xmlns:a16="http://schemas.microsoft.com/office/drawing/2014/main" id="{9CE48878-60EA-42AA-A8D9-8B4DE83364A3}"/>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59</xdr:row>
      <xdr:rowOff>0</xdr:rowOff>
    </xdr:from>
    <xdr:ext cx="65" cy="172227"/>
    <xdr:sp macro="" textlink="">
      <xdr:nvSpPr>
        <xdr:cNvPr id="181" name="CuadroTexto 3">
          <a:extLst>
            <a:ext uri="{FF2B5EF4-FFF2-40B4-BE49-F238E27FC236}">
              <a16:creationId xmlns:a16="http://schemas.microsoft.com/office/drawing/2014/main" id="{0B1E586B-020D-4924-A722-DED7ED03CC36}"/>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59</xdr:row>
      <xdr:rowOff>0</xdr:rowOff>
    </xdr:from>
    <xdr:ext cx="65" cy="172227"/>
    <xdr:sp macro="" textlink="">
      <xdr:nvSpPr>
        <xdr:cNvPr id="182" name="CuadroTexto 4">
          <a:extLst>
            <a:ext uri="{FF2B5EF4-FFF2-40B4-BE49-F238E27FC236}">
              <a16:creationId xmlns:a16="http://schemas.microsoft.com/office/drawing/2014/main" id="{A0CAB8BC-9CD7-40DA-A3D8-763B10EBD5A9}"/>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60</xdr:row>
      <xdr:rowOff>0</xdr:rowOff>
    </xdr:from>
    <xdr:ext cx="65" cy="172227"/>
    <xdr:sp macro="" textlink="">
      <xdr:nvSpPr>
        <xdr:cNvPr id="183" name="CuadroTexto 182">
          <a:extLst>
            <a:ext uri="{FF2B5EF4-FFF2-40B4-BE49-F238E27FC236}">
              <a16:creationId xmlns:a16="http://schemas.microsoft.com/office/drawing/2014/main" id="{0CDE5096-20ED-4A4D-93BC-F485A6DCE201}"/>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60</xdr:row>
      <xdr:rowOff>0</xdr:rowOff>
    </xdr:from>
    <xdr:ext cx="65" cy="172227"/>
    <xdr:sp macro="" textlink="">
      <xdr:nvSpPr>
        <xdr:cNvPr id="184" name="CuadroTexto 3">
          <a:extLst>
            <a:ext uri="{FF2B5EF4-FFF2-40B4-BE49-F238E27FC236}">
              <a16:creationId xmlns:a16="http://schemas.microsoft.com/office/drawing/2014/main" id="{E263217F-AA7B-4BEC-A561-971DF8898A73}"/>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60</xdr:row>
      <xdr:rowOff>0</xdr:rowOff>
    </xdr:from>
    <xdr:ext cx="65" cy="172227"/>
    <xdr:sp macro="" textlink="">
      <xdr:nvSpPr>
        <xdr:cNvPr id="185" name="CuadroTexto 4">
          <a:extLst>
            <a:ext uri="{FF2B5EF4-FFF2-40B4-BE49-F238E27FC236}">
              <a16:creationId xmlns:a16="http://schemas.microsoft.com/office/drawing/2014/main" id="{C0FB7016-A678-4511-BBFF-AC78938F6B3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60</xdr:row>
      <xdr:rowOff>0</xdr:rowOff>
    </xdr:from>
    <xdr:ext cx="65" cy="172227"/>
    <xdr:sp macro="" textlink="">
      <xdr:nvSpPr>
        <xdr:cNvPr id="186" name="CuadroTexto 1">
          <a:extLst>
            <a:ext uri="{FF2B5EF4-FFF2-40B4-BE49-F238E27FC236}">
              <a16:creationId xmlns:a16="http://schemas.microsoft.com/office/drawing/2014/main" id="{0A97FD39-A511-42C3-819E-A64FF80A7CDB}"/>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60</xdr:row>
      <xdr:rowOff>0</xdr:rowOff>
    </xdr:from>
    <xdr:ext cx="65" cy="172227"/>
    <xdr:sp macro="" textlink="">
      <xdr:nvSpPr>
        <xdr:cNvPr id="187" name="CuadroTexto 3">
          <a:extLst>
            <a:ext uri="{FF2B5EF4-FFF2-40B4-BE49-F238E27FC236}">
              <a16:creationId xmlns:a16="http://schemas.microsoft.com/office/drawing/2014/main" id="{B1FBA4CA-E8DE-45FA-937D-4615CAA92BB2}"/>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60</xdr:row>
      <xdr:rowOff>0</xdr:rowOff>
    </xdr:from>
    <xdr:ext cx="65" cy="172227"/>
    <xdr:sp macro="" textlink="">
      <xdr:nvSpPr>
        <xdr:cNvPr id="188" name="CuadroTexto 4">
          <a:extLst>
            <a:ext uri="{FF2B5EF4-FFF2-40B4-BE49-F238E27FC236}">
              <a16:creationId xmlns:a16="http://schemas.microsoft.com/office/drawing/2014/main" id="{EE87F59F-CCFF-4A81-804B-0C2C985B12D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101</xdr:row>
      <xdr:rowOff>0</xdr:rowOff>
    </xdr:from>
    <xdr:ext cx="65" cy="172227"/>
    <xdr:sp macro="" textlink="">
      <xdr:nvSpPr>
        <xdr:cNvPr id="189" name="CuadroTexto 188">
          <a:extLst>
            <a:ext uri="{FF2B5EF4-FFF2-40B4-BE49-F238E27FC236}">
              <a16:creationId xmlns:a16="http://schemas.microsoft.com/office/drawing/2014/main" id="{2DBEDAC7-C515-4BFC-8C2D-88EA8AA9D982}"/>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101</xdr:row>
      <xdr:rowOff>0</xdr:rowOff>
    </xdr:from>
    <xdr:ext cx="65" cy="172227"/>
    <xdr:sp macro="" textlink="">
      <xdr:nvSpPr>
        <xdr:cNvPr id="190" name="CuadroTexto 3">
          <a:extLst>
            <a:ext uri="{FF2B5EF4-FFF2-40B4-BE49-F238E27FC236}">
              <a16:creationId xmlns:a16="http://schemas.microsoft.com/office/drawing/2014/main" id="{3BA05A9B-3E87-466C-8AB9-37B354708A9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101</xdr:row>
      <xdr:rowOff>0</xdr:rowOff>
    </xdr:from>
    <xdr:ext cx="65" cy="172227"/>
    <xdr:sp macro="" textlink="">
      <xdr:nvSpPr>
        <xdr:cNvPr id="191" name="CuadroTexto 4">
          <a:extLst>
            <a:ext uri="{FF2B5EF4-FFF2-40B4-BE49-F238E27FC236}">
              <a16:creationId xmlns:a16="http://schemas.microsoft.com/office/drawing/2014/main" id="{96549A1C-F939-49C5-B107-719553DB395B}"/>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101</xdr:row>
      <xdr:rowOff>0</xdr:rowOff>
    </xdr:from>
    <xdr:ext cx="65" cy="172227"/>
    <xdr:sp macro="" textlink="">
      <xdr:nvSpPr>
        <xdr:cNvPr id="192" name="CuadroTexto 1">
          <a:extLst>
            <a:ext uri="{FF2B5EF4-FFF2-40B4-BE49-F238E27FC236}">
              <a16:creationId xmlns:a16="http://schemas.microsoft.com/office/drawing/2014/main" id="{59125163-5246-47BA-B76E-4CD6FB16A58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101</xdr:row>
      <xdr:rowOff>0</xdr:rowOff>
    </xdr:from>
    <xdr:ext cx="65" cy="172227"/>
    <xdr:sp macro="" textlink="">
      <xdr:nvSpPr>
        <xdr:cNvPr id="193" name="CuadroTexto 3">
          <a:extLst>
            <a:ext uri="{FF2B5EF4-FFF2-40B4-BE49-F238E27FC236}">
              <a16:creationId xmlns:a16="http://schemas.microsoft.com/office/drawing/2014/main" id="{A0607C73-35CE-449D-B258-C648DE49C1B9}"/>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101</xdr:row>
      <xdr:rowOff>0</xdr:rowOff>
    </xdr:from>
    <xdr:ext cx="65" cy="172227"/>
    <xdr:sp macro="" textlink="">
      <xdr:nvSpPr>
        <xdr:cNvPr id="194" name="CuadroTexto 4">
          <a:extLst>
            <a:ext uri="{FF2B5EF4-FFF2-40B4-BE49-F238E27FC236}">
              <a16:creationId xmlns:a16="http://schemas.microsoft.com/office/drawing/2014/main" id="{536E9501-3F1E-4C3A-A798-0518586BAE2C}"/>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102</xdr:row>
      <xdr:rowOff>0</xdr:rowOff>
    </xdr:from>
    <xdr:ext cx="65" cy="172227"/>
    <xdr:sp macro="" textlink="">
      <xdr:nvSpPr>
        <xdr:cNvPr id="195" name="CuadroTexto 194">
          <a:extLst>
            <a:ext uri="{FF2B5EF4-FFF2-40B4-BE49-F238E27FC236}">
              <a16:creationId xmlns:a16="http://schemas.microsoft.com/office/drawing/2014/main" id="{91B42F8F-D376-44CD-BBD6-167540043084}"/>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102</xdr:row>
      <xdr:rowOff>0</xdr:rowOff>
    </xdr:from>
    <xdr:ext cx="65" cy="172227"/>
    <xdr:sp macro="" textlink="">
      <xdr:nvSpPr>
        <xdr:cNvPr id="196" name="CuadroTexto 3">
          <a:extLst>
            <a:ext uri="{FF2B5EF4-FFF2-40B4-BE49-F238E27FC236}">
              <a16:creationId xmlns:a16="http://schemas.microsoft.com/office/drawing/2014/main" id="{EE51507D-504A-4F44-96CF-225E1857BCC7}"/>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102</xdr:row>
      <xdr:rowOff>0</xdr:rowOff>
    </xdr:from>
    <xdr:ext cx="65" cy="172227"/>
    <xdr:sp macro="" textlink="">
      <xdr:nvSpPr>
        <xdr:cNvPr id="197" name="CuadroTexto 4">
          <a:extLst>
            <a:ext uri="{FF2B5EF4-FFF2-40B4-BE49-F238E27FC236}">
              <a16:creationId xmlns:a16="http://schemas.microsoft.com/office/drawing/2014/main" id="{020431E1-1DBC-4029-AF23-247BDDC26958}"/>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102</xdr:row>
      <xdr:rowOff>0</xdr:rowOff>
    </xdr:from>
    <xdr:ext cx="65" cy="172227"/>
    <xdr:sp macro="" textlink="">
      <xdr:nvSpPr>
        <xdr:cNvPr id="198" name="CuadroTexto 1">
          <a:extLst>
            <a:ext uri="{FF2B5EF4-FFF2-40B4-BE49-F238E27FC236}">
              <a16:creationId xmlns:a16="http://schemas.microsoft.com/office/drawing/2014/main" id="{A0CE8BF7-BF89-4C3F-98D1-C2E947D5AF41}"/>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102</xdr:row>
      <xdr:rowOff>0</xdr:rowOff>
    </xdr:from>
    <xdr:ext cx="65" cy="172227"/>
    <xdr:sp macro="" textlink="">
      <xdr:nvSpPr>
        <xdr:cNvPr id="199" name="CuadroTexto 3">
          <a:extLst>
            <a:ext uri="{FF2B5EF4-FFF2-40B4-BE49-F238E27FC236}">
              <a16:creationId xmlns:a16="http://schemas.microsoft.com/office/drawing/2014/main" id="{91F0D744-EE81-4E4E-A76C-BAB95274115E}"/>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102</xdr:row>
      <xdr:rowOff>0</xdr:rowOff>
    </xdr:from>
    <xdr:ext cx="65" cy="172227"/>
    <xdr:sp macro="" textlink="">
      <xdr:nvSpPr>
        <xdr:cNvPr id="200" name="CuadroTexto 4">
          <a:extLst>
            <a:ext uri="{FF2B5EF4-FFF2-40B4-BE49-F238E27FC236}">
              <a16:creationId xmlns:a16="http://schemas.microsoft.com/office/drawing/2014/main" id="{838C634E-5491-4753-8B8A-6100B6738F22}"/>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112</xdr:row>
      <xdr:rowOff>0</xdr:rowOff>
    </xdr:from>
    <xdr:ext cx="65" cy="172227"/>
    <xdr:sp macro="" textlink="">
      <xdr:nvSpPr>
        <xdr:cNvPr id="201" name="CuadroTexto 200">
          <a:extLst>
            <a:ext uri="{FF2B5EF4-FFF2-40B4-BE49-F238E27FC236}">
              <a16:creationId xmlns:a16="http://schemas.microsoft.com/office/drawing/2014/main" id="{55A62E0F-463B-4A33-B4D9-89150F6924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112</xdr:row>
      <xdr:rowOff>0</xdr:rowOff>
    </xdr:from>
    <xdr:ext cx="65" cy="172227"/>
    <xdr:sp macro="" textlink="">
      <xdr:nvSpPr>
        <xdr:cNvPr id="202" name="CuadroTexto 3">
          <a:extLst>
            <a:ext uri="{FF2B5EF4-FFF2-40B4-BE49-F238E27FC236}">
              <a16:creationId xmlns:a16="http://schemas.microsoft.com/office/drawing/2014/main" id="{17CE6C28-7CEB-4495-A384-823625844AA5}"/>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112</xdr:row>
      <xdr:rowOff>0</xdr:rowOff>
    </xdr:from>
    <xdr:ext cx="65" cy="172227"/>
    <xdr:sp macro="" textlink="">
      <xdr:nvSpPr>
        <xdr:cNvPr id="203" name="CuadroTexto 4">
          <a:extLst>
            <a:ext uri="{FF2B5EF4-FFF2-40B4-BE49-F238E27FC236}">
              <a16:creationId xmlns:a16="http://schemas.microsoft.com/office/drawing/2014/main" id="{0790669F-08E4-405A-B5D3-35152CF9AF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112</xdr:row>
      <xdr:rowOff>0</xdr:rowOff>
    </xdr:from>
    <xdr:ext cx="65" cy="172227"/>
    <xdr:sp macro="" textlink="">
      <xdr:nvSpPr>
        <xdr:cNvPr id="204" name="CuadroTexto 1">
          <a:extLst>
            <a:ext uri="{FF2B5EF4-FFF2-40B4-BE49-F238E27FC236}">
              <a16:creationId xmlns:a16="http://schemas.microsoft.com/office/drawing/2014/main" id="{B3D8526D-1ED5-414F-877F-6BF80EC2F68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112</xdr:row>
      <xdr:rowOff>0</xdr:rowOff>
    </xdr:from>
    <xdr:ext cx="65" cy="172227"/>
    <xdr:sp macro="" textlink="">
      <xdr:nvSpPr>
        <xdr:cNvPr id="205" name="CuadroTexto 3">
          <a:extLst>
            <a:ext uri="{FF2B5EF4-FFF2-40B4-BE49-F238E27FC236}">
              <a16:creationId xmlns:a16="http://schemas.microsoft.com/office/drawing/2014/main" id="{818BC657-7387-4B26-B8DC-1E503217C74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112</xdr:row>
      <xdr:rowOff>0</xdr:rowOff>
    </xdr:from>
    <xdr:ext cx="65" cy="172227"/>
    <xdr:sp macro="" textlink="">
      <xdr:nvSpPr>
        <xdr:cNvPr id="206" name="CuadroTexto 4">
          <a:extLst>
            <a:ext uri="{FF2B5EF4-FFF2-40B4-BE49-F238E27FC236}">
              <a16:creationId xmlns:a16="http://schemas.microsoft.com/office/drawing/2014/main" id="{E360C45E-4583-4633-A1BE-B86B166AFBC3}"/>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113</xdr:row>
      <xdr:rowOff>0</xdr:rowOff>
    </xdr:from>
    <xdr:ext cx="65" cy="172227"/>
    <xdr:sp macro="" textlink="">
      <xdr:nvSpPr>
        <xdr:cNvPr id="207" name="CuadroTexto 206">
          <a:extLst>
            <a:ext uri="{FF2B5EF4-FFF2-40B4-BE49-F238E27FC236}">
              <a16:creationId xmlns:a16="http://schemas.microsoft.com/office/drawing/2014/main" id="{CE8303AC-3D0B-464D-82D1-EC1F024F5F00}"/>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113</xdr:row>
      <xdr:rowOff>0</xdr:rowOff>
    </xdr:from>
    <xdr:ext cx="65" cy="172227"/>
    <xdr:sp macro="" textlink="">
      <xdr:nvSpPr>
        <xdr:cNvPr id="208" name="CuadroTexto 3">
          <a:extLst>
            <a:ext uri="{FF2B5EF4-FFF2-40B4-BE49-F238E27FC236}">
              <a16:creationId xmlns:a16="http://schemas.microsoft.com/office/drawing/2014/main" id="{2EEB5795-9085-43AB-A117-436DA74C48F6}"/>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113</xdr:row>
      <xdr:rowOff>0</xdr:rowOff>
    </xdr:from>
    <xdr:ext cx="65" cy="172227"/>
    <xdr:sp macro="" textlink="">
      <xdr:nvSpPr>
        <xdr:cNvPr id="209" name="CuadroTexto 4">
          <a:extLst>
            <a:ext uri="{FF2B5EF4-FFF2-40B4-BE49-F238E27FC236}">
              <a16:creationId xmlns:a16="http://schemas.microsoft.com/office/drawing/2014/main" id="{144CC39E-E233-4C00-ADC1-C27A355B9C8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113</xdr:row>
      <xdr:rowOff>0</xdr:rowOff>
    </xdr:from>
    <xdr:ext cx="65" cy="172227"/>
    <xdr:sp macro="" textlink="">
      <xdr:nvSpPr>
        <xdr:cNvPr id="210" name="CuadroTexto 1">
          <a:extLst>
            <a:ext uri="{FF2B5EF4-FFF2-40B4-BE49-F238E27FC236}">
              <a16:creationId xmlns:a16="http://schemas.microsoft.com/office/drawing/2014/main" id="{954CC7D3-EE97-4F2A-A244-5FC0ECE73B4D}"/>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113</xdr:row>
      <xdr:rowOff>0</xdr:rowOff>
    </xdr:from>
    <xdr:ext cx="65" cy="172227"/>
    <xdr:sp macro="" textlink="">
      <xdr:nvSpPr>
        <xdr:cNvPr id="211" name="CuadroTexto 3">
          <a:extLst>
            <a:ext uri="{FF2B5EF4-FFF2-40B4-BE49-F238E27FC236}">
              <a16:creationId xmlns:a16="http://schemas.microsoft.com/office/drawing/2014/main" id="{1817FE56-FAA8-46F2-B85A-9C0165D0A6C9}"/>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113</xdr:row>
      <xdr:rowOff>0</xdr:rowOff>
    </xdr:from>
    <xdr:ext cx="65" cy="172227"/>
    <xdr:sp macro="" textlink="">
      <xdr:nvSpPr>
        <xdr:cNvPr id="212" name="CuadroTexto 4">
          <a:extLst>
            <a:ext uri="{FF2B5EF4-FFF2-40B4-BE49-F238E27FC236}">
              <a16:creationId xmlns:a16="http://schemas.microsoft.com/office/drawing/2014/main" id="{AB33FCD2-D3AA-4BE1-A552-9E68FF33B64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114</xdr:row>
      <xdr:rowOff>0</xdr:rowOff>
    </xdr:from>
    <xdr:ext cx="65" cy="172227"/>
    <xdr:sp macro="" textlink="">
      <xdr:nvSpPr>
        <xdr:cNvPr id="213" name="CuadroTexto 212">
          <a:extLst>
            <a:ext uri="{FF2B5EF4-FFF2-40B4-BE49-F238E27FC236}">
              <a16:creationId xmlns:a16="http://schemas.microsoft.com/office/drawing/2014/main" id="{12F61D9E-822D-4700-B4B0-57A620C6AFF8}"/>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114</xdr:row>
      <xdr:rowOff>0</xdr:rowOff>
    </xdr:from>
    <xdr:ext cx="65" cy="172227"/>
    <xdr:sp macro="" textlink="">
      <xdr:nvSpPr>
        <xdr:cNvPr id="214" name="CuadroTexto 3">
          <a:extLst>
            <a:ext uri="{FF2B5EF4-FFF2-40B4-BE49-F238E27FC236}">
              <a16:creationId xmlns:a16="http://schemas.microsoft.com/office/drawing/2014/main" id="{E6255C44-5D0B-4D08-B1EC-B167311A4EDE}"/>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114</xdr:row>
      <xdr:rowOff>0</xdr:rowOff>
    </xdr:from>
    <xdr:ext cx="65" cy="172227"/>
    <xdr:sp macro="" textlink="">
      <xdr:nvSpPr>
        <xdr:cNvPr id="215" name="CuadroTexto 4">
          <a:extLst>
            <a:ext uri="{FF2B5EF4-FFF2-40B4-BE49-F238E27FC236}">
              <a16:creationId xmlns:a16="http://schemas.microsoft.com/office/drawing/2014/main" id="{031CB4D8-FAB8-46E5-A960-0A0E31EFE51B}"/>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114</xdr:row>
      <xdr:rowOff>0</xdr:rowOff>
    </xdr:from>
    <xdr:ext cx="65" cy="172227"/>
    <xdr:sp macro="" textlink="">
      <xdr:nvSpPr>
        <xdr:cNvPr id="216" name="CuadroTexto 1">
          <a:extLst>
            <a:ext uri="{FF2B5EF4-FFF2-40B4-BE49-F238E27FC236}">
              <a16:creationId xmlns:a16="http://schemas.microsoft.com/office/drawing/2014/main" id="{B047D50B-EC0E-4A0D-9F1E-3D7B98D30311}"/>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114</xdr:row>
      <xdr:rowOff>0</xdr:rowOff>
    </xdr:from>
    <xdr:ext cx="65" cy="172227"/>
    <xdr:sp macro="" textlink="">
      <xdr:nvSpPr>
        <xdr:cNvPr id="217" name="CuadroTexto 3">
          <a:extLst>
            <a:ext uri="{FF2B5EF4-FFF2-40B4-BE49-F238E27FC236}">
              <a16:creationId xmlns:a16="http://schemas.microsoft.com/office/drawing/2014/main" id="{60F4657C-B1B9-48A0-9F1A-01914049D989}"/>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114</xdr:row>
      <xdr:rowOff>0</xdr:rowOff>
    </xdr:from>
    <xdr:ext cx="65" cy="172227"/>
    <xdr:sp macro="" textlink="">
      <xdr:nvSpPr>
        <xdr:cNvPr id="218" name="CuadroTexto 4">
          <a:extLst>
            <a:ext uri="{FF2B5EF4-FFF2-40B4-BE49-F238E27FC236}">
              <a16:creationId xmlns:a16="http://schemas.microsoft.com/office/drawing/2014/main" id="{93827982-E0EC-492C-8307-755B55DC9B94}"/>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115</xdr:row>
      <xdr:rowOff>0</xdr:rowOff>
    </xdr:from>
    <xdr:ext cx="65" cy="172227"/>
    <xdr:sp macro="" textlink="">
      <xdr:nvSpPr>
        <xdr:cNvPr id="219" name="CuadroTexto 218">
          <a:extLst>
            <a:ext uri="{FF2B5EF4-FFF2-40B4-BE49-F238E27FC236}">
              <a16:creationId xmlns:a16="http://schemas.microsoft.com/office/drawing/2014/main" id="{2886B4D6-1E08-4284-B82F-17C571E30C46}"/>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115</xdr:row>
      <xdr:rowOff>0</xdr:rowOff>
    </xdr:from>
    <xdr:ext cx="65" cy="172227"/>
    <xdr:sp macro="" textlink="">
      <xdr:nvSpPr>
        <xdr:cNvPr id="220" name="CuadroTexto 3">
          <a:extLst>
            <a:ext uri="{FF2B5EF4-FFF2-40B4-BE49-F238E27FC236}">
              <a16:creationId xmlns:a16="http://schemas.microsoft.com/office/drawing/2014/main" id="{CC564DBD-D9DB-42B3-8103-F24AF7DACB64}"/>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115</xdr:row>
      <xdr:rowOff>0</xdr:rowOff>
    </xdr:from>
    <xdr:ext cx="65" cy="172227"/>
    <xdr:sp macro="" textlink="">
      <xdr:nvSpPr>
        <xdr:cNvPr id="221" name="CuadroTexto 4">
          <a:extLst>
            <a:ext uri="{FF2B5EF4-FFF2-40B4-BE49-F238E27FC236}">
              <a16:creationId xmlns:a16="http://schemas.microsoft.com/office/drawing/2014/main" id="{828E682B-108D-4141-91E2-48DF1EAA55D8}"/>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115</xdr:row>
      <xdr:rowOff>0</xdr:rowOff>
    </xdr:from>
    <xdr:ext cx="65" cy="172227"/>
    <xdr:sp macro="" textlink="">
      <xdr:nvSpPr>
        <xdr:cNvPr id="222" name="CuadroTexto 1">
          <a:extLst>
            <a:ext uri="{FF2B5EF4-FFF2-40B4-BE49-F238E27FC236}">
              <a16:creationId xmlns:a16="http://schemas.microsoft.com/office/drawing/2014/main" id="{A1F3A47C-E48D-4A2B-B78A-728BE0BC16CB}"/>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115</xdr:row>
      <xdr:rowOff>0</xdr:rowOff>
    </xdr:from>
    <xdr:ext cx="65" cy="172227"/>
    <xdr:sp macro="" textlink="">
      <xdr:nvSpPr>
        <xdr:cNvPr id="223" name="CuadroTexto 3">
          <a:extLst>
            <a:ext uri="{FF2B5EF4-FFF2-40B4-BE49-F238E27FC236}">
              <a16:creationId xmlns:a16="http://schemas.microsoft.com/office/drawing/2014/main" id="{3E42FE29-45BA-48F3-AB20-6294A33B9622}"/>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115</xdr:row>
      <xdr:rowOff>0</xdr:rowOff>
    </xdr:from>
    <xdr:ext cx="65" cy="172227"/>
    <xdr:sp macro="" textlink="">
      <xdr:nvSpPr>
        <xdr:cNvPr id="224" name="CuadroTexto 4">
          <a:extLst>
            <a:ext uri="{FF2B5EF4-FFF2-40B4-BE49-F238E27FC236}">
              <a16:creationId xmlns:a16="http://schemas.microsoft.com/office/drawing/2014/main" id="{0174976A-74BF-4DE1-9FDE-A934D2E18775}"/>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116</xdr:row>
      <xdr:rowOff>0</xdr:rowOff>
    </xdr:from>
    <xdr:ext cx="65" cy="172227"/>
    <xdr:sp macro="" textlink="">
      <xdr:nvSpPr>
        <xdr:cNvPr id="225" name="CuadroTexto 224">
          <a:extLst>
            <a:ext uri="{FF2B5EF4-FFF2-40B4-BE49-F238E27FC236}">
              <a16:creationId xmlns:a16="http://schemas.microsoft.com/office/drawing/2014/main" id="{AEF5C954-72C4-4774-B08C-C5026D91AE64}"/>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116</xdr:row>
      <xdr:rowOff>0</xdr:rowOff>
    </xdr:from>
    <xdr:ext cx="65" cy="172227"/>
    <xdr:sp macro="" textlink="">
      <xdr:nvSpPr>
        <xdr:cNvPr id="226" name="CuadroTexto 3">
          <a:extLst>
            <a:ext uri="{FF2B5EF4-FFF2-40B4-BE49-F238E27FC236}">
              <a16:creationId xmlns:a16="http://schemas.microsoft.com/office/drawing/2014/main" id="{36DD5649-2B12-4F9F-ABB8-2270AF404B1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116</xdr:row>
      <xdr:rowOff>0</xdr:rowOff>
    </xdr:from>
    <xdr:ext cx="65" cy="172227"/>
    <xdr:sp macro="" textlink="">
      <xdr:nvSpPr>
        <xdr:cNvPr id="227" name="CuadroTexto 4">
          <a:extLst>
            <a:ext uri="{FF2B5EF4-FFF2-40B4-BE49-F238E27FC236}">
              <a16:creationId xmlns:a16="http://schemas.microsoft.com/office/drawing/2014/main" id="{6A288334-0229-4D10-B34F-60ECD5159A83}"/>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116</xdr:row>
      <xdr:rowOff>0</xdr:rowOff>
    </xdr:from>
    <xdr:ext cx="65" cy="172227"/>
    <xdr:sp macro="" textlink="">
      <xdr:nvSpPr>
        <xdr:cNvPr id="228" name="CuadroTexto 1">
          <a:extLst>
            <a:ext uri="{FF2B5EF4-FFF2-40B4-BE49-F238E27FC236}">
              <a16:creationId xmlns:a16="http://schemas.microsoft.com/office/drawing/2014/main" id="{2D190509-3B61-46A8-9934-2AA51C209FA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116</xdr:row>
      <xdr:rowOff>0</xdr:rowOff>
    </xdr:from>
    <xdr:ext cx="65" cy="172227"/>
    <xdr:sp macro="" textlink="">
      <xdr:nvSpPr>
        <xdr:cNvPr id="229" name="CuadroTexto 3">
          <a:extLst>
            <a:ext uri="{FF2B5EF4-FFF2-40B4-BE49-F238E27FC236}">
              <a16:creationId xmlns:a16="http://schemas.microsoft.com/office/drawing/2014/main" id="{6AD41B0C-9E20-4D2B-A737-CDE2FDB97BA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116</xdr:row>
      <xdr:rowOff>0</xdr:rowOff>
    </xdr:from>
    <xdr:ext cx="65" cy="172227"/>
    <xdr:sp macro="" textlink="">
      <xdr:nvSpPr>
        <xdr:cNvPr id="230" name="CuadroTexto 4">
          <a:extLst>
            <a:ext uri="{FF2B5EF4-FFF2-40B4-BE49-F238E27FC236}">
              <a16:creationId xmlns:a16="http://schemas.microsoft.com/office/drawing/2014/main" id="{94FD41F4-4895-45F7-88E8-6A3FE908033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117</xdr:row>
      <xdr:rowOff>0</xdr:rowOff>
    </xdr:from>
    <xdr:ext cx="65" cy="172227"/>
    <xdr:sp macro="" textlink="">
      <xdr:nvSpPr>
        <xdr:cNvPr id="231" name="CuadroTexto 230">
          <a:extLst>
            <a:ext uri="{FF2B5EF4-FFF2-40B4-BE49-F238E27FC236}">
              <a16:creationId xmlns:a16="http://schemas.microsoft.com/office/drawing/2014/main" id="{9B0E9EB3-B84E-488A-89C7-E816A12A743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117</xdr:row>
      <xdr:rowOff>0</xdr:rowOff>
    </xdr:from>
    <xdr:ext cx="65" cy="172227"/>
    <xdr:sp macro="" textlink="">
      <xdr:nvSpPr>
        <xdr:cNvPr id="232" name="CuadroTexto 3">
          <a:extLst>
            <a:ext uri="{FF2B5EF4-FFF2-40B4-BE49-F238E27FC236}">
              <a16:creationId xmlns:a16="http://schemas.microsoft.com/office/drawing/2014/main" id="{69723BD5-09A6-4D25-8272-C4EF9ED67CD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117</xdr:row>
      <xdr:rowOff>0</xdr:rowOff>
    </xdr:from>
    <xdr:ext cx="65" cy="172227"/>
    <xdr:sp macro="" textlink="">
      <xdr:nvSpPr>
        <xdr:cNvPr id="233" name="CuadroTexto 4">
          <a:extLst>
            <a:ext uri="{FF2B5EF4-FFF2-40B4-BE49-F238E27FC236}">
              <a16:creationId xmlns:a16="http://schemas.microsoft.com/office/drawing/2014/main" id="{34514D41-1699-43AD-BF29-1428929DAC37}"/>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117</xdr:row>
      <xdr:rowOff>0</xdr:rowOff>
    </xdr:from>
    <xdr:ext cx="65" cy="172227"/>
    <xdr:sp macro="" textlink="">
      <xdr:nvSpPr>
        <xdr:cNvPr id="234" name="CuadroTexto 1">
          <a:extLst>
            <a:ext uri="{FF2B5EF4-FFF2-40B4-BE49-F238E27FC236}">
              <a16:creationId xmlns:a16="http://schemas.microsoft.com/office/drawing/2014/main" id="{3C6875ED-6DC0-4A68-8571-893401D559FC}"/>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117</xdr:row>
      <xdr:rowOff>0</xdr:rowOff>
    </xdr:from>
    <xdr:ext cx="65" cy="172227"/>
    <xdr:sp macro="" textlink="">
      <xdr:nvSpPr>
        <xdr:cNvPr id="235" name="CuadroTexto 3">
          <a:extLst>
            <a:ext uri="{FF2B5EF4-FFF2-40B4-BE49-F238E27FC236}">
              <a16:creationId xmlns:a16="http://schemas.microsoft.com/office/drawing/2014/main" id="{68F91EEB-A295-42BF-AAD9-3DDF5D1DB04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117</xdr:row>
      <xdr:rowOff>0</xdr:rowOff>
    </xdr:from>
    <xdr:ext cx="65" cy="172227"/>
    <xdr:sp macro="" textlink="">
      <xdr:nvSpPr>
        <xdr:cNvPr id="236" name="CuadroTexto 4">
          <a:extLst>
            <a:ext uri="{FF2B5EF4-FFF2-40B4-BE49-F238E27FC236}">
              <a16:creationId xmlns:a16="http://schemas.microsoft.com/office/drawing/2014/main" id="{5405A24C-3382-47AF-8A76-8A3052606DA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118</xdr:row>
      <xdr:rowOff>0</xdr:rowOff>
    </xdr:from>
    <xdr:ext cx="65" cy="172227"/>
    <xdr:sp macro="" textlink="">
      <xdr:nvSpPr>
        <xdr:cNvPr id="237" name="CuadroTexto 236">
          <a:extLst>
            <a:ext uri="{FF2B5EF4-FFF2-40B4-BE49-F238E27FC236}">
              <a16:creationId xmlns:a16="http://schemas.microsoft.com/office/drawing/2014/main" id="{227BA5FF-F796-4D1A-B151-7C24436CD551}"/>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118</xdr:row>
      <xdr:rowOff>0</xdr:rowOff>
    </xdr:from>
    <xdr:ext cx="65" cy="172227"/>
    <xdr:sp macro="" textlink="">
      <xdr:nvSpPr>
        <xdr:cNvPr id="238" name="CuadroTexto 3">
          <a:extLst>
            <a:ext uri="{FF2B5EF4-FFF2-40B4-BE49-F238E27FC236}">
              <a16:creationId xmlns:a16="http://schemas.microsoft.com/office/drawing/2014/main" id="{95A11332-6924-4CB1-BACE-7430C2ACC8A7}"/>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118</xdr:row>
      <xdr:rowOff>0</xdr:rowOff>
    </xdr:from>
    <xdr:ext cx="65" cy="172227"/>
    <xdr:sp macro="" textlink="">
      <xdr:nvSpPr>
        <xdr:cNvPr id="239" name="CuadroTexto 4">
          <a:extLst>
            <a:ext uri="{FF2B5EF4-FFF2-40B4-BE49-F238E27FC236}">
              <a16:creationId xmlns:a16="http://schemas.microsoft.com/office/drawing/2014/main" id="{F2D0D806-C5D7-4DAE-BC83-E4DBE877E106}"/>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118</xdr:row>
      <xdr:rowOff>0</xdr:rowOff>
    </xdr:from>
    <xdr:ext cx="65" cy="172227"/>
    <xdr:sp macro="" textlink="">
      <xdr:nvSpPr>
        <xdr:cNvPr id="240" name="CuadroTexto 1">
          <a:extLst>
            <a:ext uri="{FF2B5EF4-FFF2-40B4-BE49-F238E27FC236}">
              <a16:creationId xmlns:a16="http://schemas.microsoft.com/office/drawing/2014/main" id="{69FCA9B1-0B19-4149-A82E-43D747DADAF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118</xdr:row>
      <xdr:rowOff>0</xdr:rowOff>
    </xdr:from>
    <xdr:ext cx="65" cy="172227"/>
    <xdr:sp macro="" textlink="">
      <xdr:nvSpPr>
        <xdr:cNvPr id="241" name="CuadroTexto 3">
          <a:extLst>
            <a:ext uri="{FF2B5EF4-FFF2-40B4-BE49-F238E27FC236}">
              <a16:creationId xmlns:a16="http://schemas.microsoft.com/office/drawing/2014/main" id="{C1A8C3EA-4062-496D-9CC7-330110F17C4E}"/>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118</xdr:row>
      <xdr:rowOff>0</xdr:rowOff>
    </xdr:from>
    <xdr:ext cx="65" cy="172227"/>
    <xdr:sp macro="" textlink="">
      <xdr:nvSpPr>
        <xdr:cNvPr id="242" name="CuadroTexto 4">
          <a:extLst>
            <a:ext uri="{FF2B5EF4-FFF2-40B4-BE49-F238E27FC236}">
              <a16:creationId xmlns:a16="http://schemas.microsoft.com/office/drawing/2014/main" id="{29E738E2-4B78-4AD8-81CE-891CCBF2ADC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263127</xdr:rowOff>
    </xdr:from>
    <xdr:ext cx="65" cy="172227"/>
    <xdr:sp macro="" textlink="">
      <xdr:nvSpPr>
        <xdr:cNvPr id="243" name="CuadroTexto 242">
          <a:extLst>
            <a:ext uri="{FF2B5EF4-FFF2-40B4-BE49-F238E27FC236}">
              <a16:creationId xmlns:a16="http://schemas.microsoft.com/office/drawing/2014/main" id="{FDDAACDC-675A-4E7B-A3EC-F13494EB94A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263127</xdr:rowOff>
    </xdr:from>
    <xdr:ext cx="65" cy="172227"/>
    <xdr:sp macro="" textlink="">
      <xdr:nvSpPr>
        <xdr:cNvPr id="244" name="CuadroTexto 3">
          <a:extLst>
            <a:ext uri="{FF2B5EF4-FFF2-40B4-BE49-F238E27FC236}">
              <a16:creationId xmlns:a16="http://schemas.microsoft.com/office/drawing/2014/main" id="{96930D2D-B504-4308-A2C1-66798163E2AD}"/>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45" name="CuadroTexto 4">
          <a:extLst>
            <a:ext uri="{FF2B5EF4-FFF2-40B4-BE49-F238E27FC236}">
              <a16:creationId xmlns:a16="http://schemas.microsoft.com/office/drawing/2014/main" id="{A1D08FD2-1A15-407B-A22C-5AF1514A3522}"/>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263127</xdr:rowOff>
    </xdr:from>
    <xdr:ext cx="65" cy="172227"/>
    <xdr:sp macro="" textlink="">
      <xdr:nvSpPr>
        <xdr:cNvPr id="246" name="CuadroTexto 1">
          <a:extLst>
            <a:ext uri="{FF2B5EF4-FFF2-40B4-BE49-F238E27FC236}">
              <a16:creationId xmlns:a16="http://schemas.microsoft.com/office/drawing/2014/main" id="{0F7147C5-02E7-4330-9D52-3FF36AC0580F}"/>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263127</xdr:rowOff>
    </xdr:from>
    <xdr:ext cx="65" cy="172227"/>
    <xdr:sp macro="" textlink="">
      <xdr:nvSpPr>
        <xdr:cNvPr id="247" name="CuadroTexto 3">
          <a:extLst>
            <a:ext uri="{FF2B5EF4-FFF2-40B4-BE49-F238E27FC236}">
              <a16:creationId xmlns:a16="http://schemas.microsoft.com/office/drawing/2014/main" id="{C1E76FCC-E4B7-4296-82F6-A96AD6E8AD5C}"/>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48" name="CuadroTexto 4">
          <a:extLst>
            <a:ext uri="{FF2B5EF4-FFF2-40B4-BE49-F238E27FC236}">
              <a16:creationId xmlns:a16="http://schemas.microsoft.com/office/drawing/2014/main" id="{D8518F73-3CF2-428A-ABAC-40F438B6D4D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59</xdr:row>
      <xdr:rowOff>0</xdr:rowOff>
    </xdr:from>
    <xdr:ext cx="65" cy="172227"/>
    <xdr:sp macro="" textlink="">
      <xdr:nvSpPr>
        <xdr:cNvPr id="249" name="CuadroTexto 248">
          <a:extLst>
            <a:ext uri="{FF2B5EF4-FFF2-40B4-BE49-F238E27FC236}">
              <a16:creationId xmlns:a16="http://schemas.microsoft.com/office/drawing/2014/main" id="{94DC8C2F-64E1-469E-8D19-FD456D70B549}"/>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59</xdr:row>
      <xdr:rowOff>0</xdr:rowOff>
    </xdr:from>
    <xdr:ext cx="65" cy="172227"/>
    <xdr:sp macro="" textlink="">
      <xdr:nvSpPr>
        <xdr:cNvPr id="250" name="CuadroTexto 3">
          <a:extLst>
            <a:ext uri="{FF2B5EF4-FFF2-40B4-BE49-F238E27FC236}">
              <a16:creationId xmlns:a16="http://schemas.microsoft.com/office/drawing/2014/main" id="{1C3F26AF-06A3-42F1-9BC0-D897A350FD17}"/>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59</xdr:row>
      <xdr:rowOff>0</xdr:rowOff>
    </xdr:from>
    <xdr:ext cx="65" cy="172227"/>
    <xdr:sp macro="" textlink="">
      <xdr:nvSpPr>
        <xdr:cNvPr id="251" name="CuadroTexto 4">
          <a:extLst>
            <a:ext uri="{FF2B5EF4-FFF2-40B4-BE49-F238E27FC236}">
              <a16:creationId xmlns:a16="http://schemas.microsoft.com/office/drawing/2014/main" id="{EA58A6D9-C51B-4876-991A-C0D104BF7784}"/>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59</xdr:row>
      <xdr:rowOff>0</xdr:rowOff>
    </xdr:from>
    <xdr:ext cx="65" cy="172227"/>
    <xdr:sp macro="" textlink="">
      <xdr:nvSpPr>
        <xdr:cNvPr id="252" name="CuadroTexto 1">
          <a:extLst>
            <a:ext uri="{FF2B5EF4-FFF2-40B4-BE49-F238E27FC236}">
              <a16:creationId xmlns:a16="http://schemas.microsoft.com/office/drawing/2014/main" id="{47A5636A-B4F6-4168-AAA5-F92120B36D1D}"/>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59</xdr:row>
      <xdr:rowOff>0</xdr:rowOff>
    </xdr:from>
    <xdr:ext cx="65" cy="172227"/>
    <xdr:sp macro="" textlink="">
      <xdr:nvSpPr>
        <xdr:cNvPr id="253" name="CuadroTexto 3">
          <a:extLst>
            <a:ext uri="{FF2B5EF4-FFF2-40B4-BE49-F238E27FC236}">
              <a16:creationId xmlns:a16="http://schemas.microsoft.com/office/drawing/2014/main" id="{7A6F8B9A-1C0B-4D29-8308-2A30CE55049E}"/>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59</xdr:row>
      <xdr:rowOff>0</xdr:rowOff>
    </xdr:from>
    <xdr:ext cx="65" cy="172227"/>
    <xdr:sp macro="" textlink="">
      <xdr:nvSpPr>
        <xdr:cNvPr id="254" name="CuadroTexto 4">
          <a:extLst>
            <a:ext uri="{FF2B5EF4-FFF2-40B4-BE49-F238E27FC236}">
              <a16:creationId xmlns:a16="http://schemas.microsoft.com/office/drawing/2014/main" id="{6D67121C-218E-44C5-B0D0-CDBECA14CAC3}"/>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60</xdr:row>
      <xdr:rowOff>0</xdr:rowOff>
    </xdr:from>
    <xdr:ext cx="65" cy="172227"/>
    <xdr:sp macro="" textlink="">
      <xdr:nvSpPr>
        <xdr:cNvPr id="255" name="CuadroTexto 254">
          <a:extLst>
            <a:ext uri="{FF2B5EF4-FFF2-40B4-BE49-F238E27FC236}">
              <a16:creationId xmlns:a16="http://schemas.microsoft.com/office/drawing/2014/main" id="{AC6081EB-2A02-48B8-8179-13179341A446}"/>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60</xdr:row>
      <xdr:rowOff>0</xdr:rowOff>
    </xdr:from>
    <xdr:ext cx="65" cy="172227"/>
    <xdr:sp macro="" textlink="">
      <xdr:nvSpPr>
        <xdr:cNvPr id="256" name="CuadroTexto 3">
          <a:extLst>
            <a:ext uri="{FF2B5EF4-FFF2-40B4-BE49-F238E27FC236}">
              <a16:creationId xmlns:a16="http://schemas.microsoft.com/office/drawing/2014/main" id="{058D3585-C9F2-4303-A7CF-5065617DB2E1}"/>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60</xdr:row>
      <xdr:rowOff>0</xdr:rowOff>
    </xdr:from>
    <xdr:ext cx="65" cy="172227"/>
    <xdr:sp macro="" textlink="">
      <xdr:nvSpPr>
        <xdr:cNvPr id="257" name="CuadroTexto 4">
          <a:extLst>
            <a:ext uri="{FF2B5EF4-FFF2-40B4-BE49-F238E27FC236}">
              <a16:creationId xmlns:a16="http://schemas.microsoft.com/office/drawing/2014/main" id="{7CC73B74-CB36-4DE9-91EB-79A21266708A}"/>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60</xdr:row>
      <xdr:rowOff>0</xdr:rowOff>
    </xdr:from>
    <xdr:ext cx="65" cy="172227"/>
    <xdr:sp macro="" textlink="">
      <xdr:nvSpPr>
        <xdr:cNvPr id="258" name="CuadroTexto 1">
          <a:extLst>
            <a:ext uri="{FF2B5EF4-FFF2-40B4-BE49-F238E27FC236}">
              <a16:creationId xmlns:a16="http://schemas.microsoft.com/office/drawing/2014/main" id="{A797E55D-BFCA-4A1F-B51A-03778D17D134}"/>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60</xdr:row>
      <xdr:rowOff>0</xdr:rowOff>
    </xdr:from>
    <xdr:ext cx="65" cy="172227"/>
    <xdr:sp macro="" textlink="">
      <xdr:nvSpPr>
        <xdr:cNvPr id="259" name="CuadroTexto 3">
          <a:extLst>
            <a:ext uri="{FF2B5EF4-FFF2-40B4-BE49-F238E27FC236}">
              <a16:creationId xmlns:a16="http://schemas.microsoft.com/office/drawing/2014/main" id="{690EF024-2741-4891-B9A8-01DB31AB8BB2}"/>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60</xdr:row>
      <xdr:rowOff>0</xdr:rowOff>
    </xdr:from>
    <xdr:ext cx="65" cy="172227"/>
    <xdr:sp macro="" textlink="">
      <xdr:nvSpPr>
        <xdr:cNvPr id="260" name="CuadroTexto 4">
          <a:extLst>
            <a:ext uri="{FF2B5EF4-FFF2-40B4-BE49-F238E27FC236}">
              <a16:creationId xmlns:a16="http://schemas.microsoft.com/office/drawing/2014/main" id="{1DF846B5-639F-4623-94A6-DBA4A462E803}"/>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101</xdr:row>
      <xdr:rowOff>0</xdr:rowOff>
    </xdr:from>
    <xdr:ext cx="65" cy="172227"/>
    <xdr:sp macro="" textlink="">
      <xdr:nvSpPr>
        <xdr:cNvPr id="261" name="CuadroTexto 260">
          <a:extLst>
            <a:ext uri="{FF2B5EF4-FFF2-40B4-BE49-F238E27FC236}">
              <a16:creationId xmlns:a16="http://schemas.microsoft.com/office/drawing/2014/main" id="{EB9BB32D-1FD3-4317-B11F-BFA0E43EA053}"/>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101</xdr:row>
      <xdr:rowOff>0</xdr:rowOff>
    </xdr:from>
    <xdr:ext cx="65" cy="172227"/>
    <xdr:sp macro="" textlink="">
      <xdr:nvSpPr>
        <xdr:cNvPr id="262" name="CuadroTexto 3">
          <a:extLst>
            <a:ext uri="{FF2B5EF4-FFF2-40B4-BE49-F238E27FC236}">
              <a16:creationId xmlns:a16="http://schemas.microsoft.com/office/drawing/2014/main" id="{BC00A2B2-65A8-4B0C-A201-4AC568F7A556}"/>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101</xdr:row>
      <xdr:rowOff>0</xdr:rowOff>
    </xdr:from>
    <xdr:ext cx="65" cy="172227"/>
    <xdr:sp macro="" textlink="">
      <xdr:nvSpPr>
        <xdr:cNvPr id="263" name="CuadroTexto 4">
          <a:extLst>
            <a:ext uri="{FF2B5EF4-FFF2-40B4-BE49-F238E27FC236}">
              <a16:creationId xmlns:a16="http://schemas.microsoft.com/office/drawing/2014/main" id="{38E634E9-FE08-4A69-A74B-609B05ED7604}"/>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101</xdr:row>
      <xdr:rowOff>0</xdr:rowOff>
    </xdr:from>
    <xdr:ext cx="65" cy="172227"/>
    <xdr:sp macro="" textlink="">
      <xdr:nvSpPr>
        <xdr:cNvPr id="264" name="CuadroTexto 1">
          <a:extLst>
            <a:ext uri="{FF2B5EF4-FFF2-40B4-BE49-F238E27FC236}">
              <a16:creationId xmlns:a16="http://schemas.microsoft.com/office/drawing/2014/main" id="{77B862E8-4FFB-4FB4-9C2A-5BC86CBFAE9A}"/>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101</xdr:row>
      <xdr:rowOff>0</xdr:rowOff>
    </xdr:from>
    <xdr:ext cx="65" cy="172227"/>
    <xdr:sp macro="" textlink="">
      <xdr:nvSpPr>
        <xdr:cNvPr id="265" name="CuadroTexto 3">
          <a:extLst>
            <a:ext uri="{FF2B5EF4-FFF2-40B4-BE49-F238E27FC236}">
              <a16:creationId xmlns:a16="http://schemas.microsoft.com/office/drawing/2014/main" id="{E131D719-750C-4D0A-BEF6-BF9C58BE9DEF}"/>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101</xdr:row>
      <xdr:rowOff>0</xdr:rowOff>
    </xdr:from>
    <xdr:ext cx="65" cy="172227"/>
    <xdr:sp macro="" textlink="">
      <xdr:nvSpPr>
        <xdr:cNvPr id="266" name="CuadroTexto 4">
          <a:extLst>
            <a:ext uri="{FF2B5EF4-FFF2-40B4-BE49-F238E27FC236}">
              <a16:creationId xmlns:a16="http://schemas.microsoft.com/office/drawing/2014/main" id="{1BD5304E-55E5-477F-AA8E-90B88019A497}"/>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102</xdr:row>
      <xdr:rowOff>0</xdr:rowOff>
    </xdr:from>
    <xdr:ext cx="65" cy="172227"/>
    <xdr:sp macro="" textlink="">
      <xdr:nvSpPr>
        <xdr:cNvPr id="267" name="CuadroTexto 266">
          <a:extLst>
            <a:ext uri="{FF2B5EF4-FFF2-40B4-BE49-F238E27FC236}">
              <a16:creationId xmlns:a16="http://schemas.microsoft.com/office/drawing/2014/main" id="{0A3A59BC-0C81-4C46-ACAB-E10993C76DA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102</xdr:row>
      <xdr:rowOff>0</xdr:rowOff>
    </xdr:from>
    <xdr:ext cx="65" cy="172227"/>
    <xdr:sp macro="" textlink="">
      <xdr:nvSpPr>
        <xdr:cNvPr id="268" name="CuadroTexto 3">
          <a:extLst>
            <a:ext uri="{FF2B5EF4-FFF2-40B4-BE49-F238E27FC236}">
              <a16:creationId xmlns:a16="http://schemas.microsoft.com/office/drawing/2014/main" id="{FF5E412F-52CA-4507-BF14-260D7DD9829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102</xdr:row>
      <xdr:rowOff>0</xdr:rowOff>
    </xdr:from>
    <xdr:ext cx="65" cy="172227"/>
    <xdr:sp macro="" textlink="">
      <xdr:nvSpPr>
        <xdr:cNvPr id="269" name="CuadroTexto 4">
          <a:extLst>
            <a:ext uri="{FF2B5EF4-FFF2-40B4-BE49-F238E27FC236}">
              <a16:creationId xmlns:a16="http://schemas.microsoft.com/office/drawing/2014/main" id="{E525004B-EEE0-4C92-8329-1F72947BA127}"/>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102</xdr:row>
      <xdr:rowOff>0</xdr:rowOff>
    </xdr:from>
    <xdr:ext cx="65" cy="172227"/>
    <xdr:sp macro="" textlink="">
      <xdr:nvSpPr>
        <xdr:cNvPr id="270" name="CuadroTexto 1">
          <a:extLst>
            <a:ext uri="{FF2B5EF4-FFF2-40B4-BE49-F238E27FC236}">
              <a16:creationId xmlns:a16="http://schemas.microsoft.com/office/drawing/2014/main" id="{79376854-238D-456B-9528-F0969E68144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102</xdr:row>
      <xdr:rowOff>0</xdr:rowOff>
    </xdr:from>
    <xdr:ext cx="65" cy="172227"/>
    <xdr:sp macro="" textlink="">
      <xdr:nvSpPr>
        <xdr:cNvPr id="271" name="CuadroTexto 3">
          <a:extLst>
            <a:ext uri="{FF2B5EF4-FFF2-40B4-BE49-F238E27FC236}">
              <a16:creationId xmlns:a16="http://schemas.microsoft.com/office/drawing/2014/main" id="{D637FD25-B212-4526-9DF0-2710ACD858C3}"/>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102</xdr:row>
      <xdr:rowOff>0</xdr:rowOff>
    </xdr:from>
    <xdr:ext cx="65" cy="172227"/>
    <xdr:sp macro="" textlink="">
      <xdr:nvSpPr>
        <xdr:cNvPr id="272" name="CuadroTexto 4">
          <a:extLst>
            <a:ext uri="{FF2B5EF4-FFF2-40B4-BE49-F238E27FC236}">
              <a16:creationId xmlns:a16="http://schemas.microsoft.com/office/drawing/2014/main" id="{CE674190-385E-478C-9F72-AA126F5A5B6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112</xdr:row>
      <xdr:rowOff>0</xdr:rowOff>
    </xdr:from>
    <xdr:ext cx="65" cy="172227"/>
    <xdr:sp macro="" textlink="">
      <xdr:nvSpPr>
        <xdr:cNvPr id="273" name="CuadroTexto 272">
          <a:extLst>
            <a:ext uri="{FF2B5EF4-FFF2-40B4-BE49-F238E27FC236}">
              <a16:creationId xmlns:a16="http://schemas.microsoft.com/office/drawing/2014/main" id="{D6E9A3AB-5AE0-4225-8F2A-77769F0C0CD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112</xdr:row>
      <xdr:rowOff>0</xdr:rowOff>
    </xdr:from>
    <xdr:ext cx="65" cy="172227"/>
    <xdr:sp macro="" textlink="">
      <xdr:nvSpPr>
        <xdr:cNvPr id="274" name="CuadroTexto 3">
          <a:extLst>
            <a:ext uri="{FF2B5EF4-FFF2-40B4-BE49-F238E27FC236}">
              <a16:creationId xmlns:a16="http://schemas.microsoft.com/office/drawing/2014/main" id="{75DBB95D-1C25-4F42-9A63-785B2DB67445}"/>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112</xdr:row>
      <xdr:rowOff>0</xdr:rowOff>
    </xdr:from>
    <xdr:ext cx="65" cy="172227"/>
    <xdr:sp macro="" textlink="">
      <xdr:nvSpPr>
        <xdr:cNvPr id="275" name="CuadroTexto 4">
          <a:extLst>
            <a:ext uri="{FF2B5EF4-FFF2-40B4-BE49-F238E27FC236}">
              <a16:creationId xmlns:a16="http://schemas.microsoft.com/office/drawing/2014/main" id="{3357290E-1CCB-4BB2-9D8D-1FEA8CE7287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112</xdr:row>
      <xdr:rowOff>0</xdr:rowOff>
    </xdr:from>
    <xdr:ext cx="65" cy="172227"/>
    <xdr:sp macro="" textlink="">
      <xdr:nvSpPr>
        <xdr:cNvPr id="276" name="CuadroTexto 1">
          <a:extLst>
            <a:ext uri="{FF2B5EF4-FFF2-40B4-BE49-F238E27FC236}">
              <a16:creationId xmlns:a16="http://schemas.microsoft.com/office/drawing/2014/main" id="{06A27493-0738-4CC5-903B-110F9FC91522}"/>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112</xdr:row>
      <xdr:rowOff>0</xdr:rowOff>
    </xdr:from>
    <xdr:ext cx="65" cy="172227"/>
    <xdr:sp macro="" textlink="">
      <xdr:nvSpPr>
        <xdr:cNvPr id="277" name="CuadroTexto 3">
          <a:extLst>
            <a:ext uri="{FF2B5EF4-FFF2-40B4-BE49-F238E27FC236}">
              <a16:creationId xmlns:a16="http://schemas.microsoft.com/office/drawing/2014/main" id="{EC9EA155-FFE9-4A1B-AEBD-B4F1BC1E76A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112</xdr:row>
      <xdr:rowOff>0</xdr:rowOff>
    </xdr:from>
    <xdr:ext cx="65" cy="172227"/>
    <xdr:sp macro="" textlink="">
      <xdr:nvSpPr>
        <xdr:cNvPr id="278" name="CuadroTexto 4">
          <a:extLst>
            <a:ext uri="{FF2B5EF4-FFF2-40B4-BE49-F238E27FC236}">
              <a16:creationId xmlns:a16="http://schemas.microsoft.com/office/drawing/2014/main" id="{778677A9-AEED-4437-AE4F-2F4F361F968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113</xdr:row>
      <xdr:rowOff>0</xdr:rowOff>
    </xdr:from>
    <xdr:ext cx="65" cy="172227"/>
    <xdr:sp macro="" textlink="">
      <xdr:nvSpPr>
        <xdr:cNvPr id="279" name="CuadroTexto 278">
          <a:extLst>
            <a:ext uri="{FF2B5EF4-FFF2-40B4-BE49-F238E27FC236}">
              <a16:creationId xmlns:a16="http://schemas.microsoft.com/office/drawing/2014/main" id="{45DC17F2-3F42-4E68-A64D-48F0AD50C54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113</xdr:row>
      <xdr:rowOff>0</xdr:rowOff>
    </xdr:from>
    <xdr:ext cx="65" cy="172227"/>
    <xdr:sp macro="" textlink="">
      <xdr:nvSpPr>
        <xdr:cNvPr id="280" name="CuadroTexto 3">
          <a:extLst>
            <a:ext uri="{FF2B5EF4-FFF2-40B4-BE49-F238E27FC236}">
              <a16:creationId xmlns:a16="http://schemas.microsoft.com/office/drawing/2014/main" id="{1506DDF1-FAB4-4BDD-B123-F6FF6E61BE1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113</xdr:row>
      <xdr:rowOff>0</xdr:rowOff>
    </xdr:from>
    <xdr:ext cx="65" cy="172227"/>
    <xdr:sp macro="" textlink="">
      <xdr:nvSpPr>
        <xdr:cNvPr id="281" name="CuadroTexto 4">
          <a:extLst>
            <a:ext uri="{FF2B5EF4-FFF2-40B4-BE49-F238E27FC236}">
              <a16:creationId xmlns:a16="http://schemas.microsoft.com/office/drawing/2014/main" id="{62B248BE-CE3D-4140-AF16-E6AA4127A1D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113</xdr:row>
      <xdr:rowOff>0</xdr:rowOff>
    </xdr:from>
    <xdr:ext cx="65" cy="172227"/>
    <xdr:sp macro="" textlink="">
      <xdr:nvSpPr>
        <xdr:cNvPr id="282" name="CuadroTexto 1">
          <a:extLst>
            <a:ext uri="{FF2B5EF4-FFF2-40B4-BE49-F238E27FC236}">
              <a16:creationId xmlns:a16="http://schemas.microsoft.com/office/drawing/2014/main" id="{8A0B06D2-CA76-4359-8133-008DAEC56FA3}"/>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113</xdr:row>
      <xdr:rowOff>0</xdr:rowOff>
    </xdr:from>
    <xdr:ext cx="65" cy="172227"/>
    <xdr:sp macro="" textlink="">
      <xdr:nvSpPr>
        <xdr:cNvPr id="283" name="CuadroTexto 3">
          <a:extLst>
            <a:ext uri="{FF2B5EF4-FFF2-40B4-BE49-F238E27FC236}">
              <a16:creationId xmlns:a16="http://schemas.microsoft.com/office/drawing/2014/main" id="{75E1B9E5-C5EF-4006-866F-DEAD9B0E05EE}"/>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113</xdr:row>
      <xdr:rowOff>0</xdr:rowOff>
    </xdr:from>
    <xdr:ext cx="65" cy="172227"/>
    <xdr:sp macro="" textlink="">
      <xdr:nvSpPr>
        <xdr:cNvPr id="284" name="CuadroTexto 4">
          <a:extLst>
            <a:ext uri="{FF2B5EF4-FFF2-40B4-BE49-F238E27FC236}">
              <a16:creationId xmlns:a16="http://schemas.microsoft.com/office/drawing/2014/main" id="{D803E619-9EDC-4144-902F-110580DFA83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114</xdr:row>
      <xdr:rowOff>0</xdr:rowOff>
    </xdr:from>
    <xdr:ext cx="65" cy="172227"/>
    <xdr:sp macro="" textlink="">
      <xdr:nvSpPr>
        <xdr:cNvPr id="285" name="CuadroTexto 284">
          <a:extLst>
            <a:ext uri="{FF2B5EF4-FFF2-40B4-BE49-F238E27FC236}">
              <a16:creationId xmlns:a16="http://schemas.microsoft.com/office/drawing/2014/main" id="{AEF2F6E1-FC26-488E-8B8B-4B7C1FF6664D}"/>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114</xdr:row>
      <xdr:rowOff>0</xdr:rowOff>
    </xdr:from>
    <xdr:ext cx="65" cy="172227"/>
    <xdr:sp macro="" textlink="">
      <xdr:nvSpPr>
        <xdr:cNvPr id="286" name="CuadroTexto 3">
          <a:extLst>
            <a:ext uri="{FF2B5EF4-FFF2-40B4-BE49-F238E27FC236}">
              <a16:creationId xmlns:a16="http://schemas.microsoft.com/office/drawing/2014/main" id="{349E44EA-B91B-4DF9-9879-9A92A68705C6}"/>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114</xdr:row>
      <xdr:rowOff>0</xdr:rowOff>
    </xdr:from>
    <xdr:ext cx="65" cy="172227"/>
    <xdr:sp macro="" textlink="">
      <xdr:nvSpPr>
        <xdr:cNvPr id="287" name="CuadroTexto 4">
          <a:extLst>
            <a:ext uri="{FF2B5EF4-FFF2-40B4-BE49-F238E27FC236}">
              <a16:creationId xmlns:a16="http://schemas.microsoft.com/office/drawing/2014/main" id="{92D11A16-6913-42D2-8BF5-034E56B63CF1}"/>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114</xdr:row>
      <xdr:rowOff>0</xdr:rowOff>
    </xdr:from>
    <xdr:ext cx="65" cy="172227"/>
    <xdr:sp macro="" textlink="">
      <xdr:nvSpPr>
        <xdr:cNvPr id="288" name="CuadroTexto 1">
          <a:extLst>
            <a:ext uri="{FF2B5EF4-FFF2-40B4-BE49-F238E27FC236}">
              <a16:creationId xmlns:a16="http://schemas.microsoft.com/office/drawing/2014/main" id="{A34E2E8C-D46B-42E7-96B1-4AE677C9E58E}"/>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114</xdr:row>
      <xdr:rowOff>0</xdr:rowOff>
    </xdr:from>
    <xdr:ext cx="65" cy="172227"/>
    <xdr:sp macro="" textlink="">
      <xdr:nvSpPr>
        <xdr:cNvPr id="289" name="CuadroTexto 3">
          <a:extLst>
            <a:ext uri="{FF2B5EF4-FFF2-40B4-BE49-F238E27FC236}">
              <a16:creationId xmlns:a16="http://schemas.microsoft.com/office/drawing/2014/main" id="{FCCA7098-929C-4E8E-A1EC-0BA5D354BF98}"/>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114</xdr:row>
      <xdr:rowOff>0</xdr:rowOff>
    </xdr:from>
    <xdr:ext cx="65" cy="172227"/>
    <xdr:sp macro="" textlink="">
      <xdr:nvSpPr>
        <xdr:cNvPr id="290" name="CuadroTexto 4">
          <a:extLst>
            <a:ext uri="{FF2B5EF4-FFF2-40B4-BE49-F238E27FC236}">
              <a16:creationId xmlns:a16="http://schemas.microsoft.com/office/drawing/2014/main" id="{8EA259AC-6BB2-4433-9854-754B4E90567A}"/>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115</xdr:row>
      <xdr:rowOff>0</xdr:rowOff>
    </xdr:from>
    <xdr:ext cx="65" cy="172227"/>
    <xdr:sp macro="" textlink="">
      <xdr:nvSpPr>
        <xdr:cNvPr id="291" name="CuadroTexto 290">
          <a:extLst>
            <a:ext uri="{FF2B5EF4-FFF2-40B4-BE49-F238E27FC236}">
              <a16:creationId xmlns:a16="http://schemas.microsoft.com/office/drawing/2014/main" id="{3190BF73-CEF2-42A9-A6FF-98711C7F02C3}"/>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115</xdr:row>
      <xdr:rowOff>0</xdr:rowOff>
    </xdr:from>
    <xdr:ext cx="65" cy="172227"/>
    <xdr:sp macro="" textlink="">
      <xdr:nvSpPr>
        <xdr:cNvPr id="292" name="CuadroTexto 3">
          <a:extLst>
            <a:ext uri="{FF2B5EF4-FFF2-40B4-BE49-F238E27FC236}">
              <a16:creationId xmlns:a16="http://schemas.microsoft.com/office/drawing/2014/main" id="{8A5B3CC2-70BB-4AB7-9911-9DC8601AD8E2}"/>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115</xdr:row>
      <xdr:rowOff>0</xdr:rowOff>
    </xdr:from>
    <xdr:ext cx="65" cy="172227"/>
    <xdr:sp macro="" textlink="">
      <xdr:nvSpPr>
        <xdr:cNvPr id="293" name="CuadroTexto 4">
          <a:extLst>
            <a:ext uri="{FF2B5EF4-FFF2-40B4-BE49-F238E27FC236}">
              <a16:creationId xmlns:a16="http://schemas.microsoft.com/office/drawing/2014/main" id="{1F704D8F-8080-45DC-A84D-91AEF3AC309A}"/>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115</xdr:row>
      <xdr:rowOff>0</xdr:rowOff>
    </xdr:from>
    <xdr:ext cx="65" cy="172227"/>
    <xdr:sp macro="" textlink="">
      <xdr:nvSpPr>
        <xdr:cNvPr id="294" name="CuadroTexto 1">
          <a:extLst>
            <a:ext uri="{FF2B5EF4-FFF2-40B4-BE49-F238E27FC236}">
              <a16:creationId xmlns:a16="http://schemas.microsoft.com/office/drawing/2014/main" id="{A0ED9313-C736-464B-9C2D-C9BFAF7BCEE5}"/>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115</xdr:row>
      <xdr:rowOff>0</xdr:rowOff>
    </xdr:from>
    <xdr:ext cx="65" cy="172227"/>
    <xdr:sp macro="" textlink="">
      <xdr:nvSpPr>
        <xdr:cNvPr id="295" name="CuadroTexto 3">
          <a:extLst>
            <a:ext uri="{FF2B5EF4-FFF2-40B4-BE49-F238E27FC236}">
              <a16:creationId xmlns:a16="http://schemas.microsoft.com/office/drawing/2014/main" id="{F24FBF89-FFA1-44D8-A700-6F417FB528BC}"/>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115</xdr:row>
      <xdr:rowOff>0</xdr:rowOff>
    </xdr:from>
    <xdr:ext cx="65" cy="172227"/>
    <xdr:sp macro="" textlink="">
      <xdr:nvSpPr>
        <xdr:cNvPr id="296" name="CuadroTexto 4">
          <a:extLst>
            <a:ext uri="{FF2B5EF4-FFF2-40B4-BE49-F238E27FC236}">
              <a16:creationId xmlns:a16="http://schemas.microsoft.com/office/drawing/2014/main" id="{29A2D395-D1DE-47CE-A54A-46676681D6B8}"/>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116</xdr:row>
      <xdr:rowOff>0</xdr:rowOff>
    </xdr:from>
    <xdr:ext cx="65" cy="172227"/>
    <xdr:sp macro="" textlink="">
      <xdr:nvSpPr>
        <xdr:cNvPr id="297" name="CuadroTexto 296">
          <a:extLst>
            <a:ext uri="{FF2B5EF4-FFF2-40B4-BE49-F238E27FC236}">
              <a16:creationId xmlns:a16="http://schemas.microsoft.com/office/drawing/2014/main" id="{7337E413-65DE-478C-9CE3-E6958439194A}"/>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116</xdr:row>
      <xdr:rowOff>0</xdr:rowOff>
    </xdr:from>
    <xdr:ext cx="65" cy="172227"/>
    <xdr:sp macro="" textlink="">
      <xdr:nvSpPr>
        <xdr:cNvPr id="298" name="CuadroTexto 3">
          <a:extLst>
            <a:ext uri="{FF2B5EF4-FFF2-40B4-BE49-F238E27FC236}">
              <a16:creationId xmlns:a16="http://schemas.microsoft.com/office/drawing/2014/main" id="{EA8D74AE-E4B2-4D86-8BED-D3500DF5D4B1}"/>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116</xdr:row>
      <xdr:rowOff>0</xdr:rowOff>
    </xdr:from>
    <xdr:ext cx="65" cy="172227"/>
    <xdr:sp macro="" textlink="">
      <xdr:nvSpPr>
        <xdr:cNvPr id="299" name="CuadroTexto 4">
          <a:extLst>
            <a:ext uri="{FF2B5EF4-FFF2-40B4-BE49-F238E27FC236}">
              <a16:creationId xmlns:a16="http://schemas.microsoft.com/office/drawing/2014/main" id="{003FAABA-1F52-44C8-B3A8-12E6DF2F396B}"/>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116</xdr:row>
      <xdr:rowOff>0</xdr:rowOff>
    </xdr:from>
    <xdr:ext cx="65" cy="172227"/>
    <xdr:sp macro="" textlink="">
      <xdr:nvSpPr>
        <xdr:cNvPr id="300" name="CuadroTexto 1">
          <a:extLst>
            <a:ext uri="{FF2B5EF4-FFF2-40B4-BE49-F238E27FC236}">
              <a16:creationId xmlns:a16="http://schemas.microsoft.com/office/drawing/2014/main" id="{38F0D892-B78F-4FD3-858C-EE2C3F1BA6F3}"/>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116</xdr:row>
      <xdr:rowOff>0</xdr:rowOff>
    </xdr:from>
    <xdr:ext cx="65" cy="172227"/>
    <xdr:sp macro="" textlink="">
      <xdr:nvSpPr>
        <xdr:cNvPr id="301" name="CuadroTexto 3">
          <a:extLst>
            <a:ext uri="{FF2B5EF4-FFF2-40B4-BE49-F238E27FC236}">
              <a16:creationId xmlns:a16="http://schemas.microsoft.com/office/drawing/2014/main" id="{81780213-1777-4A65-9F07-39C2870D7069}"/>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116</xdr:row>
      <xdr:rowOff>0</xdr:rowOff>
    </xdr:from>
    <xdr:ext cx="65" cy="172227"/>
    <xdr:sp macro="" textlink="">
      <xdr:nvSpPr>
        <xdr:cNvPr id="302" name="CuadroTexto 4">
          <a:extLst>
            <a:ext uri="{FF2B5EF4-FFF2-40B4-BE49-F238E27FC236}">
              <a16:creationId xmlns:a16="http://schemas.microsoft.com/office/drawing/2014/main" id="{ECC480D7-6F1F-4B9D-AB81-F5155D08FBEC}"/>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117</xdr:row>
      <xdr:rowOff>0</xdr:rowOff>
    </xdr:from>
    <xdr:ext cx="65" cy="172227"/>
    <xdr:sp macro="" textlink="">
      <xdr:nvSpPr>
        <xdr:cNvPr id="303" name="CuadroTexto 302">
          <a:extLst>
            <a:ext uri="{FF2B5EF4-FFF2-40B4-BE49-F238E27FC236}">
              <a16:creationId xmlns:a16="http://schemas.microsoft.com/office/drawing/2014/main" id="{AC3D2344-8F88-4488-A104-BEE11559A965}"/>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117</xdr:row>
      <xdr:rowOff>0</xdr:rowOff>
    </xdr:from>
    <xdr:ext cx="65" cy="172227"/>
    <xdr:sp macro="" textlink="">
      <xdr:nvSpPr>
        <xdr:cNvPr id="304" name="CuadroTexto 3">
          <a:extLst>
            <a:ext uri="{FF2B5EF4-FFF2-40B4-BE49-F238E27FC236}">
              <a16:creationId xmlns:a16="http://schemas.microsoft.com/office/drawing/2014/main" id="{8F9F3D8B-5509-433F-9513-74C5BC5F45B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117</xdr:row>
      <xdr:rowOff>0</xdr:rowOff>
    </xdr:from>
    <xdr:ext cx="65" cy="172227"/>
    <xdr:sp macro="" textlink="">
      <xdr:nvSpPr>
        <xdr:cNvPr id="305" name="CuadroTexto 4">
          <a:extLst>
            <a:ext uri="{FF2B5EF4-FFF2-40B4-BE49-F238E27FC236}">
              <a16:creationId xmlns:a16="http://schemas.microsoft.com/office/drawing/2014/main" id="{1AE5AFF1-EC28-4392-B2CA-2D8B560DC52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117</xdr:row>
      <xdr:rowOff>0</xdr:rowOff>
    </xdr:from>
    <xdr:ext cx="65" cy="172227"/>
    <xdr:sp macro="" textlink="">
      <xdr:nvSpPr>
        <xdr:cNvPr id="306" name="CuadroTexto 1">
          <a:extLst>
            <a:ext uri="{FF2B5EF4-FFF2-40B4-BE49-F238E27FC236}">
              <a16:creationId xmlns:a16="http://schemas.microsoft.com/office/drawing/2014/main" id="{EE0A508D-536B-4C61-9704-63756D59CFE9}"/>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117</xdr:row>
      <xdr:rowOff>0</xdr:rowOff>
    </xdr:from>
    <xdr:ext cx="65" cy="172227"/>
    <xdr:sp macro="" textlink="">
      <xdr:nvSpPr>
        <xdr:cNvPr id="307" name="CuadroTexto 3">
          <a:extLst>
            <a:ext uri="{FF2B5EF4-FFF2-40B4-BE49-F238E27FC236}">
              <a16:creationId xmlns:a16="http://schemas.microsoft.com/office/drawing/2014/main" id="{1F2FC26A-1380-4720-9AF8-4BBCFABB6404}"/>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117</xdr:row>
      <xdr:rowOff>0</xdr:rowOff>
    </xdr:from>
    <xdr:ext cx="65" cy="172227"/>
    <xdr:sp macro="" textlink="">
      <xdr:nvSpPr>
        <xdr:cNvPr id="308" name="CuadroTexto 4">
          <a:extLst>
            <a:ext uri="{FF2B5EF4-FFF2-40B4-BE49-F238E27FC236}">
              <a16:creationId xmlns:a16="http://schemas.microsoft.com/office/drawing/2014/main" id="{C35D2F42-C800-4751-BE16-A030D2DACC5E}"/>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118</xdr:row>
      <xdr:rowOff>0</xdr:rowOff>
    </xdr:from>
    <xdr:ext cx="65" cy="172227"/>
    <xdr:sp macro="" textlink="">
      <xdr:nvSpPr>
        <xdr:cNvPr id="309" name="CuadroTexto 308">
          <a:extLst>
            <a:ext uri="{FF2B5EF4-FFF2-40B4-BE49-F238E27FC236}">
              <a16:creationId xmlns:a16="http://schemas.microsoft.com/office/drawing/2014/main" id="{BED43A68-CA55-405E-8F4E-8159F42A330C}"/>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118</xdr:row>
      <xdr:rowOff>0</xdr:rowOff>
    </xdr:from>
    <xdr:ext cx="65" cy="172227"/>
    <xdr:sp macro="" textlink="">
      <xdr:nvSpPr>
        <xdr:cNvPr id="310" name="CuadroTexto 3">
          <a:extLst>
            <a:ext uri="{FF2B5EF4-FFF2-40B4-BE49-F238E27FC236}">
              <a16:creationId xmlns:a16="http://schemas.microsoft.com/office/drawing/2014/main" id="{A243B7DB-9156-44FD-911F-1733C996DED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118</xdr:row>
      <xdr:rowOff>0</xdr:rowOff>
    </xdr:from>
    <xdr:ext cx="65" cy="172227"/>
    <xdr:sp macro="" textlink="">
      <xdr:nvSpPr>
        <xdr:cNvPr id="311" name="CuadroTexto 4">
          <a:extLst>
            <a:ext uri="{FF2B5EF4-FFF2-40B4-BE49-F238E27FC236}">
              <a16:creationId xmlns:a16="http://schemas.microsoft.com/office/drawing/2014/main" id="{BBA96CDC-E4BF-4368-AED7-63982C9F4C6F}"/>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118</xdr:row>
      <xdr:rowOff>0</xdr:rowOff>
    </xdr:from>
    <xdr:ext cx="65" cy="172227"/>
    <xdr:sp macro="" textlink="">
      <xdr:nvSpPr>
        <xdr:cNvPr id="312" name="CuadroTexto 1">
          <a:extLst>
            <a:ext uri="{FF2B5EF4-FFF2-40B4-BE49-F238E27FC236}">
              <a16:creationId xmlns:a16="http://schemas.microsoft.com/office/drawing/2014/main" id="{B0CA8303-2504-4378-872A-3BCC331569F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118</xdr:row>
      <xdr:rowOff>0</xdr:rowOff>
    </xdr:from>
    <xdr:ext cx="65" cy="172227"/>
    <xdr:sp macro="" textlink="">
      <xdr:nvSpPr>
        <xdr:cNvPr id="313" name="CuadroTexto 3">
          <a:extLst>
            <a:ext uri="{FF2B5EF4-FFF2-40B4-BE49-F238E27FC236}">
              <a16:creationId xmlns:a16="http://schemas.microsoft.com/office/drawing/2014/main" id="{9C4A21C8-B92D-46D8-B78E-D9670C435F4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118</xdr:row>
      <xdr:rowOff>0</xdr:rowOff>
    </xdr:from>
    <xdr:ext cx="65" cy="172227"/>
    <xdr:sp macro="" textlink="">
      <xdr:nvSpPr>
        <xdr:cNvPr id="314" name="CuadroTexto 4">
          <a:extLst>
            <a:ext uri="{FF2B5EF4-FFF2-40B4-BE49-F238E27FC236}">
              <a16:creationId xmlns:a16="http://schemas.microsoft.com/office/drawing/2014/main" id="{6A54CDB1-3FFB-45A0-BFED-83B040A75605}"/>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15" name="CuadroTexto 314">
          <a:extLst>
            <a:ext uri="{FF2B5EF4-FFF2-40B4-BE49-F238E27FC236}">
              <a16:creationId xmlns:a16="http://schemas.microsoft.com/office/drawing/2014/main" id="{7F282DA5-E909-4ECA-8D0A-079E012D52C9}"/>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16" name="CuadroTexto 3">
          <a:extLst>
            <a:ext uri="{FF2B5EF4-FFF2-40B4-BE49-F238E27FC236}">
              <a16:creationId xmlns:a16="http://schemas.microsoft.com/office/drawing/2014/main" id="{30C168CD-B4A4-49BF-85F3-2B6E7008CEA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7" name="CuadroTexto 4">
          <a:extLst>
            <a:ext uri="{FF2B5EF4-FFF2-40B4-BE49-F238E27FC236}">
              <a16:creationId xmlns:a16="http://schemas.microsoft.com/office/drawing/2014/main" id="{621C7139-8C10-41C2-B737-CDD77252A51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18" name="CuadroTexto 1">
          <a:extLst>
            <a:ext uri="{FF2B5EF4-FFF2-40B4-BE49-F238E27FC236}">
              <a16:creationId xmlns:a16="http://schemas.microsoft.com/office/drawing/2014/main" id="{028C3AB2-A2EE-41B1-B778-5E62C4DF7F3B}"/>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19" name="CuadroTexto 3">
          <a:extLst>
            <a:ext uri="{FF2B5EF4-FFF2-40B4-BE49-F238E27FC236}">
              <a16:creationId xmlns:a16="http://schemas.microsoft.com/office/drawing/2014/main" id="{75E66815-0B6A-4998-B64F-62376C94008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0" name="CuadroTexto 4">
          <a:extLst>
            <a:ext uri="{FF2B5EF4-FFF2-40B4-BE49-F238E27FC236}">
              <a16:creationId xmlns:a16="http://schemas.microsoft.com/office/drawing/2014/main" id="{080DC808-6075-42EC-923E-3179AFEF8D26}"/>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21" name="CuadroTexto 320">
          <a:extLst>
            <a:ext uri="{FF2B5EF4-FFF2-40B4-BE49-F238E27FC236}">
              <a16:creationId xmlns:a16="http://schemas.microsoft.com/office/drawing/2014/main" id="{7DDCAC92-08DE-47B6-87F3-6911AE3683C9}"/>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22" name="CuadroTexto 3">
          <a:extLst>
            <a:ext uri="{FF2B5EF4-FFF2-40B4-BE49-F238E27FC236}">
              <a16:creationId xmlns:a16="http://schemas.microsoft.com/office/drawing/2014/main" id="{FAFAB6C0-D3FB-4393-BC76-386EBDAD2EC1}"/>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23" name="CuadroTexto 4">
          <a:extLst>
            <a:ext uri="{FF2B5EF4-FFF2-40B4-BE49-F238E27FC236}">
              <a16:creationId xmlns:a16="http://schemas.microsoft.com/office/drawing/2014/main" id="{1C4E9ED1-EE46-4827-A2EB-6627F91854E4}"/>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24" name="CuadroTexto 1">
          <a:extLst>
            <a:ext uri="{FF2B5EF4-FFF2-40B4-BE49-F238E27FC236}">
              <a16:creationId xmlns:a16="http://schemas.microsoft.com/office/drawing/2014/main" id="{A75F0633-7C74-467D-BB98-2EB66DBB4540}"/>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25" name="CuadroTexto 3">
          <a:extLst>
            <a:ext uri="{FF2B5EF4-FFF2-40B4-BE49-F238E27FC236}">
              <a16:creationId xmlns:a16="http://schemas.microsoft.com/office/drawing/2014/main" id="{E1CAE809-B944-45A9-916A-25F2EC287C17}"/>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26" name="CuadroTexto 4">
          <a:extLst>
            <a:ext uri="{FF2B5EF4-FFF2-40B4-BE49-F238E27FC236}">
              <a16:creationId xmlns:a16="http://schemas.microsoft.com/office/drawing/2014/main" id="{72B85694-BE52-472A-83C1-61B1C75BF773}"/>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327" name="CuadroTexto 326">
          <a:extLst>
            <a:ext uri="{FF2B5EF4-FFF2-40B4-BE49-F238E27FC236}">
              <a16:creationId xmlns:a16="http://schemas.microsoft.com/office/drawing/2014/main" id="{E7A4EE27-97C7-4614-A128-5CA3C679D344}"/>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328" name="CuadroTexto 3">
          <a:extLst>
            <a:ext uri="{FF2B5EF4-FFF2-40B4-BE49-F238E27FC236}">
              <a16:creationId xmlns:a16="http://schemas.microsoft.com/office/drawing/2014/main" id="{B2E5E72B-D13E-46AC-85BB-29842E888CF8}"/>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329" name="CuadroTexto 4">
          <a:extLst>
            <a:ext uri="{FF2B5EF4-FFF2-40B4-BE49-F238E27FC236}">
              <a16:creationId xmlns:a16="http://schemas.microsoft.com/office/drawing/2014/main" id="{74E40C18-FEB9-422B-A331-F4A6379EC78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330" name="CuadroTexto 1">
          <a:extLst>
            <a:ext uri="{FF2B5EF4-FFF2-40B4-BE49-F238E27FC236}">
              <a16:creationId xmlns:a16="http://schemas.microsoft.com/office/drawing/2014/main" id="{57D297C4-9728-405C-B6B1-45E60A3B300E}"/>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331" name="CuadroTexto 3">
          <a:extLst>
            <a:ext uri="{FF2B5EF4-FFF2-40B4-BE49-F238E27FC236}">
              <a16:creationId xmlns:a16="http://schemas.microsoft.com/office/drawing/2014/main" id="{7E82B0E2-EF4F-4F56-BA11-0CC7A5DC7EA4}"/>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332" name="CuadroTexto 4">
          <a:extLst>
            <a:ext uri="{FF2B5EF4-FFF2-40B4-BE49-F238E27FC236}">
              <a16:creationId xmlns:a16="http://schemas.microsoft.com/office/drawing/2014/main" id="{ABBDC989-D94A-48DE-B877-A60DEDAA4D61}"/>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333" name="CuadroTexto 332">
          <a:extLst>
            <a:ext uri="{FF2B5EF4-FFF2-40B4-BE49-F238E27FC236}">
              <a16:creationId xmlns:a16="http://schemas.microsoft.com/office/drawing/2014/main" id="{64B8AF32-32AC-44E1-B2FA-8CEA4F12B307}"/>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334" name="CuadroTexto 3">
          <a:extLst>
            <a:ext uri="{FF2B5EF4-FFF2-40B4-BE49-F238E27FC236}">
              <a16:creationId xmlns:a16="http://schemas.microsoft.com/office/drawing/2014/main" id="{D3D4427E-440D-401F-BF29-A4F957757234}"/>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335" name="CuadroTexto 4">
          <a:extLst>
            <a:ext uri="{FF2B5EF4-FFF2-40B4-BE49-F238E27FC236}">
              <a16:creationId xmlns:a16="http://schemas.microsoft.com/office/drawing/2014/main" id="{6104C61B-9EAB-4AB8-8F73-50CA69A23283}"/>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336" name="CuadroTexto 1">
          <a:extLst>
            <a:ext uri="{FF2B5EF4-FFF2-40B4-BE49-F238E27FC236}">
              <a16:creationId xmlns:a16="http://schemas.microsoft.com/office/drawing/2014/main" id="{6EFB2966-9CD0-4723-9352-29FEC712F97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337" name="CuadroTexto 3">
          <a:extLst>
            <a:ext uri="{FF2B5EF4-FFF2-40B4-BE49-F238E27FC236}">
              <a16:creationId xmlns:a16="http://schemas.microsoft.com/office/drawing/2014/main" id="{C316E638-EEEE-4050-AB2A-2EF092BBC900}"/>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338" name="CuadroTexto 4">
          <a:extLst>
            <a:ext uri="{FF2B5EF4-FFF2-40B4-BE49-F238E27FC236}">
              <a16:creationId xmlns:a16="http://schemas.microsoft.com/office/drawing/2014/main" id="{50D8C3F1-99FD-4E8A-8053-0529F7F6FD69}"/>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339" name="CuadroTexto 338">
          <a:extLst>
            <a:ext uri="{FF2B5EF4-FFF2-40B4-BE49-F238E27FC236}">
              <a16:creationId xmlns:a16="http://schemas.microsoft.com/office/drawing/2014/main" id="{0C9D3C3F-0D96-4FB4-B736-D2AC5A2FE2A6}"/>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340" name="CuadroTexto 3">
          <a:extLst>
            <a:ext uri="{FF2B5EF4-FFF2-40B4-BE49-F238E27FC236}">
              <a16:creationId xmlns:a16="http://schemas.microsoft.com/office/drawing/2014/main" id="{62311C35-643F-49F4-8B9A-EB686F1760F6}"/>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341" name="CuadroTexto 4">
          <a:extLst>
            <a:ext uri="{FF2B5EF4-FFF2-40B4-BE49-F238E27FC236}">
              <a16:creationId xmlns:a16="http://schemas.microsoft.com/office/drawing/2014/main" id="{68DE321D-7CF0-4DA0-A3D3-7E489A42558F}"/>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342" name="CuadroTexto 1">
          <a:extLst>
            <a:ext uri="{FF2B5EF4-FFF2-40B4-BE49-F238E27FC236}">
              <a16:creationId xmlns:a16="http://schemas.microsoft.com/office/drawing/2014/main" id="{E4D722AE-CA62-4AD4-BACD-C13152BB6A31}"/>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343" name="CuadroTexto 3">
          <a:extLst>
            <a:ext uri="{FF2B5EF4-FFF2-40B4-BE49-F238E27FC236}">
              <a16:creationId xmlns:a16="http://schemas.microsoft.com/office/drawing/2014/main" id="{DA07C7F0-3EE3-41D2-B2FD-D6FA6DB8F0B9}"/>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344" name="CuadroTexto 4">
          <a:extLst>
            <a:ext uri="{FF2B5EF4-FFF2-40B4-BE49-F238E27FC236}">
              <a16:creationId xmlns:a16="http://schemas.microsoft.com/office/drawing/2014/main" id="{7DAE332E-37D3-4287-9694-C3EDA9E96A92}"/>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345" name="CuadroTexto 344">
          <a:extLst>
            <a:ext uri="{FF2B5EF4-FFF2-40B4-BE49-F238E27FC236}">
              <a16:creationId xmlns:a16="http://schemas.microsoft.com/office/drawing/2014/main" id="{06EC706F-F1F3-40E9-BC33-BC1A22D8C31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346" name="CuadroTexto 3">
          <a:extLst>
            <a:ext uri="{FF2B5EF4-FFF2-40B4-BE49-F238E27FC236}">
              <a16:creationId xmlns:a16="http://schemas.microsoft.com/office/drawing/2014/main" id="{CB2D9999-1CA6-4285-8B49-2E52D392692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347" name="CuadroTexto 4">
          <a:extLst>
            <a:ext uri="{FF2B5EF4-FFF2-40B4-BE49-F238E27FC236}">
              <a16:creationId xmlns:a16="http://schemas.microsoft.com/office/drawing/2014/main" id="{8E1FE428-0CA7-4865-90D6-04BA9A1BB27A}"/>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348" name="CuadroTexto 1">
          <a:extLst>
            <a:ext uri="{FF2B5EF4-FFF2-40B4-BE49-F238E27FC236}">
              <a16:creationId xmlns:a16="http://schemas.microsoft.com/office/drawing/2014/main" id="{E020DFFF-0D4C-4F9C-A5A8-AAFA6CFF35B1}"/>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349" name="CuadroTexto 3">
          <a:extLst>
            <a:ext uri="{FF2B5EF4-FFF2-40B4-BE49-F238E27FC236}">
              <a16:creationId xmlns:a16="http://schemas.microsoft.com/office/drawing/2014/main" id="{4B04A9DE-1EB9-4C2C-96FB-4322AE7EF5C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350" name="CuadroTexto 4">
          <a:extLst>
            <a:ext uri="{FF2B5EF4-FFF2-40B4-BE49-F238E27FC236}">
              <a16:creationId xmlns:a16="http://schemas.microsoft.com/office/drawing/2014/main" id="{5FD84032-09CB-4804-B16F-A35A2A659722}"/>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351" name="CuadroTexto 350">
          <a:extLst>
            <a:ext uri="{FF2B5EF4-FFF2-40B4-BE49-F238E27FC236}">
              <a16:creationId xmlns:a16="http://schemas.microsoft.com/office/drawing/2014/main" id="{E017ADF3-4F6F-4953-B732-5F6BEE36E8F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352" name="CuadroTexto 3">
          <a:extLst>
            <a:ext uri="{FF2B5EF4-FFF2-40B4-BE49-F238E27FC236}">
              <a16:creationId xmlns:a16="http://schemas.microsoft.com/office/drawing/2014/main" id="{8365C2FD-BABC-4466-97FC-A763491FB3BB}"/>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353" name="CuadroTexto 4">
          <a:extLst>
            <a:ext uri="{FF2B5EF4-FFF2-40B4-BE49-F238E27FC236}">
              <a16:creationId xmlns:a16="http://schemas.microsoft.com/office/drawing/2014/main" id="{3214F4E7-BFE6-46AF-86DF-909FB3702C19}"/>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354" name="CuadroTexto 1">
          <a:extLst>
            <a:ext uri="{FF2B5EF4-FFF2-40B4-BE49-F238E27FC236}">
              <a16:creationId xmlns:a16="http://schemas.microsoft.com/office/drawing/2014/main" id="{460465D8-3CD8-454A-B81C-DE741041DCEF}"/>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355" name="CuadroTexto 3">
          <a:extLst>
            <a:ext uri="{FF2B5EF4-FFF2-40B4-BE49-F238E27FC236}">
              <a16:creationId xmlns:a16="http://schemas.microsoft.com/office/drawing/2014/main" id="{B87DA7BC-EF00-4C28-8669-26DC45FF02D7}"/>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356" name="CuadroTexto 4">
          <a:extLst>
            <a:ext uri="{FF2B5EF4-FFF2-40B4-BE49-F238E27FC236}">
              <a16:creationId xmlns:a16="http://schemas.microsoft.com/office/drawing/2014/main" id="{0E4BD393-0564-41B9-BE8C-F67E60051D2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357" name="CuadroTexto 356">
          <a:extLst>
            <a:ext uri="{FF2B5EF4-FFF2-40B4-BE49-F238E27FC236}">
              <a16:creationId xmlns:a16="http://schemas.microsoft.com/office/drawing/2014/main" id="{E043C1D0-623A-4291-9982-09CBEDBEE84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358" name="CuadroTexto 3">
          <a:extLst>
            <a:ext uri="{FF2B5EF4-FFF2-40B4-BE49-F238E27FC236}">
              <a16:creationId xmlns:a16="http://schemas.microsoft.com/office/drawing/2014/main" id="{14949033-CE46-4F85-91D0-A71B0DA3F86D}"/>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359" name="CuadroTexto 4">
          <a:extLst>
            <a:ext uri="{FF2B5EF4-FFF2-40B4-BE49-F238E27FC236}">
              <a16:creationId xmlns:a16="http://schemas.microsoft.com/office/drawing/2014/main" id="{A614F163-E6FA-4E86-9E46-D8A5ACFFAD27}"/>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360" name="CuadroTexto 1">
          <a:extLst>
            <a:ext uri="{FF2B5EF4-FFF2-40B4-BE49-F238E27FC236}">
              <a16:creationId xmlns:a16="http://schemas.microsoft.com/office/drawing/2014/main" id="{C3870A1F-C77C-4791-AA24-53B2F6F4044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361" name="CuadroTexto 3">
          <a:extLst>
            <a:ext uri="{FF2B5EF4-FFF2-40B4-BE49-F238E27FC236}">
              <a16:creationId xmlns:a16="http://schemas.microsoft.com/office/drawing/2014/main" id="{6F8B6EC7-759C-4877-95EC-41E24BAFDCED}"/>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362" name="CuadroTexto 4">
          <a:extLst>
            <a:ext uri="{FF2B5EF4-FFF2-40B4-BE49-F238E27FC236}">
              <a16:creationId xmlns:a16="http://schemas.microsoft.com/office/drawing/2014/main" id="{E2EBB6F7-9805-462A-8B01-624D4E24D312}"/>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363" name="CuadroTexto 362">
          <a:extLst>
            <a:ext uri="{FF2B5EF4-FFF2-40B4-BE49-F238E27FC236}">
              <a16:creationId xmlns:a16="http://schemas.microsoft.com/office/drawing/2014/main" id="{9C35F0A5-2402-4D25-B363-079A6D3641A4}"/>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364" name="CuadroTexto 3">
          <a:extLst>
            <a:ext uri="{FF2B5EF4-FFF2-40B4-BE49-F238E27FC236}">
              <a16:creationId xmlns:a16="http://schemas.microsoft.com/office/drawing/2014/main" id="{7E051C76-7F95-4617-AB01-21353E32049A}"/>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365" name="CuadroTexto 4">
          <a:extLst>
            <a:ext uri="{FF2B5EF4-FFF2-40B4-BE49-F238E27FC236}">
              <a16:creationId xmlns:a16="http://schemas.microsoft.com/office/drawing/2014/main" id="{E1021513-FF81-4900-A631-FAA5B3DC1F20}"/>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366" name="CuadroTexto 1">
          <a:extLst>
            <a:ext uri="{FF2B5EF4-FFF2-40B4-BE49-F238E27FC236}">
              <a16:creationId xmlns:a16="http://schemas.microsoft.com/office/drawing/2014/main" id="{F028E582-1D40-4C2E-8667-BC16276AF5D2}"/>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367" name="CuadroTexto 3">
          <a:extLst>
            <a:ext uri="{FF2B5EF4-FFF2-40B4-BE49-F238E27FC236}">
              <a16:creationId xmlns:a16="http://schemas.microsoft.com/office/drawing/2014/main" id="{4EFFE7EC-390F-43D4-96FF-8C112BD4DDD5}"/>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368" name="CuadroTexto 4">
          <a:extLst>
            <a:ext uri="{FF2B5EF4-FFF2-40B4-BE49-F238E27FC236}">
              <a16:creationId xmlns:a16="http://schemas.microsoft.com/office/drawing/2014/main" id="{0E24C099-20F7-4D71-981F-2BD3A87BB9F7}"/>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369" name="CuadroTexto 368">
          <a:extLst>
            <a:ext uri="{FF2B5EF4-FFF2-40B4-BE49-F238E27FC236}">
              <a16:creationId xmlns:a16="http://schemas.microsoft.com/office/drawing/2014/main" id="{29AA02B5-89C9-471D-B742-7C0038F37CDE}"/>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370" name="CuadroTexto 3">
          <a:extLst>
            <a:ext uri="{FF2B5EF4-FFF2-40B4-BE49-F238E27FC236}">
              <a16:creationId xmlns:a16="http://schemas.microsoft.com/office/drawing/2014/main" id="{67118A36-5D86-4D93-A54F-D7890A85A381}"/>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371" name="CuadroTexto 4">
          <a:extLst>
            <a:ext uri="{FF2B5EF4-FFF2-40B4-BE49-F238E27FC236}">
              <a16:creationId xmlns:a16="http://schemas.microsoft.com/office/drawing/2014/main" id="{F578BFA4-1AB7-4EFE-971E-A711FB3BE414}"/>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372" name="CuadroTexto 1">
          <a:extLst>
            <a:ext uri="{FF2B5EF4-FFF2-40B4-BE49-F238E27FC236}">
              <a16:creationId xmlns:a16="http://schemas.microsoft.com/office/drawing/2014/main" id="{3B7E3C1A-303F-429B-82B1-BD1312A6E158}"/>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373" name="CuadroTexto 3">
          <a:extLst>
            <a:ext uri="{FF2B5EF4-FFF2-40B4-BE49-F238E27FC236}">
              <a16:creationId xmlns:a16="http://schemas.microsoft.com/office/drawing/2014/main" id="{543E4031-124C-4C41-8823-7A00C9DFB16B}"/>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374" name="CuadroTexto 4">
          <a:extLst>
            <a:ext uri="{FF2B5EF4-FFF2-40B4-BE49-F238E27FC236}">
              <a16:creationId xmlns:a16="http://schemas.microsoft.com/office/drawing/2014/main" id="{7E568279-1304-4BDB-9E60-1C9F85D89D54}"/>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375" name="CuadroTexto 374">
          <a:extLst>
            <a:ext uri="{FF2B5EF4-FFF2-40B4-BE49-F238E27FC236}">
              <a16:creationId xmlns:a16="http://schemas.microsoft.com/office/drawing/2014/main" id="{A7F3E2D7-6545-4E87-ACAE-2F8A63C508A6}"/>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376" name="CuadroTexto 3">
          <a:extLst>
            <a:ext uri="{FF2B5EF4-FFF2-40B4-BE49-F238E27FC236}">
              <a16:creationId xmlns:a16="http://schemas.microsoft.com/office/drawing/2014/main" id="{BBADE25D-8124-4894-BA59-351DBCFB3167}"/>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377" name="CuadroTexto 4">
          <a:extLst>
            <a:ext uri="{FF2B5EF4-FFF2-40B4-BE49-F238E27FC236}">
              <a16:creationId xmlns:a16="http://schemas.microsoft.com/office/drawing/2014/main" id="{5B9CCBE5-1922-41F0-8C1B-2A88B06F9E75}"/>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378" name="CuadroTexto 1">
          <a:extLst>
            <a:ext uri="{FF2B5EF4-FFF2-40B4-BE49-F238E27FC236}">
              <a16:creationId xmlns:a16="http://schemas.microsoft.com/office/drawing/2014/main" id="{0D41F005-1406-45F3-8292-4A78221440D9}"/>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379" name="CuadroTexto 3">
          <a:extLst>
            <a:ext uri="{FF2B5EF4-FFF2-40B4-BE49-F238E27FC236}">
              <a16:creationId xmlns:a16="http://schemas.microsoft.com/office/drawing/2014/main" id="{72AA9DA3-B219-41A5-A418-0CD7DC88F037}"/>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380" name="CuadroTexto 4">
          <a:extLst>
            <a:ext uri="{FF2B5EF4-FFF2-40B4-BE49-F238E27FC236}">
              <a16:creationId xmlns:a16="http://schemas.microsoft.com/office/drawing/2014/main" id="{CC97B04E-535A-47A1-8698-E0C557003238}"/>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381" name="CuadroTexto 380">
          <a:extLst>
            <a:ext uri="{FF2B5EF4-FFF2-40B4-BE49-F238E27FC236}">
              <a16:creationId xmlns:a16="http://schemas.microsoft.com/office/drawing/2014/main" id="{777A9C27-0FF1-4BDD-82C5-238A1227AE9D}"/>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382" name="CuadroTexto 3">
          <a:extLst>
            <a:ext uri="{FF2B5EF4-FFF2-40B4-BE49-F238E27FC236}">
              <a16:creationId xmlns:a16="http://schemas.microsoft.com/office/drawing/2014/main" id="{6BE58D63-DC73-4211-ADF3-081C00E8C68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383" name="CuadroTexto 4">
          <a:extLst>
            <a:ext uri="{FF2B5EF4-FFF2-40B4-BE49-F238E27FC236}">
              <a16:creationId xmlns:a16="http://schemas.microsoft.com/office/drawing/2014/main" id="{FADB52AF-9E3E-415A-BE7E-159B6F92FCD9}"/>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384" name="CuadroTexto 1">
          <a:extLst>
            <a:ext uri="{FF2B5EF4-FFF2-40B4-BE49-F238E27FC236}">
              <a16:creationId xmlns:a16="http://schemas.microsoft.com/office/drawing/2014/main" id="{31C3855E-1CBE-48D1-A928-86FC7FB9A33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385" name="CuadroTexto 3">
          <a:extLst>
            <a:ext uri="{FF2B5EF4-FFF2-40B4-BE49-F238E27FC236}">
              <a16:creationId xmlns:a16="http://schemas.microsoft.com/office/drawing/2014/main" id="{6F826C42-E9C4-41E9-A446-2AAB3F3FB8AE}"/>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386" name="CuadroTexto 4">
          <a:extLst>
            <a:ext uri="{FF2B5EF4-FFF2-40B4-BE49-F238E27FC236}">
              <a16:creationId xmlns:a16="http://schemas.microsoft.com/office/drawing/2014/main" id="{64A8FC29-8726-476E-B081-40AE212123F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87" name="CuadroTexto 386">
          <a:extLst>
            <a:ext uri="{FF2B5EF4-FFF2-40B4-BE49-F238E27FC236}">
              <a16:creationId xmlns:a16="http://schemas.microsoft.com/office/drawing/2014/main" id="{C90E1786-0A68-4F45-9210-1CEDE4904189}"/>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88" name="CuadroTexto 3">
          <a:extLst>
            <a:ext uri="{FF2B5EF4-FFF2-40B4-BE49-F238E27FC236}">
              <a16:creationId xmlns:a16="http://schemas.microsoft.com/office/drawing/2014/main" id="{13E42645-A138-4BB6-ABC5-9215811EED25}"/>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9" name="CuadroTexto 4">
          <a:extLst>
            <a:ext uri="{FF2B5EF4-FFF2-40B4-BE49-F238E27FC236}">
              <a16:creationId xmlns:a16="http://schemas.microsoft.com/office/drawing/2014/main" id="{DAF37AF1-925D-4679-9E28-A203BF60C48F}"/>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90" name="CuadroTexto 1">
          <a:extLst>
            <a:ext uri="{FF2B5EF4-FFF2-40B4-BE49-F238E27FC236}">
              <a16:creationId xmlns:a16="http://schemas.microsoft.com/office/drawing/2014/main" id="{B06C11E0-6956-4DEB-93F9-E54E7A84989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91" name="CuadroTexto 3">
          <a:extLst>
            <a:ext uri="{FF2B5EF4-FFF2-40B4-BE49-F238E27FC236}">
              <a16:creationId xmlns:a16="http://schemas.microsoft.com/office/drawing/2014/main" id="{C6621573-9978-47CC-80E7-27714F9433F3}"/>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2" name="CuadroTexto 4">
          <a:extLst>
            <a:ext uri="{FF2B5EF4-FFF2-40B4-BE49-F238E27FC236}">
              <a16:creationId xmlns:a16="http://schemas.microsoft.com/office/drawing/2014/main" id="{AF778C8B-547A-41FF-8548-EBBB897462DF}"/>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93" name="CuadroTexto 392">
          <a:extLst>
            <a:ext uri="{FF2B5EF4-FFF2-40B4-BE49-F238E27FC236}">
              <a16:creationId xmlns:a16="http://schemas.microsoft.com/office/drawing/2014/main" id="{D4C6826A-C22D-4DD9-B9E4-1A0DDB097A8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94" name="CuadroTexto 3">
          <a:extLst>
            <a:ext uri="{FF2B5EF4-FFF2-40B4-BE49-F238E27FC236}">
              <a16:creationId xmlns:a16="http://schemas.microsoft.com/office/drawing/2014/main" id="{A6B0CACE-F100-4A00-BEA8-0443ABED6736}"/>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95" name="CuadroTexto 4">
          <a:extLst>
            <a:ext uri="{FF2B5EF4-FFF2-40B4-BE49-F238E27FC236}">
              <a16:creationId xmlns:a16="http://schemas.microsoft.com/office/drawing/2014/main" id="{B619FD93-CBAD-4BAE-9B76-76EF212CCF7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96" name="CuadroTexto 1">
          <a:extLst>
            <a:ext uri="{FF2B5EF4-FFF2-40B4-BE49-F238E27FC236}">
              <a16:creationId xmlns:a16="http://schemas.microsoft.com/office/drawing/2014/main" id="{B2C56151-33C5-45E4-91A4-AF2FDFA158F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97" name="CuadroTexto 3">
          <a:extLst>
            <a:ext uri="{FF2B5EF4-FFF2-40B4-BE49-F238E27FC236}">
              <a16:creationId xmlns:a16="http://schemas.microsoft.com/office/drawing/2014/main" id="{C5ADC0DB-EF7E-4DAF-A13E-E2085A8D07DC}"/>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0</xdr:rowOff>
    </xdr:from>
    <xdr:ext cx="65" cy="172227"/>
    <xdr:sp macro="" textlink="">
      <xdr:nvSpPr>
        <xdr:cNvPr id="398" name="CuadroTexto 4">
          <a:extLst>
            <a:ext uri="{FF2B5EF4-FFF2-40B4-BE49-F238E27FC236}">
              <a16:creationId xmlns:a16="http://schemas.microsoft.com/office/drawing/2014/main" id="{D6D37800-A97A-489C-9170-3A10B1F35471}"/>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399" name="CuadroTexto 398">
          <a:extLst>
            <a:ext uri="{FF2B5EF4-FFF2-40B4-BE49-F238E27FC236}">
              <a16:creationId xmlns:a16="http://schemas.microsoft.com/office/drawing/2014/main" id="{D731DB9E-27BD-4FD1-BA4C-FA81B662619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400" name="CuadroTexto 3">
          <a:extLst>
            <a:ext uri="{FF2B5EF4-FFF2-40B4-BE49-F238E27FC236}">
              <a16:creationId xmlns:a16="http://schemas.microsoft.com/office/drawing/2014/main" id="{1673A055-B5AE-4372-8B5F-C5FDAE6A88B0}"/>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401" name="CuadroTexto 4">
          <a:extLst>
            <a:ext uri="{FF2B5EF4-FFF2-40B4-BE49-F238E27FC236}">
              <a16:creationId xmlns:a16="http://schemas.microsoft.com/office/drawing/2014/main" id="{04BA0F19-E553-41F9-B602-CECBDE02E7D5}"/>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402" name="CuadroTexto 1">
          <a:extLst>
            <a:ext uri="{FF2B5EF4-FFF2-40B4-BE49-F238E27FC236}">
              <a16:creationId xmlns:a16="http://schemas.microsoft.com/office/drawing/2014/main" id="{BC064DAB-BD0F-499E-B26A-B421AD8569D8}"/>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403" name="CuadroTexto 3">
          <a:extLst>
            <a:ext uri="{FF2B5EF4-FFF2-40B4-BE49-F238E27FC236}">
              <a16:creationId xmlns:a16="http://schemas.microsoft.com/office/drawing/2014/main" id="{C9AC0F23-16AE-4588-B2F0-6BCA328491CD}"/>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404" name="CuadroTexto 4">
          <a:extLst>
            <a:ext uri="{FF2B5EF4-FFF2-40B4-BE49-F238E27FC236}">
              <a16:creationId xmlns:a16="http://schemas.microsoft.com/office/drawing/2014/main" id="{45D68D9E-3A0F-498C-A4DA-8D87EDB62BD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405" name="CuadroTexto 404">
          <a:extLst>
            <a:ext uri="{FF2B5EF4-FFF2-40B4-BE49-F238E27FC236}">
              <a16:creationId xmlns:a16="http://schemas.microsoft.com/office/drawing/2014/main" id="{23A665AB-6461-4F45-A6C6-2DA3A8BDDD0B}"/>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406" name="CuadroTexto 3">
          <a:extLst>
            <a:ext uri="{FF2B5EF4-FFF2-40B4-BE49-F238E27FC236}">
              <a16:creationId xmlns:a16="http://schemas.microsoft.com/office/drawing/2014/main" id="{6B8BA187-0CE1-418B-928E-11EA36A733DD}"/>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407" name="CuadroTexto 4">
          <a:extLst>
            <a:ext uri="{FF2B5EF4-FFF2-40B4-BE49-F238E27FC236}">
              <a16:creationId xmlns:a16="http://schemas.microsoft.com/office/drawing/2014/main" id="{51607C99-3B45-422F-96CA-3763E250DA04}"/>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408" name="CuadroTexto 1">
          <a:extLst>
            <a:ext uri="{FF2B5EF4-FFF2-40B4-BE49-F238E27FC236}">
              <a16:creationId xmlns:a16="http://schemas.microsoft.com/office/drawing/2014/main" id="{469CF8B7-B1FC-4112-AC14-32E1AB0BF78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409" name="CuadroTexto 3">
          <a:extLst>
            <a:ext uri="{FF2B5EF4-FFF2-40B4-BE49-F238E27FC236}">
              <a16:creationId xmlns:a16="http://schemas.microsoft.com/office/drawing/2014/main" id="{3BC96F03-C387-4C6C-8EBC-1405DFF43DB7}"/>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101</xdr:row>
      <xdr:rowOff>0</xdr:rowOff>
    </xdr:from>
    <xdr:ext cx="65" cy="172227"/>
    <xdr:sp macro="" textlink="">
      <xdr:nvSpPr>
        <xdr:cNvPr id="410" name="CuadroTexto 4">
          <a:extLst>
            <a:ext uri="{FF2B5EF4-FFF2-40B4-BE49-F238E27FC236}">
              <a16:creationId xmlns:a16="http://schemas.microsoft.com/office/drawing/2014/main" id="{ACD49801-BCBF-40CC-8E88-686CDB59D67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411" name="CuadroTexto 410">
          <a:extLst>
            <a:ext uri="{FF2B5EF4-FFF2-40B4-BE49-F238E27FC236}">
              <a16:creationId xmlns:a16="http://schemas.microsoft.com/office/drawing/2014/main" id="{F167EB87-13BA-45B6-B32B-AD45623EF7F7}"/>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412" name="CuadroTexto 3">
          <a:extLst>
            <a:ext uri="{FF2B5EF4-FFF2-40B4-BE49-F238E27FC236}">
              <a16:creationId xmlns:a16="http://schemas.microsoft.com/office/drawing/2014/main" id="{400FAA4F-4F06-45BF-8804-47BC059F77A1}"/>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413" name="CuadroTexto 4">
          <a:extLst>
            <a:ext uri="{FF2B5EF4-FFF2-40B4-BE49-F238E27FC236}">
              <a16:creationId xmlns:a16="http://schemas.microsoft.com/office/drawing/2014/main" id="{F5BA5E87-F71C-4CC3-8A2E-87BCC1012E2B}"/>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414" name="CuadroTexto 1">
          <a:extLst>
            <a:ext uri="{FF2B5EF4-FFF2-40B4-BE49-F238E27FC236}">
              <a16:creationId xmlns:a16="http://schemas.microsoft.com/office/drawing/2014/main" id="{9E6C8742-ED00-46E0-BC40-13A36215526B}"/>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415" name="CuadroTexto 3">
          <a:extLst>
            <a:ext uri="{FF2B5EF4-FFF2-40B4-BE49-F238E27FC236}">
              <a16:creationId xmlns:a16="http://schemas.microsoft.com/office/drawing/2014/main" id="{F759E581-DC5C-4D66-B4E2-C2119A306097}"/>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102</xdr:row>
      <xdr:rowOff>0</xdr:rowOff>
    </xdr:from>
    <xdr:ext cx="65" cy="172227"/>
    <xdr:sp macro="" textlink="">
      <xdr:nvSpPr>
        <xdr:cNvPr id="416" name="CuadroTexto 4">
          <a:extLst>
            <a:ext uri="{FF2B5EF4-FFF2-40B4-BE49-F238E27FC236}">
              <a16:creationId xmlns:a16="http://schemas.microsoft.com/office/drawing/2014/main" id="{DFEB6B26-1BC0-4A2D-8594-B520E7A024AC}"/>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417" name="CuadroTexto 416">
          <a:extLst>
            <a:ext uri="{FF2B5EF4-FFF2-40B4-BE49-F238E27FC236}">
              <a16:creationId xmlns:a16="http://schemas.microsoft.com/office/drawing/2014/main" id="{D07D1797-F77E-4B64-8040-6BA0D1A6FDD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418" name="CuadroTexto 3">
          <a:extLst>
            <a:ext uri="{FF2B5EF4-FFF2-40B4-BE49-F238E27FC236}">
              <a16:creationId xmlns:a16="http://schemas.microsoft.com/office/drawing/2014/main" id="{4E4DDB71-AC84-4A10-B830-E9F74434D7F5}"/>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419" name="CuadroTexto 4">
          <a:extLst>
            <a:ext uri="{FF2B5EF4-FFF2-40B4-BE49-F238E27FC236}">
              <a16:creationId xmlns:a16="http://schemas.microsoft.com/office/drawing/2014/main" id="{51A9095B-F400-4A9F-AE9A-9C550F754339}"/>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420" name="CuadroTexto 1">
          <a:extLst>
            <a:ext uri="{FF2B5EF4-FFF2-40B4-BE49-F238E27FC236}">
              <a16:creationId xmlns:a16="http://schemas.microsoft.com/office/drawing/2014/main" id="{97556DBD-0F5B-4142-9BAD-9288507E5F59}"/>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421" name="CuadroTexto 3">
          <a:extLst>
            <a:ext uri="{FF2B5EF4-FFF2-40B4-BE49-F238E27FC236}">
              <a16:creationId xmlns:a16="http://schemas.microsoft.com/office/drawing/2014/main" id="{BD10149E-5ECB-44AE-AB2B-64B51979E83E}"/>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112</xdr:row>
      <xdr:rowOff>0</xdr:rowOff>
    </xdr:from>
    <xdr:ext cx="65" cy="172227"/>
    <xdr:sp macro="" textlink="">
      <xdr:nvSpPr>
        <xdr:cNvPr id="422" name="CuadroTexto 4">
          <a:extLst>
            <a:ext uri="{FF2B5EF4-FFF2-40B4-BE49-F238E27FC236}">
              <a16:creationId xmlns:a16="http://schemas.microsoft.com/office/drawing/2014/main" id="{7C65D80B-23C0-46BA-9944-418494D6808A}"/>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423" name="CuadroTexto 422">
          <a:extLst>
            <a:ext uri="{FF2B5EF4-FFF2-40B4-BE49-F238E27FC236}">
              <a16:creationId xmlns:a16="http://schemas.microsoft.com/office/drawing/2014/main" id="{3B25B90B-9120-4A0F-BBF0-859EB240F8BF}"/>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424" name="CuadroTexto 3">
          <a:extLst>
            <a:ext uri="{FF2B5EF4-FFF2-40B4-BE49-F238E27FC236}">
              <a16:creationId xmlns:a16="http://schemas.microsoft.com/office/drawing/2014/main" id="{CBF6159C-ADCC-4AA6-9036-FAE1583DF86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425" name="CuadroTexto 4">
          <a:extLst>
            <a:ext uri="{FF2B5EF4-FFF2-40B4-BE49-F238E27FC236}">
              <a16:creationId xmlns:a16="http://schemas.microsoft.com/office/drawing/2014/main" id="{508DAFE1-34D1-44AF-A4DF-A6B542AB4B0D}"/>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426" name="CuadroTexto 1">
          <a:extLst>
            <a:ext uri="{FF2B5EF4-FFF2-40B4-BE49-F238E27FC236}">
              <a16:creationId xmlns:a16="http://schemas.microsoft.com/office/drawing/2014/main" id="{C5092571-11B9-4AD4-AA2C-2FFE5E3913C5}"/>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427" name="CuadroTexto 3">
          <a:extLst>
            <a:ext uri="{FF2B5EF4-FFF2-40B4-BE49-F238E27FC236}">
              <a16:creationId xmlns:a16="http://schemas.microsoft.com/office/drawing/2014/main" id="{F7F78934-3EF6-4FFD-ABD6-AD957BD5E643}"/>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113</xdr:row>
      <xdr:rowOff>0</xdr:rowOff>
    </xdr:from>
    <xdr:ext cx="65" cy="172227"/>
    <xdr:sp macro="" textlink="">
      <xdr:nvSpPr>
        <xdr:cNvPr id="428" name="CuadroTexto 4">
          <a:extLst>
            <a:ext uri="{FF2B5EF4-FFF2-40B4-BE49-F238E27FC236}">
              <a16:creationId xmlns:a16="http://schemas.microsoft.com/office/drawing/2014/main" id="{EAB08A83-AD45-4D98-BA8E-EAC59F06D0B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429" name="CuadroTexto 428">
          <a:extLst>
            <a:ext uri="{FF2B5EF4-FFF2-40B4-BE49-F238E27FC236}">
              <a16:creationId xmlns:a16="http://schemas.microsoft.com/office/drawing/2014/main" id="{40AB6218-3E37-44C6-95E0-ABF960ED78F3}"/>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430" name="CuadroTexto 3">
          <a:extLst>
            <a:ext uri="{FF2B5EF4-FFF2-40B4-BE49-F238E27FC236}">
              <a16:creationId xmlns:a16="http://schemas.microsoft.com/office/drawing/2014/main" id="{E077FE24-FA37-4A72-9D2A-455DF427820B}"/>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431" name="CuadroTexto 4">
          <a:extLst>
            <a:ext uri="{FF2B5EF4-FFF2-40B4-BE49-F238E27FC236}">
              <a16:creationId xmlns:a16="http://schemas.microsoft.com/office/drawing/2014/main" id="{AE7840F3-39D0-4796-88DD-5C38CAC198B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432" name="CuadroTexto 1">
          <a:extLst>
            <a:ext uri="{FF2B5EF4-FFF2-40B4-BE49-F238E27FC236}">
              <a16:creationId xmlns:a16="http://schemas.microsoft.com/office/drawing/2014/main" id="{4B39BEBD-9112-40F4-8480-951EC549D75E}"/>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433" name="CuadroTexto 3">
          <a:extLst>
            <a:ext uri="{FF2B5EF4-FFF2-40B4-BE49-F238E27FC236}">
              <a16:creationId xmlns:a16="http://schemas.microsoft.com/office/drawing/2014/main" id="{7908E8B6-1B33-42F8-82AA-FB8701636707}"/>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114</xdr:row>
      <xdr:rowOff>0</xdr:rowOff>
    </xdr:from>
    <xdr:ext cx="65" cy="172227"/>
    <xdr:sp macro="" textlink="">
      <xdr:nvSpPr>
        <xdr:cNvPr id="434" name="CuadroTexto 4">
          <a:extLst>
            <a:ext uri="{FF2B5EF4-FFF2-40B4-BE49-F238E27FC236}">
              <a16:creationId xmlns:a16="http://schemas.microsoft.com/office/drawing/2014/main" id="{142A12A7-68C4-48B4-9767-6C1C5BCFE06B}"/>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435" name="CuadroTexto 434">
          <a:extLst>
            <a:ext uri="{FF2B5EF4-FFF2-40B4-BE49-F238E27FC236}">
              <a16:creationId xmlns:a16="http://schemas.microsoft.com/office/drawing/2014/main" id="{4CF77B27-C768-4A91-8E41-DCA387ACA7AD}"/>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436" name="CuadroTexto 3">
          <a:extLst>
            <a:ext uri="{FF2B5EF4-FFF2-40B4-BE49-F238E27FC236}">
              <a16:creationId xmlns:a16="http://schemas.microsoft.com/office/drawing/2014/main" id="{5DD4A32E-CB65-41E1-93D4-BEC44BD308D2}"/>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437" name="CuadroTexto 4">
          <a:extLst>
            <a:ext uri="{FF2B5EF4-FFF2-40B4-BE49-F238E27FC236}">
              <a16:creationId xmlns:a16="http://schemas.microsoft.com/office/drawing/2014/main" id="{AEBF9596-E484-4ACC-9123-1285238A73CB}"/>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438" name="CuadroTexto 1">
          <a:extLst>
            <a:ext uri="{FF2B5EF4-FFF2-40B4-BE49-F238E27FC236}">
              <a16:creationId xmlns:a16="http://schemas.microsoft.com/office/drawing/2014/main" id="{9B8A4FC0-25A4-47F7-802B-FAF2AB5D9614}"/>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439" name="CuadroTexto 3">
          <a:extLst>
            <a:ext uri="{FF2B5EF4-FFF2-40B4-BE49-F238E27FC236}">
              <a16:creationId xmlns:a16="http://schemas.microsoft.com/office/drawing/2014/main" id="{A0FED1F0-7DEB-4DAD-B516-0421059116AB}"/>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115</xdr:row>
      <xdr:rowOff>0</xdr:rowOff>
    </xdr:from>
    <xdr:ext cx="65" cy="172227"/>
    <xdr:sp macro="" textlink="">
      <xdr:nvSpPr>
        <xdr:cNvPr id="440" name="CuadroTexto 4">
          <a:extLst>
            <a:ext uri="{FF2B5EF4-FFF2-40B4-BE49-F238E27FC236}">
              <a16:creationId xmlns:a16="http://schemas.microsoft.com/office/drawing/2014/main" id="{5BB5999A-AD7A-472B-AA32-81C20D37B6F7}"/>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441" name="CuadroTexto 440">
          <a:extLst>
            <a:ext uri="{FF2B5EF4-FFF2-40B4-BE49-F238E27FC236}">
              <a16:creationId xmlns:a16="http://schemas.microsoft.com/office/drawing/2014/main" id="{6493FDAA-D7EE-4677-8355-FF63F1F7841A}"/>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442" name="CuadroTexto 3">
          <a:extLst>
            <a:ext uri="{FF2B5EF4-FFF2-40B4-BE49-F238E27FC236}">
              <a16:creationId xmlns:a16="http://schemas.microsoft.com/office/drawing/2014/main" id="{7051A1E8-FD72-4524-B1E2-0E94E4581C6A}"/>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443" name="CuadroTexto 4">
          <a:extLst>
            <a:ext uri="{FF2B5EF4-FFF2-40B4-BE49-F238E27FC236}">
              <a16:creationId xmlns:a16="http://schemas.microsoft.com/office/drawing/2014/main" id="{73701296-99EA-4EA2-AC37-DF063714049C}"/>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444" name="CuadroTexto 1">
          <a:extLst>
            <a:ext uri="{FF2B5EF4-FFF2-40B4-BE49-F238E27FC236}">
              <a16:creationId xmlns:a16="http://schemas.microsoft.com/office/drawing/2014/main" id="{CAD1FE5F-937C-4429-9A58-E8D3C92ABB1F}"/>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445" name="CuadroTexto 3">
          <a:extLst>
            <a:ext uri="{FF2B5EF4-FFF2-40B4-BE49-F238E27FC236}">
              <a16:creationId xmlns:a16="http://schemas.microsoft.com/office/drawing/2014/main" id="{6792AAD0-E76F-4D4A-88E5-2ED45340700E}"/>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116</xdr:row>
      <xdr:rowOff>0</xdr:rowOff>
    </xdr:from>
    <xdr:ext cx="65" cy="172227"/>
    <xdr:sp macro="" textlink="">
      <xdr:nvSpPr>
        <xdr:cNvPr id="446" name="CuadroTexto 4">
          <a:extLst>
            <a:ext uri="{FF2B5EF4-FFF2-40B4-BE49-F238E27FC236}">
              <a16:creationId xmlns:a16="http://schemas.microsoft.com/office/drawing/2014/main" id="{4B9D3C88-370D-4A78-A8C5-D2B364BD5842}"/>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447" name="CuadroTexto 446">
          <a:extLst>
            <a:ext uri="{FF2B5EF4-FFF2-40B4-BE49-F238E27FC236}">
              <a16:creationId xmlns:a16="http://schemas.microsoft.com/office/drawing/2014/main" id="{41CA8E60-28B1-4CBC-9764-532CF32E8900}"/>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448" name="CuadroTexto 3">
          <a:extLst>
            <a:ext uri="{FF2B5EF4-FFF2-40B4-BE49-F238E27FC236}">
              <a16:creationId xmlns:a16="http://schemas.microsoft.com/office/drawing/2014/main" id="{21D8E529-E0F0-408D-82AC-9915810D8B42}"/>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449" name="CuadroTexto 4">
          <a:extLst>
            <a:ext uri="{FF2B5EF4-FFF2-40B4-BE49-F238E27FC236}">
              <a16:creationId xmlns:a16="http://schemas.microsoft.com/office/drawing/2014/main" id="{B614882F-778A-40DA-93B0-D43DE99C7FFE}"/>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450" name="CuadroTexto 1">
          <a:extLst>
            <a:ext uri="{FF2B5EF4-FFF2-40B4-BE49-F238E27FC236}">
              <a16:creationId xmlns:a16="http://schemas.microsoft.com/office/drawing/2014/main" id="{605D2D46-19AA-4488-B27A-270105CFB39E}"/>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451" name="CuadroTexto 3">
          <a:extLst>
            <a:ext uri="{FF2B5EF4-FFF2-40B4-BE49-F238E27FC236}">
              <a16:creationId xmlns:a16="http://schemas.microsoft.com/office/drawing/2014/main" id="{558F121A-E333-485F-BD89-ECC7347FB90F}"/>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117</xdr:row>
      <xdr:rowOff>0</xdr:rowOff>
    </xdr:from>
    <xdr:ext cx="65" cy="172227"/>
    <xdr:sp macro="" textlink="">
      <xdr:nvSpPr>
        <xdr:cNvPr id="452" name="CuadroTexto 4">
          <a:extLst>
            <a:ext uri="{FF2B5EF4-FFF2-40B4-BE49-F238E27FC236}">
              <a16:creationId xmlns:a16="http://schemas.microsoft.com/office/drawing/2014/main" id="{B6411667-1B90-42CB-9275-7E36E1C2931F}"/>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453" name="CuadroTexto 452">
          <a:extLst>
            <a:ext uri="{FF2B5EF4-FFF2-40B4-BE49-F238E27FC236}">
              <a16:creationId xmlns:a16="http://schemas.microsoft.com/office/drawing/2014/main" id="{C0D932CA-1BDB-4269-8A32-138E82260B35}"/>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454" name="CuadroTexto 3">
          <a:extLst>
            <a:ext uri="{FF2B5EF4-FFF2-40B4-BE49-F238E27FC236}">
              <a16:creationId xmlns:a16="http://schemas.microsoft.com/office/drawing/2014/main" id="{9C46D1E4-F098-49E1-B85C-5CDAA8280A2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455" name="CuadroTexto 4">
          <a:extLst>
            <a:ext uri="{FF2B5EF4-FFF2-40B4-BE49-F238E27FC236}">
              <a16:creationId xmlns:a16="http://schemas.microsoft.com/office/drawing/2014/main" id="{F7BD55AD-24F6-47A0-99D5-0B6DC0CFDFA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456" name="CuadroTexto 1">
          <a:extLst>
            <a:ext uri="{FF2B5EF4-FFF2-40B4-BE49-F238E27FC236}">
              <a16:creationId xmlns:a16="http://schemas.microsoft.com/office/drawing/2014/main" id="{3DE1014A-5B58-4292-8B3A-67DD0BF91002}"/>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457" name="CuadroTexto 3">
          <a:extLst>
            <a:ext uri="{FF2B5EF4-FFF2-40B4-BE49-F238E27FC236}">
              <a16:creationId xmlns:a16="http://schemas.microsoft.com/office/drawing/2014/main" id="{CBCE6F32-DDC5-4435-84CF-2D2FCA386B6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118</xdr:row>
      <xdr:rowOff>0</xdr:rowOff>
    </xdr:from>
    <xdr:ext cx="65" cy="172227"/>
    <xdr:sp macro="" textlink="">
      <xdr:nvSpPr>
        <xdr:cNvPr id="458" name="CuadroTexto 4">
          <a:extLst>
            <a:ext uri="{FF2B5EF4-FFF2-40B4-BE49-F238E27FC236}">
              <a16:creationId xmlns:a16="http://schemas.microsoft.com/office/drawing/2014/main" id="{591FE66F-0446-43BB-A3EA-52C3799BA0D2}"/>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121</xdr:row>
      <xdr:rowOff>0</xdr:rowOff>
    </xdr:from>
    <xdr:ext cx="65" cy="172227"/>
    <xdr:sp macro="" textlink="">
      <xdr:nvSpPr>
        <xdr:cNvPr id="459" name="CuadroTexto 458">
          <a:extLst>
            <a:ext uri="{FF2B5EF4-FFF2-40B4-BE49-F238E27FC236}">
              <a16:creationId xmlns:a16="http://schemas.microsoft.com/office/drawing/2014/main" id="{538FF790-C9FE-4A08-BFF2-2EBA9BBE7098}"/>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121</xdr:row>
      <xdr:rowOff>0</xdr:rowOff>
    </xdr:from>
    <xdr:ext cx="65" cy="172227"/>
    <xdr:sp macro="" textlink="">
      <xdr:nvSpPr>
        <xdr:cNvPr id="460" name="CuadroTexto 3">
          <a:extLst>
            <a:ext uri="{FF2B5EF4-FFF2-40B4-BE49-F238E27FC236}">
              <a16:creationId xmlns:a16="http://schemas.microsoft.com/office/drawing/2014/main" id="{AA57E009-87B9-4167-A57B-5B108A93383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121</xdr:row>
      <xdr:rowOff>0</xdr:rowOff>
    </xdr:from>
    <xdr:ext cx="65" cy="172227"/>
    <xdr:sp macro="" textlink="">
      <xdr:nvSpPr>
        <xdr:cNvPr id="461" name="CuadroTexto 4">
          <a:extLst>
            <a:ext uri="{FF2B5EF4-FFF2-40B4-BE49-F238E27FC236}">
              <a16:creationId xmlns:a16="http://schemas.microsoft.com/office/drawing/2014/main" id="{5A1EC056-2A6F-404A-ACF8-0F3D9D6897E1}"/>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121</xdr:row>
      <xdr:rowOff>0</xdr:rowOff>
    </xdr:from>
    <xdr:ext cx="65" cy="172227"/>
    <xdr:sp macro="" textlink="">
      <xdr:nvSpPr>
        <xdr:cNvPr id="462" name="CuadroTexto 1">
          <a:extLst>
            <a:ext uri="{FF2B5EF4-FFF2-40B4-BE49-F238E27FC236}">
              <a16:creationId xmlns:a16="http://schemas.microsoft.com/office/drawing/2014/main" id="{AD8989CC-E418-4802-97DF-6D4904D221D0}"/>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121</xdr:row>
      <xdr:rowOff>0</xdr:rowOff>
    </xdr:from>
    <xdr:ext cx="65" cy="172227"/>
    <xdr:sp macro="" textlink="">
      <xdr:nvSpPr>
        <xdr:cNvPr id="463" name="CuadroTexto 3">
          <a:extLst>
            <a:ext uri="{FF2B5EF4-FFF2-40B4-BE49-F238E27FC236}">
              <a16:creationId xmlns:a16="http://schemas.microsoft.com/office/drawing/2014/main" id="{03B656B7-366F-4FF2-A050-0A59093FD50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121</xdr:row>
      <xdr:rowOff>0</xdr:rowOff>
    </xdr:from>
    <xdr:ext cx="65" cy="172227"/>
    <xdr:sp macro="" textlink="">
      <xdr:nvSpPr>
        <xdr:cNvPr id="464" name="CuadroTexto 4">
          <a:extLst>
            <a:ext uri="{FF2B5EF4-FFF2-40B4-BE49-F238E27FC236}">
              <a16:creationId xmlns:a16="http://schemas.microsoft.com/office/drawing/2014/main" id="{4A2AE801-3B9B-40D0-9996-2B1A0AC98CAD}"/>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133</xdr:row>
      <xdr:rowOff>0</xdr:rowOff>
    </xdr:from>
    <xdr:ext cx="65" cy="172227"/>
    <xdr:sp macro="" textlink="">
      <xdr:nvSpPr>
        <xdr:cNvPr id="465" name="CuadroTexto 464">
          <a:extLst>
            <a:ext uri="{FF2B5EF4-FFF2-40B4-BE49-F238E27FC236}">
              <a16:creationId xmlns:a16="http://schemas.microsoft.com/office/drawing/2014/main" id="{ABE428C6-F2B6-43CB-A453-8AF9B3422576}"/>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133</xdr:row>
      <xdr:rowOff>0</xdr:rowOff>
    </xdr:from>
    <xdr:ext cx="65" cy="172227"/>
    <xdr:sp macro="" textlink="">
      <xdr:nvSpPr>
        <xdr:cNvPr id="466" name="CuadroTexto 3">
          <a:extLst>
            <a:ext uri="{FF2B5EF4-FFF2-40B4-BE49-F238E27FC236}">
              <a16:creationId xmlns:a16="http://schemas.microsoft.com/office/drawing/2014/main" id="{BDC86A0F-FC4D-4947-96A3-41C2FE4884E3}"/>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133</xdr:row>
      <xdr:rowOff>0</xdr:rowOff>
    </xdr:from>
    <xdr:ext cx="65" cy="172227"/>
    <xdr:sp macro="" textlink="">
      <xdr:nvSpPr>
        <xdr:cNvPr id="467" name="CuadroTexto 4">
          <a:extLst>
            <a:ext uri="{FF2B5EF4-FFF2-40B4-BE49-F238E27FC236}">
              <a16:creationId xmlns:a16="http://schemas.microsoft.com/office/drawing/2014/main" id="{6D324754-3027-4CA4-BF11-18643559A15E}"/>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133</xdr:row>
      <xdr:rowOff>0</xdr:rowOff>
    </xdr:from>
    <xdr:ext cx="65" cy="172227"/>
    <xdr:sp macro="" textlink="">
      <xdr:nvSpPr>
        <xdr:cNvPr id="468" name="CuadroTexto 1">
          <a:extLst>
            <a:ext uri="{FF2B5EF4-FFF2-40B4-BE49-F238E27FC236}">
              <a16:creationId xmlns:a16="http://schemas.microsoft.com/office/drawing/2014/main" id="{931F1CED-14AD-4B20-9DC0-74237D4E0BBB}"/>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133</xdr:row>
      <xdr:rowOff>0</xdr:rowOff>
    </xdr:from>
    <xdr:ext cx="65" cy="172227"/>
    <xdr:sp macro="" textlink="">
      <xdr:nvSpPr>
        <xdr:cNvPr id="469" name="CuadroTexto 3">
          <a:extLst>
            <a:ext uri="{FF2B5EF4-FFF2-40B4-BE49-F238E27FC236}">
              <a16:creationId xmlns:a16="http://schemas.microsoft.com/office/drawing/2014/main" id="{EABB8129-ADB4-4E8B-8865-857761B9B229}"/>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133</xdr:row>
      <xdr:rowOff>0</xdr:rowOff>
    </xdr:from>
    <xdr:ext cx="65" cy="172227"/>
    <xdr:sp macro="" textlink="">
      <xdr:nvSpPr>
        <xdr:cNvPr id="470" name="CuadroTexto 4">
          <a:extLst>
            <a:ext uri="{FF2B5EF4-FFF2-40B4-BE49-F238E27FC236}">
              <a16:creationId xmlns:a16="http://schemas.microsoft.com/office/drawing/2014/main" id="{05A49C92-9CD0-4755-9E2A-4286A64175D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133</xdr:row>
      <xdr:rowOff>0</xdr:rowOff>
    </xdr:from>
    <xdr:ext cx="65" cy="172227"/>
    <xdr:sp macro="" textlink="">
      <xdr:nvSpPr>
        <xdr:cNvPr id="471" name="CuadroTexto 470">
          <a:extLst>
            <a:ext uri="{FF2B5EF4-FFF2-40B4-BE49-F238E27FC236}">
              <a16:creationId xmlns:a16="http://schemas.microsoft.com/office/drawing/2014/main" id="{51F228A9-EB9D-4EF9-8941-A9F3427A820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133</xdr:row>
      <xdr:rowOff>0</xdr:rowOff>
    </xdr:from>
    <xdr:ext cx="65" cy="172227"/>
    <xdr:sp macro="" textlink="">
      <xdr:nvSpPr>
        <xdr:cNvPr id="472" name="CuadroTexto 3">
          <a:extLst>
            <a:ext uri="{FF2B5EF4-FFF2-40B4-BE49-F238E27FC236}">
              <a16:creationId xmlns:a16="http://schemas.microsoft.com/office/drawing/2014/main" id="{C411177B-D2B1-4C5C-8276-16D52E7A48F0}"/>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133</xdr:row>
      <xdr:rowOff>0</xdr:rowOff>
    </xdr:from>
    <xdr:ext cx="65" cy="172227"/>
    <xdr:sp macro="" textlink="">
      <xdr:nvSpPr>
        <xdr:cNvPr id="473" name="CuadroTexto 4">
          <a:extLst>
            <a:ext uri="{FF2B5EF4-FFF2-40B4-BE49-F238E27FC236}">
              <a16:creationId xmlns:a16="http://schemas.microsoft.com/office/drawing/2014/main" id="{B04FF348-020E-4A28-93A7-CF6143AE81C2}"/>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133</xdr:row>
      <xdr:rowOff>0</xdr:rowOff>
    </xdr:from>
    <xdr:ext cx="65" cy="172227"/>
    <xdr:sp macro="" textlink="">
      <xdr:nvSpPr>
        <xdr:cNvPr id="474" name="CuadroTexto 1">
          <a:extLst>
            <a:ext uri="{FF2B5EF4-FFF2-40B4-BE49-F238E27FC236}">
              <a16:creationId xmlns:a16="http://schemas.microsoft.com/office/drawing/2014/main" id="{4FFE8A7F-44E6-4BDD-A2FD-328A95E14D7F}"/>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133</xdr:row>
      <xdr:rowOff>0</xdr:rowOff>
    </xdr:from>
    <xdr:ext cx="65" cy="172227"/>
    <xdr:sp macro="" textlink="">
      <xdr:nvSpPr>
        <xdr:cNvPr id="475" name="CuadroTexto 3">
          <a:extLst>
            <a:ext uri="{FF2B5EF4-FFF2-40B4-BE49-F238E27FC236}">
              <a16:creationId xmlns:a16="http://schemas.microsoft.com/office/drawing/2014/main" id="{2E7A5351-4964-468E-B0BC-F4B8428F8F2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133</xdr:row>
      <xdr:rowOff>0</xdr:rowOff>
    </xdr:from>
    <xdr:ext cx="65" cy="172227"/>
    <xdr:sp macro="" textlink="">
      <xdr:nvSpPr>
        <xdr:cNvPr id="476" name="CuadroTexto 4">
          <a:extLst>
            <a:ext uri="{FF2B5EF4-FFF2-40B4-BE49-F238E27FC236}">
              <a16:creationId xmlns:a16="http://schemas.microsoft.com/office/drawing/2014/main" id="{F2FE8E93-907F-4376-85B7-4629BE511FCC}"/>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121</xdr:row>
      <xdr:rowOff>0</xdr:rowOff>
    </xdr:from>
    <xdr:ext cx="65" cy="172227"/>
    <xdr:sp macro="" textlink="">
      <xdr:nvSpPr>
        <xdr:cNvPr id="477" name="CuadroTexto 476">
          <a:extLst>
            <a:ext uri="{FF2B5EF4-FFF2-40B4-BE49-F238E27FC236}">
              <a16:creationId xmlns:a16="http://schemas.microsoft.com/office/drawing/2014/main" id="{9D87DA24-2DE2-4278-B32F-D1637E2BB324}"/>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121</xdr:row>
      <xdr:rowOff>0</xdr:rowOff>
    </xdr:from>
    <xdr:ext cx="65" cy="172227"/>
    <xdr:sp macro="" textlink="">
      <xdr:nvSpPr>
        <xdr:cNvPr id="478" name="CuadroTexto 3">
          <a:extLst>
            <a:ext uri="{FF2B5EF4-FFF2-40B4-BE49-F238E27FC236}">
              <a16:creationId xmlns:a16="http://schemas.microsoft.com/office/drawing/2014/main" id="{306EED66-849F-4BEB-B34F-B14DE0D512D2}"/>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121</xdr:row>
      <xdr:rowOff>0</xdr:rowOff>
    </xdr:from>
    <xdr:ext cx="65" cy="172227"/>
    <xdr:sp macro="" textlink="">
      <xdr:nvSpPr>
        <xdr:cNvPr id="479" name="CuadroTexto 4">
          <a:extLst>
            <a:ext uri="{FF2B5EF4-FFF2-40B4-BE49-F238E27FC236}">
              <a16:creationId xmlns:a16="http://schemas.microsoft.com/office/drawing/2014/main" id="{6423F8FB-F12C-4100-959D-28EE9C637957}"/>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121</xdr:row>
      <xdr:rowOff>0</xdr:rowOff>
    </xdr:from>
    <xdr:ext cx="65" cy="172227"/>
    <xdr:sp macro="" textlink="">
      <xdr:nvSpPr>
        <xdr:cNvPr id="480" name="CuadroTexto 1">
          <a:extLst>
            <a:ext uri="{FF2B5EF4-FFF2-40B4-BE49-F238E27FC236}">
              <a16:creationId xmlns:a16="http://schemas.microsoft.com/office/drawing/2014/main" id="{B369D68A-21BB-4B00-B0AC-F71BF57DE846}"/>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121</xdr:row>
      <xdr:rowOff>0</xdr:rowOff>
    </xdr:from>
    <xdr:ext cx="65" cy="172227"/>
    <xdr:sp macro="" textlink="">
      <xdr:nvSpPr>
        <xdr:cNvPr id="481" name="CuadroTexto 3">
          <a:extLst>
            <a:ext uri="{FF2B5EF4-FFF2-40B4-BE49-F238E27FC236}">
              <a16:creationId xmlns:a16="http://schemas.microsoft.com/office/drawing/2014/main" id="{FADF9E26-F6A9-4E05-8F40-C438B62DEF30}"/>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121</xdr:row>
      <xdr:rowOff>0</xdr:rowOff>
    </xdr:from>
    <xdr:ext cx="65" cy="172227"/>
    <xdr:sp macro="" textlink="">
      <xdr:nvSpPr>
        <xdr:cNvPr id="482" name="CuadroTexto 4">
          <a:extLst>
            <a:ext uri="{FF2B5EF4-FFF2-40B4-BE49-F238E27FC236}">
              <a16:creationId xmlns:a16="http://schemas.microsoft.com/office/drawing/2014/main" id="{24AC0790-DDF6-4202-BA38-B11AAA9AC82F}"/>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83" name="CuadroTexto 482">
          <a:extLst>
            <a:ext uri="{FF2B5EF4-FFF2-40B4-BE49-F238E27FC236}">
              <a16:creationId xmlns:a16="http://schemas.microsoft.com/office/drawing/2014/main" id="{A8613AAA-B035-4A5E-9403-39F0149E501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84" name="CuadroTexto 3">
          <a:extLst>
            <a:ext uri="{FF2B5EF4-FFF2-40B4-BE49-F238E27FC236}">
              <a16:creationId xmlns:a16="http://schemas.microsoft.com/office/drawing/2014/main" id="{C476A205-FFCB-4A2E-93D2-D318C508D46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85" name="CuadroTexto 4">
          <a:extLst>
            <a:ext uri="{FF2B5EF4-FFF2-40B4-BE49-F238E27FC236}">
              <a16:creationId xmlns:a16="http://schemas.microsoft.com/office/drawing/2014/main" id="{8807729B-A8B5-4E8E-A9F7-D50F25168C3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86" name="CuadroTexto 1">
          <a:extLst>
            <a:ext uri="{FF2B5EF4-FFF2-40B4-BE49-F238E27FC236}">
              <a16:creationId xmlns:a16="http://schemas.microsoft.com/office/drawing/2014/main" id="{84173C72-625F-44FF-AC09-06CBA724C24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87" name="CuadroTexto 3">
          <a:extLst>
            <a:ext uri="{FF2B5EF4-FFF2-40B4-BE49-F238E27FC236}">
              <a16:creationId xmlns:a16="http://schemas.microsoft.com/office/drawing/2014/main" id="{B2801811-6322-44AE-9D9B-8F17F0211486}"/>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88" name="CuadroTexto 4">
          <a:extLst>
            <a:ext uri="{FF2B5EF4-FFF2-40B4-BE49-F238E27FC236}">
              <a16:creationId xmlns:a16="http://schemas.microsoft.com/office/drawing/2014/main" id="{C98C272A-48C8-4D5F-8C55-90191325861C}"/>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89" name="CuadroTexto 488">
          <a:extLst>
            <a:ext uri="{FF2B5EF4-FFF2-40B4-BE49-F238E27FC236}">
              <a16:creationId xmlns:a16="http://schemas.microsoft.com/office/drawing/2014/main" id="{D1A39DCB-2BFD-4279-9A05-E9668F8ECB0E}"/>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90" name="CuadroTexto 3">
          <a:extLst>
            <a:ext uri="{FF2B5EF4-FFF2-40B4-BE49-F238E27FC236}">
              <a16:creationId xmlns:a16="http://schemas.microsoft.com/office/drawing/2014/main" id="{BD4AFFFE-B099-476C-9FD9-970C17B0F0E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91" name="CuadroTexto 4">
          <a:extLst>
            <a:ext uri="{FF2B5EF4-FFF2-40B4-BE49-F238E27FC236}">
              <a16:creationId xmlns:a16="http://schemas.microsoft.com/office/drawing/2014/main" id="{D0FABD52-BDDC-4F9B-BE1E-55AAE36ED5B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92" name="CuadroTexto 1">
          <a:extLst>
            <a:ext uri="{FF2B5EF4-FFF2-40B4-BE49-F238E27FC236}">
              <a16:creationId xmlns:a16="http://schemas.microsoft.com/office/drawing/2014/main" id="{BFD8551A-34B7-42D4-984D-8BF92CDD315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93" name="CuadroTexto 3">
          <a:extLst>
            <a:ext uri="{FF2B5EF4-FFF2-40B4-BE49-F238E27FC236}">
              <a16:creationId xmlns:a16="http://schemas.microsoft.com/office/drawing/2014/main" id="{FA311252-AD6E-44D5-B7EC-AE6E73A6D5C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133</xdr:row>
      <xdr:rowOff>0</xdr:rowOff>
    </xdr:from>
    <xdr:ext cx="65" cy="172227"/>
    <xdr:sp macro="" textlink="">
      <xdr:nvSpPr>
        <xdr:cNvPr id="494" name="CuadroTexto 4">
          <a:extLst>
            <a:ext uri="{FF2B5EF4-FFF2-40B4-BE49-F238E27FC236}">
              <a16:creationId xmlns:a16="http://schemas.microsoft.com/office/drawing/2014/main" id="{C8759C7A-6C45-4F9E-866C-B7215EE85F1A}"/>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495" name="CuadroTexto 494">
          <a:extLst>
            <a:ext uri="{FF2B5EF4-FFF2-40B4-BE49-F238E27FC236}">
              <a16:creationId xmlns:a16="http://schemas.microsoft.com/office/drawing/2014/main" id="{2C7D738E-B174-4E0E-98BD-00ED3F48EE18}"/>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496" name="CuadroTexto 3">
          <a:extLst>
            <a:ext uri="{FF2B5EF4-FFF2-40B4-BE49-F238E27FC236}">
              <a16:creationId xmlns:a16="http://schemas.microsoft.com/office/drawing/2014/main" id="{6415D147-0C28-4BD4-93D5-74294F50598D}"/>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497" name="CuadroTexto 4">
          <a:extLst>
            <a:ext uri="{FF2B5EF4-FFF2-40B4-BE49-F238E27FC236}">
              <a16:creationId xmlns:a16="http://schemas.microsoft.com/office/drawing/2014/main" id="{19F3BA5A-AE8C-451E-AC67-D514ACC6336C}"/>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498" name="CuadroTexto 1">
          <a:extLst>
            <a:ext uri="{FF2B5EF4-FFF2-40B4-BE49-F238E27FC236}">
              <a16:creationId xmlns:a16="http://schemas.microsoft.com/office/drawing/2014/main" id="{BCAC9562-5191-4BB8-A17A-BA7F1C4B5508}"/>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499" name="CuadroTexto 3">
          <a:extLst>
            <a:ext uri="{FF2B5EF4-FFF2-40B4-BE49-F238E27FC236}">
              <a16:creationId xmlns:a16="http://schemas.microsoft.com/office/drawing/2014/main" id="{4BDE3744-A561-4BDC-8F1E-F353A7313E5C}"/>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500" name="CuadroTexto 4">
          <a:extLst>
            <a:ext uri="{FF2B5EF4-FFF2-40B4-BE49-F238E27FC236}">
              <a16:creationId xmlns:a16="http://schemas.microsoft.com/office/drawing/2014/main" id="{BA744FCE-8409-40B3-9058-7C34C49F0762}"/>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1" name="CuadroTexto 500">
          <a:extLst>
            <a:ext uri="{FF2B5EF4-FFF2-40B4-BE49-F238E27FC236}">
              <a16:creationId xmlns:a16="http://schemas.microsoft.com/office/drawing/2014/main" id="{C5A34450-AC46-4920-8056-B1A13F34BE37}"/>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2" name="CuadroTexto 3">
          <a:extLst>
            <a:ext uri="{FF2B5EF4-FFF2-40B4-BE49-F238E27FC236}">
              <a16:creationId xmlns:a16="http://schemas.microsoft.com/office/drawing/2014/main" id="{349584E4-FD67-47FA-B94B-760017AD1E3C}"/>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3" name="CuadroTexto 4">
          <a:extLst>
            <a:ext uri="{FF2B5EF4-FFF2-40B4-BE49-F238E27FC236}">
              <a16:creationId xmlns:a16="http://schemas.microsoft.com/office/drawing/2014/main" id="{CD7181E8-826C-40FF-ABA2-18EFC77523B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4" name="CuadroTexto 1">
          <a:extLst>
            <a:ext uri="{FF2B5EF4-FFF2-40B4-BE49-F238E27FC236}">
              <a16:creationId xmlns:a16="http://schemas.microsoft.com/office/drawing/2014/main" id="{865458D8-0BD5-4C17-8EE0-4FB28B7A33A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5" name="CuadroTexto 3">
          <a:extLst>
            <a:ext uri="{FF2B5EF4-FFF2-40B4-BE49-F238E27FC236}">
              <a16:creationId xmlns:a16="http://schemas.microsoft.com/office/drawing/2014/main" id="{DABB6D1D-1715-42EF-8AC1-479BEC683C7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6" name="CuadroTexto 4">
          <a:extLst>
            <a:ext uri="{FF2B5EF4-FFF2-40B4-BE49-F238E27FC236}">
              <a16:creationId xmlns:a16="http://schemas.microsoft.com/office/drawing/2014/main" id="{F8E9004D-8916-428B-9A29-C2066BB222B6}"/>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7" name="CuadroTexto 506">
          <a:extLst>
            <a:ext uri="{FF2B5EF4-FFF2-40B4-BE49-F238E27FC236}">
              <a16:creationId xmlns:a16="http://schemas.microsoft.com/office/drawing/2014/main" id="{9C8B7CF4-A346-4F2E-B5C8-ED4E4CB08C49}"/>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8" name="CuadroTexto 3">
          <a:extLst>
            <a:ext uri="{FF2B5EF4-FFF2-40B4-BE49-F238E27FC236}">
              <a16:creationId xmlns:a16="http://schemas.microsoft.com/office/drawing/2014/main" id="{1FBBC2E2-5EFA-45BE-BC14-EE23D5CA11FE}"/>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09" name="CuadroTexto 4">
          <a:extLst>
            <a:ext uri="{FF2B5EF4-FFF2-40B4-BE49-F238E27FC236}">
              <a16:creationId xmlns:a16="http://schemas.microsoft.com/office/drawing/2014/main" id="{EBFDBE96-F549-4D7B-9A14-962FD5832346}"/>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10" name="CuadroTexto 1">
          <a:extLst>
            <a:ext uri="{FF2B5EF4-FFF2-40B4-BE49-F238E27FC236}">
              <a16:creationId xmlns:a16="http://schemas.microsoft.com/office/drawing/2014/main" id="{7060E0F6-37FF-46B5-8521-B30DBA0A0E3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11" name="CuadroTexto 3">
          <a:extLst>
            <a:ext uri="{FF2B5EF4-FFF2-40B4-BE49-F238E27FC236}">
              <a16:creationId xmlns:a16="http://schemas.microsoft.com/office/drawing/2014/main" id="{27B3365C-850B-4F0F-9AF5-7A7B7EA2C5A5}"/>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12" name="CuadroTexto 4">
          <a:extLst>
            <a:ext uri="{FF2B5EF4-FFF2-40B4-BE49-F238E27FC236}">
              <a16:creationId xmlns:a16="http://schemas.microsoft.com/office/drawing/2014/main" id="{31E6C8BA-6FBC-4DD1-84FB-8C18C8DD7CA0}"/>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513" name="CuadroTexto 512">
          <a:extLst>
            <a:ext uri="{FF2B5EF4-FFF2-40B4-BE49-F238E27FC236}">
              <a16:creationId xmlns:a16="http://schemas.microsoft.com/office/drawing/2014/main" id="{ADDB92AA-2827-48A0-985A-8C3F910206EF}"/>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514" name="CuadroTexto 3">
          <a:extLst>
            <a:ext uri="{FF2B5EF4-FFF2-40B4-BE49-F238E27FC236}">
              <a16:creationId xmlns:a16="http://schemas.microsoft.com/office/drawing/2014/main" id="{80120D6F-F5DA-42B7-AF14-97072DA4FB8F}"/>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515" name="CuadroTexto 4">
          <a:extLst>
            <a:ext uri="{FF2B5EF4-FFF2-40B4-BE49-F238E27FC236}">
              <a16:creationId xmlns:a16="http://schemas.microsoft.com/office/drawing/2014/main" id="{B14EA6EC-D0DF-4A89-9E5E-F255107BF300}"/>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516" name="CuadroTexto 1">
          <a:extLst>
            <a:ext uri="{FF2B5EF4-FFF2-40B4-BE49-F238E27FC236}">
              <a16:creationId xmlns:a16="http://schemas.microsoft.com/office/drawing/2014/main" id="{278CB216-73BC-4692-8618-4512922B9C17}"/>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517" name="CuadroTexto 3">
          <a:extLst>
            <a:ext uri="{FF2B5EF4-FFF2-40B4-BE49-F238E27FC236}">
              <a16:creationId xmlns:a16="http://schemas.microsoft.com/office/drawing/2014/main" id="{C7B6990F-8C64-452B-A424-9810083D3D31}"/>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121</xdr:row>
      <xdr:rowOff>0</xdr:rowOff>
    </xdr:from>
    <xdr:ext cx="65" cy="172227"/>
    <xdr:sp macro="" textlink="">
      <xdr:nvSpPr>
        <xdr:cNvPr id="518" name="CuadroTexto 4">
          <a:extLst>
            <a:ext uri="{FF2B5EF4-FFF2-40B4-BE49-F238E27FC236}">
              <a16:creationId xmlns:a16="http://schemas.microsoft.com/office/drawing/2014/main" id="{372E4F5C-C1EB-4E49-BB8E-B1A868E2ED29}"/>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19" name="CuadroTexto 518">
          <a:extLst>
            <a:ext uri="{FF2B5EF4-FFF2-40B4-BE49-F238E27FC236}">
              <a16:creationId xmlns:a16="http://schemas.microsoft.com/office/drawing/2014/main" id="{56E1CE9D-797C-4F4D-B770-3C994B89601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0" name="CuadroTexto 3">
          <a:extLst>
            <a:ext uri="{FF2B5EF4-FFF2-40B4-BE49-F238E27FC236}">
              <a16:creationId xmlns:a16="http://schemas.microsoft.com/office/drawing/2014/main" id="{8364E17D-5ECD-4467-A6CC-EB05EE8E76F4}"/>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1" name="CuadroTexto 4">
          <a:extLst>
            <a:ext uri="{FF2B5EF4-FFF2-40B4-BE49-F238E27FC236}">
              <a16:creationId xmlns:a16="http://schemas.microsoft.com/office/drawing/2014/main" id="{63553046-D3EB-40ED-B79C-600EBB91A9C9}"/>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2" name="CuadroTexto 1">
          <a:extLst>
            <a:ext uri="{FF2B5EF4-FFF2-40B4-BE49-F238E27FC236}">
              <a16:creationId xmlns:a16="http://schemas.microsoft.com/office/drawing/2014/main" id="{1680D021-F64B-4298-8302-CEF482E3333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3" name="CuadroTexto 3">
          <a:extLst>
            <a:ext uri="{FF2B5EF4-FFF2-40B4-BE49-F238E27FC236}">
              <a16:creationId xmlns:a16="http://schemas.microsoft.com/office/drawing/2014/main" id="{12916A85-8E91-4626-B1DD-253C7AA51E7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4" name="CuadroTexto 4">
          <a:extLst>
            <a:ext uri="{FF2B5EF4-FFF2-40B4-BE49-F238E27FC236}">
              <a16:creationId xmlns:a16="http://schemas.microsoft.com/office/drawing/2014/main" id="{27233BFA-5AE2-4A51-AEC5-14D691E1EDB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5" name="CuadroTexto 524">
          <a:extLst>
            <a:ext uri="{FF2B5EF4-FFF2-40B4-BE49-F238E27FC236}">
              <a16:creationId xmlns:a16="http://schemas.microsoft.com/office/drawing/2014/main" id="{026CF445-CC58-43AE-9F5F-CCD608EA3D18}"/>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6" name="CuadroTexto 3">
          <a:extLst>
            <a:ext uri="{FF2B5EF4-FFF2-40B4-BE49-F238E27FC236}">
              <a16:creationId xmlns:a16="http://schemas.microsoft.com/office/drawing/2014/main" id="{E44AC0CB-5FA4-4E07-AAEA-59F3598764A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7" name="CuadroTexto 4">
          <a:extLst>
            <a:ext uri="{FF2B5EF4-FFF2-40B4-BE49-F238E27FC236}">
              <a16:creationId xmlns:a16="http://schemas.microsoft.com/office/drawing/2014/main" id="{C6A3E4E3-B3A3-4FFF-AB90-D235E8ACDBAB}"/>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8" name="CuadroTexto 1">
          <a:extLst>
            <a:ext uri="{FF2B5EF4-FFF2-40B4-BE49-F238E27FC236}">
              <a16:creationId xmlns:a16="http://schemas.microsoft.com/office/drawing/2014/main" id="{99767F2F-6D73-4E40-A571-959F3CA7E530}"/>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29" name="CuadroTexto 3">
          <a:extLst>
            <a:ext uri="{FF2B5EF4-FFF2-40B4-BE49-F238E27FC236}">
              <a16:creationId xmlns:a16="http://schemas.microsoft.com/office/drawing/2014/main" id="{70AFEF08-7EAD-41A0-B95E-9F80B1E6A29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133</xdr:row>
      <xdr:rowOff>0</xdr:rowOff>
    </xdr:from>
    <xdr:ext cx="65" cy="172227"/>
    <xdr:sp macro="" textlink="">
      <xdr:nvSpPr>
        <xdr:cNvPr id="530" name="CuadroTexto 4">
          <a:extLst>
            <a:ext uri="{FF2B5EF4-FFF2-40B4-BE49-F238E27FC236}">
              <a16:creationId xmlns:a16="http://schemas.microsoft.com/office/drawing/2014/main" id="{92281FBD-9B95-4535-83C4-0819D08A91EF}"/>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3</xdr:col>
      <xdr:colOff>942975</xdr:colOff>
      <xdr:row>2</xdr:row>
      <xdr:rowOff>371475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77875DA-7320-4083-8A02-EA5881FE47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5"/>
          <a:ext cx="4848225" cy="1381125"/>
        </a:xfrm>
        <a:prstGeom prst="rect">
          <a:avLst/>
        </a:prstGeom>
        <a:noFill/>
        <a:ln>
          <a:noFill/>
        </a:ln>
      </xdr:spPr>
    </xdr:pic>
    <xdr:clientData/>
  </xdr:twoCellAnchor>
  <xdr:oneCellAnchor>
    <xdr:from>
      <xdr:col>13</xdr:col>
      <xdr:colOff>1203722</xdr:colOff>
      <xdr:row>5</xdr:row>
      <xdr:rowOff>0</xdr:rowOff>
    </xdr:from>
    <xdr:ext cx="65" cy="172227"/>
    <xdr:sp macro="" textlink="">
      <xdr:nvSpPr>
        <xdr:cNvPr id="3" name="CuadroTexto 2">
          <a:extLst>
            <a:ext uri="{FF2B5EF4-FFF2-40B4-BE49-F238E27FC236}">
              <a16:creationId xmlns:a16="http://schemas.microsoft.com/office/drawing/2014/main" id="{611BB240-9DC1-4649-AAB3-37BB3467B5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4" name="CuadroTexto 3">
          <a:extLst>
            <a:ext uri="{FF2B5EF4-FFF2-40B4-BE49-F238E27FC236}">
              <a16:creationId xmlns:a16="http://schemas.microsoft.com/office/drawing/2014/main" id="{2296AD6D-DC5E-430A-B654-F45C01C6458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5" name="CuadroTexto 4">
          <a:extLst>
            <a:ext uri="{FF2B5EF4-FFF2-40B4-BE49-F238E27FC236}">
              <a16:creationId xmlns:a16="http://schemas.microsoft.com/office/drawing/2014/main" id="{062CD008-09D7-4044-99F4-4025103FB6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6" name="CuadroTexto 1">
          <a:extLst>
            <a:ext uri="{FF2B5EF4-FFF2-40B4-BE49-F238E27FC236}">
              <a16:creationId xmlns:a16="http://schemas.microsoft.com/office/drawing/2014/main" id="{8BEC0803-93E7-48B5-9856-952388BF0C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7" name="CuadroTexto 3">
          <a:extLst>
            <a:ext uri="{FF2B5EF4-FFF2-40B4-BE49-F238E27FC236}">
              <a16:creationId xmlns:a16="http://schemas.microsoft.com/office/drawing/2014/main" id="{EA2EAC33-834F-4006-8E18-92E6DAFF12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8" name="CuadroTexto 4">
          <a:extLst>
            <a:ext uri="{FF2B5EF4-FFF2-40B4-BE49-F238E27FC236}">
              <a16:creationId xmlns:a16="http://schemas.microsoft.com/office/drawing/2014/main" id="{9BD0BBEE-A183-4D92-AECE-603BE76E92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 name="CuadroTexto 8">
          <a:extLst>
            <a:ext uri="{FF2B5EF4-FFF2-40B4-BE49-F238E27FC236}">
              <a16:creationId xmlns:a16="http://schemas.microsoft.com/office/drawing/2014/main" id="{9556F32B-54D6-4A28-8B42-B9698F14DB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0" name="CuadroTexto 3">
          <a:extLst>
            <a:ext uri="{FF2B5EF4-FFF2-40B4-BE49-F238E27FC236}">
              <a16:creationId xmlns:a16="http://schemas.microsoft.com/office/drawing/2014/main" id="{B311ECD3-ED6A-415A-B893-428D2ABDA4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1" name="CuadroTexto 4">
          <a:extLst>
            <a:ext uri="{FF2B5EF4-FFF2-40B4-BE49-F238E27FC236}">
              <a16:creationId xmlns:a16="http://schemas.microsoft.com/office/drawing/2014/main" id="{CE416058-CC9E-4580-AB40-17A4D74EBF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2" name="CuadroTexto 1">
          <a:extLst>
            <a:ext uri="{FF2B5EF4-FFF2-40B4-BE49-F238E27FC236}">
              <a16:creationId xmlns:a16="http://schemas.microsoft.com/office/drawing/2014/main" id="{D4302DC9-06DE-481E-B211-69FDA231189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3" name="CuadroTexto 3">
          <a:extLst>
            <a:ext uri="{FF2B5EF4-FFF2-40B4-BE49-F238E27FC236}">
              <a16:creationId xmlns:a16="http://schemas.microsoft.com/office/drawing/2014/main" id="{007CBDAB-FF64-41D8-9355-7F995A284F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4" name="CuadroTexto 4">
          <a:extLst>
            <a:ext uri="{FF2B5EF4-FFF2-40B4-BE49-F238E27FC236}">
              <a16:creationId xmlns:a16="http://schemas.microsoft.com/office/drawing/2014/main" id="{849C3525-B1BC-423F-A444-1A840058203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5" name="CuadroTexto 14">
          <a:extLst>
            <a:ext uri="{FF2B5EF4-FFF2-40B4-BE49-F238E27FC236}">
              <a16:creationId xmlns:a16="http://schemas.microsoft.com/office/drawing/2014/main" id="{C0CCEC8B-FD58-4834-ADC5-71CDE56148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6" name="CuadroTexto 3">
          <a:extLst>
            <a:ext uri="{FF2B5EF4-FFF2-40B4-BE49-F238E27FC236}">
              <a16:creationId xmlns:a16="http://schemas.microsoft.com/office/drawing/2014/main" id="{4204CF97-5E1E-43AA-8D3C-F32BAC75BB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7" name="CuadroTexto 4">
          <a:extLst>
            <a:ext uri="{FF2B5EF4-FFF2-40B4-BE49-F238E27FC236}">
              <a16:creationId xmlns:a16="http://schemas.microsoft.com/office/drawing/2014/main" id="{45FAD37E-6E19-4A42-BCF7-0667CAA97DF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8" name="CuadroTexto 1">
          <a:extLst>
            <a:ext uri="{FF2B5EF4-FFF2-40B4-BE49-F238E27FC236}">
              <a16:creationId xmlns:a16="http://schemas.microsoft.com/office/drawing/2014/main" id="{8E0E89DA-2F5C-4C27-9B38-E135D6CC3A4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9" name="CuadroTexto 3">
          <a:extLst>
            <a:ext uri="{FF2B5EF4-FFF2-40B4-BE49-F238E27FC236}">
              <a16:creationId xmlns:a16="http://schemas.microsoft.com/office/drawing/2014/main" id="{B81EBDF9-2005-4948-AC49-EE95FDFEB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0" name="CuadroTexto 4">
          <a:extLst>
            <a:ext uri="{FF2B5EF4-FFF2-40B4-BE49-F238E27FC236}">
              <a16:creationId xmlns:a16="http://schemas.microsoft.com/office/drawing/2014/main" id="{121FBCF5-4D8A-4D24-968F-E8796B30846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1" name="CuadroTexto 20">
          <a:extLst>
            <a:ext uri="{FF2B5EF4-FFF2-40B4-BE49-F238E27FC236}">
              <a16:creationId xmlns:a16="http://schemas.microsoft.com/office/drawing/2014/main" id="{F2707B1F-D022-4077-B36F-43C4C2A05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2" name="CuadroTexto 3">
          <a:extLst>
            <a:ext uri="{FF2B5EF4-FFF2-40B4-BE49-F238E27FC236}">
              <a16:creationId xmlns:a16="http://schemas.microsoft.com/office/drawing/2014/main" id="{3AF3F950-71C3-4632-8607-170B0C595B8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3" name="CuadroTexto 4">
          <a:extLst>
            <a:ext uri="{FF2B5EF4-FFF2-40B4-BE49-F238E27FC236}">
              <a16:creationId xmlns:a16="http://schemas.microsoft.com/office/drawing/2014/main" id="{DDE581C0-CD2D-46B3-AB27-0C1D01AB23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4" name="CuadroTexto 1">
          <a:extLst>
            <a:ext uri="{FF2B5EF4-FFF2-40B4-BE49-F238E27FC236}">
              <a16:creationId xmlns:a16="http://schemas.microsoft.com/office/drawing/2014/main" id="{4FF91A71-9E0C-45D1-94B3-1C58AA24EE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5" name="CuadroTexto 3">
          <a:extLst>
            <a:ext uri="{FF2B5EF4-FFF2-40B4-BE49-F238E27FC236}">
              <a16:creationId xmlns:a16="http://schemas.microsoft.com/office/drawing/2014/main" id="{58DCC7AA-3940-447F-A38D-E3E187EA5FF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6" name="CuadroTexto 4">
          <a:extLst>
            <a:ext uri="{FF2B5EF4-FFF2-40B4-BE49-F238E27FC236}">
              <a16:creationId xmlns:a16="http://schemas.microsoft.com/office/drawing/2014/main" id="{E64AC28A-3D00-47FE-9DB6-58B632F758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7" name="CuadroTexto 26">
          <a:extLst>
            <a:ext uri="{FF2B5EF4-FFF2-40B4-BE49-F238E27FC236}">
              <a16:creationId xmlns:a16="http://schemas.microsoft.com/office/drawing/2014/main" id="{4619D692-0DCF-465E-AE3D-5D304F16C0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8" name="CuadroTexto 3">
          <a:extLst>
            <a:ext uri="{FF2B5EF4-FFF2-40B4-BE49-F238E27FC236}">
              <a16:creationId xmlns:a16="http://schemas.microsoft.com/office/drawing/2014/main" id="{2E677A29-DEFE-4F53-A001-6DA72FD039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29" name="CuadroTexto 4">
          <a:extLst>
            <a:ext uri="{FF2B5EF4-FFF2-40B4-BE49-F238E27FC236}">
              <a16:creationId xmlns:a16="http://schemas.microsoft.com/office/drawing/2014/main" id="{D6B26D89-9BAC-45DF-BE4A-C59008C74A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0" name="CuadroTexto 1">
          <a:extLst>
            <a:ext uri="{FF2B5EF4-FFF2-40B4-BE49-F238E27FC236}">
              <a16:creationId xmlns:a16="http://schemas.microsoft.com/office/drawing/2014/main" id="{2A5039AF-4A95-4A49-AC36-9051993C2D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1" name="CuadroTexto 3">
          <a:extLst>
            <a:ext uri="{FF2B5EF4-FFF2-40B4-BE49-F238E27FC236}">
              <a16:creationId xmlns:a16="http://schemas.microsoft.com/office/drawing/2014/main" id="{DCA4ACF2-4652-4DC0-B9AC-98E722D168B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2" name="CuadroTexto 4">
          <a:extLst>
            <a:ext uri="{FF2B5EF4-FFF2-40B4-BE49-F238E27FC236}">
              <a16:creationId xmlns:a16="http://schemas.microsoft.com/office/drawing/2014/main" id="{FFD19AA8-9AEA-4B57-8332-7D08C131A23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3" name="CuadroTexto 32">
          <a:extLst>
            <a:ext uri="{FF2B5EF4-FFF2-40B4-BE49-F238E27FC236}">
              <a16:creationId xmlns:a16="http://schemas.microsoft.com/office/drawing/2014/main" id="{FDEC2BB7-C9BC-4CA7-8C7E-CB6F33283BD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4" name="CuadroTexto 3">
          <a:extLst>
            <a:ext uri="{FF2B5EF4-FFF2-40B4-BE49-F238E27FC236}">
              <a16:creationId xmlns:a16="http://schemas.microsoft.com/office/drawing/2014/main" id="{3884ABA4-BB36-4F67-8042-D52EB9CA2C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5" name="CuadroTexto 4">
          <a:extLst>
            <a:ext uri="{FF2B5EF4-FFF2-40B4-BE49-F238E27FC236}">
              <a16:creationId xmlns:a16="http://schemas.microsoft.com/office/drawing/2014/main" id="{8AA91450-582A-4EC1-A7CD-F01B47EB3FF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6" name="CuadroTexto 1">
          <a:extLst>
            <a:ext uri="{FF2B5EF4-FFF2-40B4-BE49-F238E27FC236}">
              <a16:creationId xmlns:a16="http://schemas.microsoft.com/office/drawing/2014/main" id="{91C9FE14-6E50-4A97-A0C0-E5EAC9C615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7" name="CuadroTexto 3">
          <a:extLst>
            <a:ext uri="{FF2B5EF4-FFF2-40B4-BE49-F238E27FC236}">
              <a16:creationId xmlns:a16="http://schemas.microsoft.com/office/drawing/2014/main" id="{E4A8E8FE-4015-4F8B-BD6E-779A684C9A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38" name="CuadroTexto 4">
          <a:extLst>
            <a:ext uri="{FF2B5EF4-FFF2-40B4-BE49-F238E27FC236}">
              <a16:creationId xmlns:a16="http://schemas.microsoft.com/office/drawing/2014/main" id="{53622542-D177-4807-A8E3-9AB28F52810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39" name="CuadroTexto 38">
          <a:extLst>
            <a:ext uri="{FF2B5EF4-FFF2-40B4-BE49-F238E27FC236}">
              <a16:creationId xmlns:a16="http://schemas.microsoft.com/office/drawing/2014/main" id="{5868164D-B38A-4CD5-A4AD-6F2B173BAAA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0" name="CuadroTexto 3">
          <a:extLst>
            <a:ext uri="{FF2B5EF4-FFF2-40B4-BE49-F238E27FC236}">
              <a16:creationId xmlns:a16="http://schemas.microsoft.com/office/drawing/2014/main" id="{417EBA79-63AB-4505-94BD-7752356CCA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1" name="CuadroTexto 4">
          <a:extLst>
            <a:ext uri="{FF2B5EF4-FFF2-40B4-BE49-F238E27FC236}">
              <a16:creationId xmlns:a16="http://schemas.microsoft.com/office/drawing/2014/main" id="{B038F648-233B-49BD-9F08-5626E09E17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2" name="CuadroTexto 1">
          <a:extLst>
            <a:ext uri="{FF2B5EF4-FFF2-40B4-BE49-F238E27FC236}">
              <a16:creationId xmlns:a16="http://schemas.microsoft.com/office/drawing/2014/main" id="{34865520-C163-47E0-B4CB-7D4FD2A28A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3" name="CuadroTexto 3">
          <a:extLst>
            <a:ext uri="{FF2B5EF4-FFF2-40B4-BE49-F238E27FC236}">
              <a16:creationId xmlns:a16="http://schemas.microsoft.com/office/drawing/2014/main" id="{05612FA4-8386-464F-AE8D-22E93CAF076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4" name="CuadroTexto 4">
          <a:extLst>
            <a:ext uri="{FF2B5EF4-FFF2-40B4-BE49-F238E27FC236}">
              <a16:creationId xmlns:a16="http://schemas.microsoft.com/office/drawing/2014/main" id="{86A58896-B79C-4949-AFEB-B1CE670572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5" name="CuadroTexto 44">
          <a:extLst>
            <a:ext uri="{FF2B5EF4-FFF2-40B4-BE49-F238E27FC236}">
              <a16:creationId xmlns:a16="http://schemas.microsoft.com/office/drawing/2014/main" id="{B31D169D-E395-4197-A179-C3F3A813DF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6" name="CuadroTexto 3">
          <a:extLst>
            <a:ext uri="{FF2B5EF4-FFF2-40B4-BE49-F238E27FC236}">
              <a16:creationId xmlns:a16="http://schemas.microsoft.com/office/drawing/2014/main" id="{0D5743E3-A675-4834-99DF-244B34F5BEA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7" name="CuadroTexto 4">
          <a:extLst>
            <a:ext uri="{FF2B5EF4-FFF2-40B4-BE49-F238E27FC236}">
              <a16:creationId xmlns:a16="http://schemas.microsoft.com/office/drawing/2014/main" id="{0C09FD37-A902-41D7-9B7A-CBD8E36EBF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8" name="CuadroTexto 1">
          <a:extLst>
            <a:ext uri="{FF2B5EF4-FFF2-40B4-BE49-F238E27FC236}">
              <a16:creationId xmlns:a16="http://schemas.microsoft.com/office/drawing/2014/main" id="{7AEC1D34-527D-4632-8173-30C1ED78BDA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49" name="CuadroTexto 3">
          <a:extLst>
            <a:ext uri="{FF2B5EF4-FFF2-40B4-BE49-F238E27FC236}">
              <a16:creationId xmlns:a16="http://schemas.microsoft.com/office/drawing/2014/main" id="{29477EC9-E13D-4A21-9527-6D220495AC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0" name="CuadroTexto 4">
          <a:extLst>
            <a:ext uri="{FF2B5EF4-FFF2-40B4-BE49-F238E27FC236}">
              <a16:creationId xmlns:a16="http://schemas.microsoft.com/office/drawing/2014/main" id="{B4D30D65-D980-4859-87DC-EDFE204CFC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1" name="CuadroTexto 50">
          <a:extLst>
            <a:ext uri="{FF2B5EF4-FFF2-40B4-BE49-F238E27FC236}">
              <a16:creationId xmlns:a16="http://schemas.microsoft.com/office/drawing/2014/main" id="{F91CDB77-79EC-4488-9AD9-7BCB21880B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2" name="CuadroTexto 3">
          <a:extLst>
            <a:ext uri="{FF2B5EF4-FFF2-40B4-BE49-F238E27FC236}">
              <a16:creationId xmlns:a16="http://schemas.microsoft.com/office/drawing/2014/main" id="{FF4FA0E8-3090-43CB-B451-64173304F0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3" name="CuadroTexto 4">
          <a:extLst>
            <a:ext uri="{FF2B5EF4-FFF2-40B4-BE49-F238E27FC236}">
              <a16:creationId xmlns:a16="http://schemas.microsoft.com/office/drawing/2014/main" id="{A4F3A2F7-8C0E-4F02-BF45-2529992373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4" name="CuadroTexto 1">
          <a:extLst>
            <a:ext uri="{FF2B5EF4-FFF2-40B4-BE49-F238E27FC236}">
              <a16:creationId xmlns:a16="http://schemas.microsoft.com/office/drawing/2014/main" id="{951A7AC9-BA3A-411B-AC0C-25A0FAA8D8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5" name="CuadroTexto 3">
          <a:extLst>
            <a:ext uri="{FF2B5EF4-FFF2-40B4-BE49-F238E27FC236}">
              <a16:creationId xmlns:a16="http://schemas.microsoft.com/office/drawing/2014/main" id="{C38651D3-9D35-4142-A544-57DADD0436F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6" name="CuadroTexto 4">
          <a:extLst>
            <a:ext uri="{FF2B5EF4-FFF2-40B4-BE49-F238E27FC236}">
              <a16:creationId xmlns:a16="http://schemas.microsoft.com/office/drawing/2014/main" id="{E1B23513-1ADC-4EA8-9676-9ED62E657E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7" name="CuadroTexto 56">
          <a:extLst>
            <a:ext uri="{FF2B5EF4-FFF2-40B4-BE49-F238E27FC236}">
              <a16:creationId xmlns:a16="http://schemas.microsoft.com/office/drawing/2014/main" id="{A1DDDA4F-14CE-4168-AF82-13C7BC9E9A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8" name="CuadroTexto 3">
          <a:extLst>
            <a:ext uri="{FF2B5EF4-FFF2-40B4-BE49-F238E27FC236}">
              <a16:creationId xmlns:a16="http://schemas.microsoft.com/office/drawing/2014/main" id="{9C34AF34-DC5B-4624-82BC-121F8E640E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59" name="CuadroTexto 4">
          <a:extLst>
            <a:ext uri="{FF2B5EF4-FFF2-40B4-BE49-F238E27FC236}">
              <a16:creationId xmlns:a16="http://schemas.microsoft.com/office/drawing/2014/main" id="{71028B81-9E04-452D-930E-67646CDA26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0" name="CuadroTexto 1">
          <a:extLst>
            <a:ext uri="{FF2B5EF4-FFF2-40B4-BE49-F238E27FC236}">
              <a16:creationId xmlns:a16="http://schemas.microsoft.com/office/drawing/2014/main" id="{E1130439-8A80-4474-9B3C-2B5D1C10D99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1" name="CuadroTexto 3">
          <a:extLst>
            <a:ext uri="{FF2B5EF4-FFF2-40B4-BE49-F238E27FC236}">
              <a16:creationId xmlns:a16="http://schemas.microsoft.com/office/drawing/2014/main" id="{FFA54CBA-CF83-4332-B57C-FF6AD65BCB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2" name="CuadroTexto 4">
          <a:extLst>
            <a:ext uri="{FF2B5EF4-FFF2-40B4-BE49-F238E27FC236}">
              <a16:creationId xmlns:a16="http://schemas.microsoft.com/office/drawing/2014/main" id="{D1D6EF67-E72D-4C85-80F9-4FD85910B62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3" name="CuadroTexto 62">
          <a:extLst>
            <a:ext uri="{FF2B5EF4-FFF2-40B4-BE49-F238E27FC236}">
              <a16:creationId xmlns:a16="http://schemas.microsoft.com/office/drawing/2014/main" id="{E3ABC043-B820-4B8B-8BDB-A80428556E0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4" name="CuadroTexto 3">
          <a:extLst>
            <a:ext uri="{FF2B5EF4-FFF2-40B4-BE49-F238E27FC236}">
              <a16:creationId xmlns:a16="http://schemas.microsoft.com/office/drawing/2014/main" id="{6C0F1ECF-D9F0-4164-BCAC-542ED7F192D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5" name="CuadroTexto 4">
          <a:extLst>
            <a:ext uri="{FF2B5EF4-FFF2-40B4-BE49-F238E27FC236}">
              <a16:creationId xmlns:a16="http://schemas.microsoft.com/office/drawing/2014/main" id="{42A3CE9F-13B0-4148-8F2D-5329431CAA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6" name="CuadroTexto 1">
          <a:extLst>
            <a:ext uri="{FF2B5EF4-FFF2-40B4-BE49-F238E27FC236}">
              <a16:creationId xmlns:a16="http://schemas.microsoft.com/office/drawing/2014/main" id="{98644676-564A-4F08-A5DB-4D9C843639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7" name="CuadroTexto 3">
          <a:extLst>
            <a:ext uri="{FF2B5EF4-FFF2-40B4-BE49-F238E27FC236}">
              <a16:creationId xmlns:a16="http://schemas.microsoft.com/office/drawing/2014/main" id="{437CBF60-2389-48C1-AE30-00C1588721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8" name="CuadroTexto 4">
          <a:extLst>
            <a:ext uri="{FF2B5EF4-FFF2-40B4-BE49-F238E27FC236}">
              <a16:creationId xmlns:a16="http://schemas.microsoft.com/office/drawing/2014/main" id="{1AC49B96-816B-4E56-8B71-461AA16B1C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69" name="CuadroTexto 68">
          <a:extLst>
            <a:ext uri="{FF2B5EF4-FFF2-40B4-BE49-F238E27FC236}">
              <a16:creationId xmlns:a16="http://schemas.microsoft.com/office/drawing/2014/main" id="{EE8BA683-6FCF-4270-8E28-3567BE414A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70" name="CuadroTexto 3">
          <a:extLst>
            <a:ext uri="{FF2B5EF4-FFF2-40B4-BE49-F238E27FC236}">
              <a16:creationId xmlns:a16="http://schemas.microsoft.com/office/drawing/2014/main" id="{11F40971-7F51-44BF-BB85-522E6ACF70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71" name="CuadroTexto 4">
          <a:extLst>
            <a:ext uri="{FF2B5EF4-FFF2-40B4-BE49-F238E27FC236}">
              <a16:creationId xmlns:a16="http://schemas.microsoft.com/office/drawing/2014/main" id="{68A7E964-63B7-45E6-B310-158C60E5B4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72" name="CuadroTexto 1">
          <a:extLst>
            <a:ext uri="{FF2B5EF4-FFF2-40B4-BE49-F238E27FC236}">
              <a16:creationId xmlns:a16="http://schemas.microsoft.com/office/drawing/2014/main" id="{F65F1BEA-6089-4751-8F44-26144B34D20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73" name="CuadroTexto 3">
          <a:extLst>
            <a:ext uri="{FF2B5EF4-FFF2-40B4-BE49-F238E27FC236}">
              <a16:creationId xmlns:a16="http://schemas.microsoft.com/office/drawing/2014/main" id="{D378EACB-CEA5-48B4-9CE2-D5D2339286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74" name="CuadroTexto 4">
          <a:extLst>
            <a:ext uri="{FF2B5EF4-FFF2-40B4-BE49-F238E27FC236}">
              <a16:creationId xmlns:a16="http://schemas.microsoft.com/office/drawing/2014/main" id="{6FE7DC88-AC7A-484B-9D78-5A1D3391A1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DF727230-90B6-4326-B112-E6F5F7A8131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B18A2512-D905-43A8-AC22-D9CB9873F08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CF9D339-56EF-4B16-8AF6-6232DA3754A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A21F45B3-E39F-463B-9EF7-368AD8FE0A3F}"/>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69CDB396-0825-4C03-8F38-E6E3810F439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9EB48E84-BE44-4E69-9FB6-C18238568FD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1" name="CuadroTexto 80">
          <a:extLst>
            <a:ext uri="{FF2B5EF4-FFF2-40B4-BE49-F238E27FC236}">
              <a16:creationId xmlns:a16="http://schemas.microsoft.com/office/drawing/2014/main" id="{888078E7-583E-435B-BB95-2C73EB62197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2" name="CuadroTexto 3">
          <a:extLst>
            <a:ext uri="{FF2B5EF4-FFF2-40B4-BE49-F238E27FC236}">
              <a16:creationId xmlns:a16="http://schemas.microsoft.com/office/drawing/2014/main" id="{0FF4849F-376C-4F6A-8746-69CFA0EDA510}"/>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3" name="CuadroTexto 4">
          <a:extLst>
            <a:ext uri="{FF2B5EF4-FFF2-40B4-BE49-F238E27FC236}">
              <a16:creationId xmlns:a16="http://schemas.microsoft.com/office/drawing/2014/main" id="{F5BED42D-47D3-4310-AC05-C4ECEF73221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4" name="CuadroTexto 1">
          <a:extLst>
            <a:ext uri="{FF2B5EF4-FFF2-40B4-BE49-F238E27FC236}">
              <a16:creationId xmlns:a16="http://schemas.microsoft.com/office/drawing/2014/main" id="{1AFFD579-7E6E-428C-BB84-5F509765A4A8}"/>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5" name="CuadroTexto 3">
          <a:extLst>
            <a:ext uri="{FF2B5EF4-FFF2-40B4-BE49-F238E27FC236}">
              <a16:creationId xmlns:a16="http://schemas.microsoft.com/office/drawing/2014/main" id="{B692D7EF-97C8-4C67-9DAC-63BE3DFDC8E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6" name="CuadroTexto 4">
          <a:extLst>
            <a:ext uri="{FF2B5EF4-FFF2-40B4-BE49-F238E27FC236}">
              <a16:creationId xmlns:a16="http://schemas.microsoft.com/office/drawing/2014/main" id="{4013E551-7337-42DD-B912-0748B4A90F9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2823FE3A-7D0F-4AF9-B034-75A9A6AC2E4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837CCF59-8683-41C9-9D5F-CC62A635281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E6980CCB-5FAA-4391-9296-7C5EE5AC48E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10441B04-2C74-453E-AC23-69CE2E721A04}"/>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31FB3DCD-8B52-4D31-ACE3-6E49962F0B5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1E23109E-8FDD-4E80-B052-5ABEA12F35C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 name="CuadroTexto 92">
          <a:extLst>
            <a:ext uri="{FF2B5EF4-FFF2-40B4-BE49-F238E27FC236}">
              <a16:creationId xmlns:a16="http://schemas.microsoft.com/office/drawing/2014/main" id="{26420D47-1CEE-4C60-B102-987BEA38DE3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 name="CuadroTexto 3">
          <a:extLst>
            <a:ext uri="{FF2B5EF4-FFF2-40B4-BE49-F238E27FC236}">
              <a16:creationId xmlns:a16="http://schemas.microsoft.com/office/drawing/2014/main" id="{1D731B74-F31C-4522-92E1-0419E21E6E1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 name="CuadroTexto 4">
          <a:extLst>
            <a:ext uri="{FF2B5EF4-FFF2-40B4-BE49-F238E27FC236}">
              <a16:creationId xmlns:a16="http://schemas.microsoft.com/office/drawing/2014/main" id="{466F22CF-32B1-4865-A69C-C25DC12972C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 name="CuadroTexto 1">
          <a:extLst>
            <a:ext uri="{FF2B5EF4-FFF2-40B4-BE49-F238E27FC236}">
              <a16:creationId xmlns:a16="http://schemas.microsoft.com/office/drawing/2014/main" id="{CF2083DB-D385-4611-BADE-64D8780FD25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 name="CuadroTexto 3">
          <a:extLst>
            <a:ext uri="{FF2B5EF4-FFF2-40B4-BE49-F238E27FC236}">
              <a16:creationId xmlns:a16="http://schemas.microsoft.com/office/drawing/2014/main" id="{8AB09FC5-8DD7-4947-A34A-B72FA62B22E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 name="CuadroTexto 4">
          <a:extLst>
            <a:ext uri="{FF2B5EF4-FFF2-40B4-BE49-F238E27FC236}">
              <a16:creationId xmlns:a16="http://schemas.microsoft.com/office/drawing/2014/main" id="{EC3AEEAB-D158-4EE1-B9C1-1248DE68B4C9}"/>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99" name="CuadroTexto 98">
          <a:extLst>
            <a:ext uri="{FF2B5EF4-FFF2-40B4-BE49-F238E27FC236}">
              <a16:creationId xmlns:a16="http://schemas.microsoft.com/office/drawing/2014/main" id="{3CE29B89-4201-4DDE-A3EF-60B92DE4B76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00" name="CuadroTexto 3">
          <a:extLst>
            <a:ext uri="{FF2B5EF4-FFF2-40B4-BE49-F238E27FC236}">
              <a16:creationId xmlns:a16="http://schemas.microsoft.com/office/drawing/2014/main" id="{ACEC10AB-84A5-41A7-9418-1DAD8638073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01" name="CuadroTexto 4">
          <a:extLst>
            <a:ext uri="{FF2B5EF4-FFF2-40B4-BE49-F238E27FC236}">
              <a16:creationId xmlns:a16="http://schemas.microsoft.com/office/drawing/2014/main" id="{F7ABCF93-9B36-4075-94CC-925D1B546E4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02" name="CuadroTexto 1">
          <a:extLst>
            <a:ext uri="{FF2B5EF4-FFF2-40B4-BE49-F238E27FC236}">
              <a16:creationId xmlns:a16="http://schemas.microsoft.com/office/drawing/2014/main" id="{FDCB84D7-9D96-46B6-834F-D11C4850553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03" name="CuadroTexto 3">
          <a:extLst>
            <a:ext uri="{FF2B5EF4-FFF2-40B4-BE49-F238E27FC236}">
              <a16:creationId xmlns:a16="http://schemas.microsoft.com/office/drawing/2014/main" id="{BAA77D66-0A31-4B36-A725-F51AAE3CED3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04" name="CuadroTexto 4">
          <a:extLst>
            <a:ext uri="{FF2B5EF4-FFF2-40B4-BE49-F238E27FC236}">
              <a16:creationId xmlns:a16="http://schemas.microsoft.com/office/drawing/2014/main" id="{C91CB871-AD80-4934-80AA-F8C4FDF1EE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05" name="CuadroTexto 104">
          <a:extLst>
            <a:ext uri="{FF2B5EF4-FFF2-40B4-BE49-F238E27FC236}">
              <a16:creationId xmlns:a16="http://schemas.microsoft.com/office/drawing/2014/main" id="{6BB80223-3DC5-4EB7-9334-8505E4985F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06" name="CuadroTexto 3">
          <a:extLst>
            <a:ext uri="{FF2B5EF4-FFF2-40B4-BE49-F238E27FC236}">
              <a16:creationId xmlns:a16="http://schemas.microsoft.com/office/drawing/2014/main" id="{60182E0F-468A-4F0F-A7EA-641F8E54997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07" name="CuadroTexto 4">
          <a:extLst>
            <a:ext uri="{FF2B5EF4-FFF2-40B4-BE49-F238E27FC236}">
              <a16:creationId xmlns:a16="http://schemas.microsoft.com/office/drawing/2014/main" id="{2939D2D6-43C8-4740-8144-78B483BCB37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08" name="CuadroTexto 1">
          <a:extLst>
            <a:ext uri="{FF2B5EF4-FFF2-40B4-BE49-F238E27FC236}">
              <a16:creationId xmlns:a16="http://schemas.microsoft.com/office/drawing/2014/main" id="{B22ADC50-5A5D-4E01-AFF7-BF1431B9536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09" name="CuadroTexto 3">
          <a:extLst>
            <a:ext uri="{FF2B5EF4-FFF2-40B4-BE49-F238E27FC236}">
              <a16:creationId xmlns:a16="http://schemas.microsoft.com/office/drawing/2014/main" id="{6C63494A-8CF4-4EE6-8615-9A61DB8D0327}"/>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10" name="CuadroTexto 4">
          <a:extLst>
            <a:ext uri="{FF2B5EF4-FFF2-40B4-BE49-F238E27FC236}">
              <a16:creationId xmlns:a16="http://schemas.microsoft.com/office/drawing/2014/main" id="{B8369488-FC22-4550-8027-329DA679A8B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1" name="CuadroTexto 110">
          <a:extLst>
            <a:ext uri="{FF2B5EF4-FFF2-40B4-BE49-F238E27FC236}">
              <a16:creationId xmlns:a16="http://schemas.microsoft.com/office/drawing/2014/main" id="{FD768F52-0D0E-4576-B2EE-5D50243BAD1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2" name="CuadroTexto 3">
          <a:extLst>
            <a:ext uri="{FF2B5EF4-FFF2-40B4-BE49-F238E27FC236}">
              <a16:creationId xmlns:a16="http://schemas.microsoft.com/office/drawing/2014/main" id="{8F3B4807-D541-407C-B6D0-5E2EFCC1A0B9}"/>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3" name="CuadroTexto 4">
          <a:extLst>
            <a:ext uri="{FF2B5EF4-FFF2-40B4-BE49-F238E27FC236}">
              <a16:creationId xmlns:a16="http://schemas.microsoft.com/office/drawing/2014/main" id="{04E8D8E6-6305-4906-B81C-8DA2F3C6D95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4" name="CuadroTexto 1">
          <a:extLst>
            <a:ext uri="{FF2B5EF4-FFF2-40B4-BE49-F238E27FC236}">
              <a16:creationId xmlns:a16="http://schemas.microsoft.com/office/drawing/2014/main" id="{6B43288B-74B8-4DE8-B896-6738712DF8D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5" name="CuadroTexto 3">
          <a:extLst>
            <a:ext uri="{FF2B5EF4-FFF2-40B4-BE49-F238E27FC236}">
              <a16:creationId xmlns:a16="http://schemas.microsoft.com/office/drawing/2014/main" id="{F379D2C6-4EF0-4F2C-8837-2B2CD10FD5F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6" name="CuadroTexto 4">
          <a:extLst>
            <a:ext uri="{FF2B5EF4-FFF2-40B4-BE49-F238E27FC236}">
              <a16:creationId xmlns:a16="http://schemas.microsoft.com/office/drawing/2014/main" id="{A571879C-E62A-46B8-89F8-C580EAA638DB}"/>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7" name="CuadroTexto 116">
          <a:extLst>
            <a:ext uri="{FF2B5EF4-FFF2-40B4-BE49-F238E27FC236}">
              <a16:creationId xmlns:a16="http://schemas.microsoft.com/office/drawing/2014/main" id="{A5898266-0DA0-4246-A30F-0CBB99B9CB6F}"/>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8" name="CuadroTexto 3">
          <a:extLst>
            <a:ext uri="{FF2B5EF4-FFF2-40B4-BE49-F238E27FC236}">
              <a16:creationId xmlns:a16="http://schemas.microsoft.com/office/drawing/2014/main" id="{EDEA5D54-3C5B-4C40-8233-B5A25911323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19" name="CuadroTexto 4">
          <a:extLst>
            <a:ext uri="{FF2B5EF4-FFF2-40B4-BE49-F238E27FC236}">
              <a16:creationId xmlns:a16="http://schemas.microsoft.com/office/drawing/2014/main" id="{448E9D5F-2AD8-45DF-BAA4-045D7A0DD7C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0" name="CuadroTexto 1">
          <a:extLst>
            <a:ext uri="{FF2B5EF4-FFF2-40B4-BE49-F238E27FC236}">
              <a16:creationId xmlns:a16="http://schemas.microsoft.com/office/drawing/2014/main" id="{DEB02FF6-BF58-4088-8E2A-A0E2F400085E}"/>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1" name="CuadroTexto 3">
          <a:extLst>
            <a:ext uri="{FF2B5EF4-FFF2-40B4-BE49-F238E27FC236}">
              <a16:creationId xmlns:a16="http://schemas.microsoft.com/office/drawing/2014/main" id="{8F17FBE1-4952-4B6E-92E5-715BD43BB90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2" name="CuadroTexto 4">
          <a:extLst>
            <a:ext uri="{FF2B5EF4-FFF2-40B4-BE49-F238E27FC236}">
              <a16:creationId xmlns:a16="http://schemas.microsoft.com/office/drawing/2014/main" id="{55673D2B-220E-42E1-9F7D-FE8F714470F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3" name="CuadroTexto 122">
          <a:extLst>
            <a:ext uri="{FF2B5EF4-FFF2-40B4-BE49-F238E27FC236}">
              <a16:creationId xmlns:a16="http://schemas.microsoft.com/office/drawing/2014/main" id="{63C704F8-554E-4D68-AFD3-BAF364C2883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4" name="CuadroTexto 3">
          <a:extLst>
            <a:ext uri="{FF2B5EF4-FFF2-40B4-BE49-F238E27FC236}">
              <a16:creationId xmlns:a16="http://schemas.microsoft.com/office/drawing/2014/main" id="{9BAC5641-5FF2-4ED2-BF2D-5F865384FD1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5" name="CuadroTexto 4">
          <a:extLst>
            <a:ext uri="{FF2B5EF4-FFF2-40B4-BE49-F238E27FC236}">
              <a16:creationId xmlns:a16="http://schemas.microsoft.com/office/drawing/2014/main" id="{7E7C1D90-0FB3-43CA-AEE6-AAA7A0C6B8B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6" name="CuadroTexto 1">
          <a:extLst>
            <a:ext uri="{FF2B5EF4-FFF2-40B4-BE49-F238E27FC236}">
              <a16:creationId xmlns:a16="http://schemas.microsoft.com/office/drawing/2014/main" id="{49A7C4BE-DD9C-4655-B3D2-D130633AA9B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7" name="CuadroTexto 3">
          <a:extLst>
            <a:ext uri="{FF2B5EF4-FFF2-40B4-BE49-F238E27FC236}">
              <a16:creationId xmlns:a16="http://schemas.microsoft.com/office/drawing/2014/main" id="{E35F4384-D4F3-4941-A61A-C930E9607E6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8" name="CuadroTexto 4">
          <a:extLst>
            <a:ext uri="{FF2B5EF4-FFF2-40B4-BE49-F238E27FC236}">
              <a16:creationId xmlns:a16="http://schemas.microsoft.com/office/drawing/2014/main" id="{61BC0A46-1B35-4151-A9D8-9854923AE2BE}"/>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29" name="CuadroTexto 128">
          <a:extLst>
            <a:ext uri="{FF2B5EF4-FFF2-40B4-BE49-F238E27FC236}">
              <a16:creationId xmlns:a16="http://schemas.microsoft.com/office/drawing/2014/main" id="{C49C8DFF-92CD-4E6C-8AC3-531017AEE93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0" name="CuadroTexto 3">
          <a:extLst>
            <a:ext uri="{FF2B5EF4-FFF2-40B4-BE49-F238E27FC236}">
              <a16:creationId xmlns:a16="http://schemas.microsoft.com/office/drawing/2014/main" id="{E124B7BA-E20F-484D-94AF-9EDB74BAF2D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1" name="CuadroTexto 4">
          <a:extLst>
            <a:ext uri="{FF2B5EF4-FFF2-40B4-BE49-F238E27FC236}">
              <a16:creationId xmlns:a16="http://schemas.microsoft.com/office/drawing/2014/main" id="{083A225B-C171-4D6B-B46A-13041493D531}"/>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2" name="CuadroTexto 1">
          <a:extLst>
            <a:ext uri="{FF2B5EF4-FFF2-40B4-BE49-F238E27FC236}">
              <a16:creationId xmlns:a16="http://schemas.microsoft.com/office/drawing/2014/main" id="{8DDA97B6-36AA-496A-80F8-26FDB65EC92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3" name="CuadroTexto 3">
          <a:extLst>
            <a:ext uri="{FF2B5EF4-FFF2-40B4-BE49-F238E27FC236}">
              <a16:creationId xmlns:a16="http://schemas.microsoft.com/office/drawing/2014/main" id="{7C66E531-CCD1-44F5-8F6B-4F8D0E43212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4" name="CuadroTexto 4">
          <a:extLst>
            <a:ext uri="{FF2B5EF4-FFF2-40B4-BE49-F238E27FC236}">
              <a16:creationId xmlns:a16="http://schemas.microsoft.com/office/drawing/2014/main" id="{81AF7B21-A9D5-479A-B66E-2343F6AFB89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5" name="CuadroTexto 134">
          <a:extLst>
            <a:ext uri="{FF2B5EF4-FFF2-40B4-BE49-F238E27FC236}">
              <a16:creationId xmlns:a16="http://schemas.microsoft.com/office/drawing/2014/main" id="{B19202D9-71A2-447E-8E1B-A7C791E605B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6" name="CuadroTexto 3">
          <a:extLst>
            <a:ext uri="{FF2B5EF4-FFF2-40B4-BE49-F238E27FC236}">
              <a16:creationId xmlns:a16="http://schemas.microsoft.com/office/drawing/2014/main" id="{174C0028-BFD0-4E10-9E1E-ECC504E6BD3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7" name="CuadroTexto 4">
          <a:extLst>
            <a:ext uri="{FF2B5EF4-FFF2-40B4-BE49-F238E27FC236}">
              <a16:creationId xmlns:a16="http://schemas.microsoft.com/office/drawing/2014/main" id="{D9172E95-0272-4F62-969D-4A75274C749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8" name="CuadroTexto 1">
          <a:extLst>
            <a:ext uri="{FF2B5EF4-FFF2-40B4-BE49-F238E27FC236}">
              <a16:creationId xmlns:a16="http://schemas.microsoft.com/office/drawing/2014/main" id="{3A3D9364-CB3D-4BF2-BBD1-7B25C2CCA5A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9" name="CuadroTexto 3">
          <a:extLst>
            <a:ext uri="{FF2B5EF4-FFF2-40B4-BE49-F238E27FC236}">
              <a16:creationId xmlns:a16="http://schemas.microsoft.com/office/drawing/2014/main" id="{79295ECE-A01E-47D6-A915-8EAE0E132C5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0" name="CuadroTexto 4">
          <a:extLst>
            <a:ext uri="{FF2B5EF4-FFF2-40B4-BE49-F238E27FC236}">
              <a16:creationId xmlns:a16="http://schemas.microsoft.com/office/drawing/2014/main" id="{B1635261-1233-4662-AEDA-9B121D76074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1" name="CuadroTexto 140">
          <a:extLst>
            <a:ext uri="{FF2B5EF4-FFF2-40B4-BE49-F238E27FC236}">
              <a16:creationId xmlns:a16="http://schemas.microsoft.com/office/drawing/2014/main" id="{6ED215EB-8BF2-4F2E-8385-B3A4F78BF73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2" name="CuadroTexto 3">
          <a:extLst>
            <a:ext uri="{FF2B5EF4-FFF2-40B4-BE49-F238E27FC236}">
              <a16:creationId xmlns:a16="http://schemas.microsoft.com/office/drawing/2014/main" id="{1ED21824-471F-4641-91E3-8DB1E5C92F2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3" name="CuadroTexto 4">
          <a:extLst>
            <a:ext uri="{FF2B5EF4-FFF2-40B4-BE49-F238E27FC236}">
              <a16:creationId xmlns:a16="http://schemas.microsoft.com/office/drawing/2014/main" id="{A7B8FD34-B613-49C6-9B79-F3D4ECB86F09}"/>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4" name="CuadroTexto 1">
          <a:extLst>
            <a:ext uri="{FF2B5EF4-FFF2-40B4-BE49-F238E27FC236}">
              <a16:creationId xmlns:a16="http://schemas.microsoft.com/office/drawing/2014/main" id="{BE36D8B6-A90D-42F6-94D5-64586DE6BB6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5" name="CuadroTexto 3">
          <a:extLst>
            <a:ext uri="{FF2B5EF4-FFF2-40B4-BE49-F238E27FC236}">
              <a16:creationId xmlns:a16="http://schemas.microsoft.com/office/drawing/2014/main" id="{341A0CA2-39A6-458F-92AD-B30DA0BF493B}"/>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6" name="CuadroTexto 4">
          <a:extLst>
            <a:ext uri="{FF2B5EF4-FFF2-40B4-BE49-F238E27FC236}">
              <a16:creationId xmlns:a16="http://schemas.microsoft.com/office/drawing/2014/main" id="{B0C45541-9B7F-4FEC-804B-DD46C5A58FA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7" name="CuadroTexto 146">
          <a:extLst>
            <a:ext uri="{FF2B5EF4-FFF2-40B4-BE49-F238E27FC236}">
              <a16:creationId xmlns:a16="http://schemas.microsoft.com/office/drawing/2014/main" id="{9DF3F1A0-8CBE-4D2C-B466-E62AF3623E5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8" name="CuadroTexto 3">
          <a:extLst>
            <a:ext uri="{FF2B5EF4-FFF2-40B4-BE49-F238E27FC236}">
              <a16:creationId xmlns:a16="http://schemas.microsoft.com/office/drawing/2014/main" id="{6A8C79B9-B96B-45FB-91ED-09DB2632FB6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9" name="CuadroTexto 4">
          <a:extLst>
            <a:ext uri="{FF2B5EF4-FFF2-40B4-BE49-F238E27FC236}">
              <a16:creationId xmlns:a16="http://schemas.microsoft.com/office/drawing/2014/main" id="{681BEE3C-4722-4B42-8330-BA4178A8E95B}"/>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0" name="CuadroTexto 1">
          <a:extLst>
            <a:ext uri="{FF2B5EF4-FFF2-40B4-BE49-F238E27FC236}">
              <a16:creationId xmlns:a16="http://schemas.microsoft.com/office/drawing/2014/main" id="{3089FBC3-6343-4C8D-871E-CD3CB663C86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1" name="CuadroTexto 3">
          <a:extLst>
            <a:ext uri="{FF2B5EF4-FFF2-40B4-BE49-F238E27FC236}">
              <a16:creationId xmlns:a16="http://schemas.microsoft.com/office/drawing/2014/main" id="{95F1A611-22BE-4013-A9AE-12F6CB2EBDA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2" name="CuadroTexto 4">
          <a:extLst>
            <a:ext uri="{FF2B5EF4-FFF2-40B4-BE49-F238E27FC236}">
              <a16:creationId xmlns:a16="http://schemas.microsoft.com/office/drawing/2014/main" id="{0D0F24C6-A50C-499D-ACAA-51C791AF9AF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3" name="CuadroTexto 152">
          <a:extLst>
            <a:ext uri="{FF2B5EF4-FFF2-40B4-BE49-F238E27FC236}">
              <a16:creationId xmlns:a16="http://schemas.microsoft.com/office/drawing/2014/main" id="{BB3758EF-5758-4D9B-9D8F-D8D435F0DC92}"/>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4" name="CuadroTexto 3">
          <a:extLst>
            <a:ext uri="{FF2B5EF4-FFF2-40B4-BE49-F238E27FC236}">
              <a16:creationId xmlns:a16="http://schemas.microsoft.com/office/drawing/2014/main" id="{B536414D-EC59-4EFE-8BE4-5BCF8F6D39C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5" name="CuadroTexto 4">
          <a:extLst>
            <a:ext uri="{FF2B5EF4-FFF2-40B4-BE49-F238E27FC236}">
              <a16:creationId xmlns:a16="http://schemas.microsoft.com/office/drawing/2014/main" id="{0EA8AFE7-351F-4574-98F4-9C33A9725161}"/>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6" name="CuadroTexto 1">
          <a:extLst>
            <a:ext uri="{FF2B5EF4-FFF2-40B4-BE49-F238E27FC236}">
              <a16:creationId xmlns:a16="http://schemas.microsoft.com/office/drawing/2014/main" id="{B85245DA-4C90-4349-AB98-B5EDA9DBE808}"/>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7" name="CuadroTexto 3">
          <a:extLst>
            <a:ext uri="{FF2B5EF4-FFF2-40B4-BE49-F238E27FC236}">
              <a16:creationId xmlns:a16="http://schemas.microsoft.com/office/drawing/2014/main" id="{CA501822-C973-4F5C-9E50-418528C1B59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8" name="CuadroTexto 4">
          <a:extLst>
            <a:ext uri="{FF2B5EF4-FFF2-40B4-BE49-F238E27FC236}">
              <a16:creationId xmlns:a16="http://schemas.microsoft.com/office/drawing/2014/main" id="{37AD4EE6-CA6D-43A6-9F4C-12B10877B7E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9" name="CuadroTexto 158">
          <a:extLst>
            <a:ext uri="{FF2B5EF4-FFF2-40B4-BE49-F238E27FC236}">
              <a16:creationId xmlns:a16="http://schemas.microsoft.com/office/drawing/2014/main" id="{FA5E22F8-14C4-44C4-A9A4-29342163428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0" name="CuadroTexto 3">
          <a:extLst>
            <a:ext uri="{FF2B5EF4-FFF2-40B4-BE49-F238E27FC236}">
              <a16:creationId xmlns:a16="http://schemas.microsoft.com/office/drawing/2014/main" id="{EDC8EC17-11A6-421F-B1EA-832D94457D6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1" name="CuadroTexto 4">
          <a:extLst>
            <a:ext uri="{FF2B5EF4-FFF2-40B4-BE49-F238E27FC236}">
              <a16:creationId xmlns:a16="http://schemas.microsoft.com/office/drawing/2014/main" id="{8712E77E-99DB-4771-BD67-8B74CBC6085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2" name="CuadroTexto 1">
          <a:extLst>
            <a:ext uri="{FF2B5EF4-FFF2-40B4-BE49-F238E27FC236}">
              <a16:creationId xmlns:a16="http://schemas.microsoft.com/office/drawing/2014/main" id="{E724E7BF-1540-4EE9-B5A9-7055BF4361E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3" name="CuadroTexto 3">
          <a:extLst>
            <a:ext uri="{FF2B5EF4-FFF2-40B4-BE49-F238E27FC236}">
              <a16:creationId xmlns:a16="http://schemas.microsoft.com/office/drawing/2014/main" id="{BFA91BA4-3306-4A08-ADDD-589FC7B71482}"/>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4" name="CuadroTexto 4">
          <a:extLst>
            <a:ext uri="{FF2B5EF4-FFF2-40B4-BE49-F238E27FC236}">
              <a16:creationId xmlns:a16="http://schemas.microsoft.com/office/drawing/2014/main" id="{9EB3A6C6-4794-4156-A0D8-6D97146D807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5" name="CuadroTexto 164">
          <a:extLst>
            <a:ext uri="{FF2B5EF4-FFF2-40B4-BE49-F238E27FC236}">
              <a16:creationId xmlns:a16="http://schemas.microsoft.com/office/drawing/2014/main" id="{8782CF09-9B48-48F3-B50A-3D5AF0DA7453}"/>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6" name="CuadroTexto 3">
          <a:extLst>
            <a:ext uri="{FF2B5EF4-FFF2-40B4-BE49-F238E27FC236}">
              <a16:creationId xmlns:a16="http://schemas.microsoft.com/office/drawing/2014/main" id="{FE41CD1D-6E64-42B4-8849-5083C002102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7" name="CuadroTexto 4">
          <a:extLst>
            <a:ext uri="{FF2B5EF4-FFF2-40B4-BE49-F238E27FC236}">
              <a16:creationId xmlns:a16="http://schemas.microsoft.com/office/drawing/2014/main" id="{29661C1D-8823-4493-A4A5-60655EC6C51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8" name="CuadroTexto 1">
          <a:extLst>
            <a:ext uri="{FF2B5EF4-FFF2-40B4-BE49-F238E27FC236}">
              <a16:creationId xmlns:a16="http://schemas.microsoft.com/office/drawing/2014/main" id="{05D70A0D-7D7B-4260-B4D4-FE08F972CDD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9" name="CuadroTexto 3">
          <a:extLst>
            <a:ext uri="{FF2B5EF4-FFF2-40B4-BE49-F238E27FC236}">
              <a16:creationId xmlns:a16="http://schemas.microsoft.com/office/drawing/2014/main" id="{3FC31E4E-93E5-484F-80BF-5754CFA9D4A3}"/>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0" name="CuadroTexto 4">
          <a:extLst>
            <a:ext uri="{FF2B5EF4-FFF2-40B4-BE49-F238E27FC236}">
              <a16:creationId xmlns:a16="http://schemas.microsoft.com/office/drawing/2014/main" id="{9EBFC6E0-5FC7-47A9-A9CE-5A8B5D9F66DE}"/>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37</xdr:row>
      <xdr:rowOff>263127</xdr:rowOff>
    </xdr:from>
    <xdr:ext cx="65" cy="172227"/>
    <xdr:sp macro="" textlink="">
      <xdr:nvSpPr>
        <xdr:cNvPr id="171" name="CuadroTexto 170">
          <a:extLst>
            <a:ext uri="{FF2B5EF4-FFF2-40B4-BE49-F238E27FC236}">
              <a16:creationId xmlns:a16="http://schemas.microsoft.com/office/drawing/2014/main" id="{DFEF4575-2264-4798-8474-C8DAFBC0D269}"/>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37</xdr:row>
      <xdr:rowOff>263127</xdr:rowOff>
    </xdr:from>
    <xdr:ext cx="65" cy="172227"/>
    <xdr:sp macro="" textlink="">
      <xdr:nvSpPr>
        <xdr:cNvPr id="172" name="CuadroTexto 3">
          <a:extLst>
            <a:ext uri="{FF2B5EF4-FFF2-40B4-BE49-F238E27FC236}">
              <a16:creationId xmlns:a16="http://schemas.microsoft.com/office/drawing/2014/main" id="{AC1858BA-BBD5-4C4C-938D-4204726D8B35}"/>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38</xdr:row>
      <xdr:rowOff>0</xdr:rowOff>
    </xdr:from>
    <xdr:ext cx="65" cy="172227"/>
    <xdr:sp macro="" textlink="">
      <xdr:nvSpPr>
        <xdr:cNvPr id="173" name="CuadroTexto 4">
          <a:extLst>
            <a:ext uri="{FF2B5EF4-FFF2-40B4-BE49-F238E27FC236}">
              <a16:creationId xmlns:a16="http://schemas.microsoft.com/office/drawing/2014/main" id="{D4A8CAD2-1602-414A-865E-2915CD753EF8}"/>
            </a:ext>
          </a:extLst>
        </xdr:cNvPr>
        <xdr:cNvSpPr txBox="1"/>
      </xdr:nvSpPr>
      <xdr:spPr>
        <a:xfrm>
          <a:off x="21653897"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37</xdr:row>
      <xdr:rowOff>263127</xdr:rowOff>
    </xdr:from>
    <xdr:ext cx="65" cy="172227"/>
    <xdr:sp macro="" textlink="">
      <xdr:nvSpPr>
        <xdr:cNvPr id="174" name="CuadroTexto 1">
          <a:extLst>
            <a:ext uri="{FF2B5EF4-FFF2-40B4-BE49-F238E27FC236}">
              <a16:creationId xmlns:a16="http://schemas.microsoft.com/office/drawing/2014/main" id="{6B28D894-F808-48BD-9C12-F10CEE0C2938}"/>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37</xdr:row>
      <xdr:rowOff>263127</xdr:rowOff>
    </xdr:from>
    <xdr:ext cx="65" cy="172227"/>
    <xdr:sp macro="" textlink="">
      <xdr:nvSpPr>
        <xdr:cNvPr id="175" name="CuadroTexto 3">
          <a:extLst>
            <a:ext uri="{FF2B5EF4-FFF2-40B4-BE49-F238E27FC236}">
              <a16:creationId xmlns:a16="http://schemas.microsoft.com/office/drawing/2014/main" id="{DF5F3A8E-746B-4324-9F8D-343890ED7396}"/>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38</xdr:row>
      <xdr:rowOff>0</xdr:rowOff>
    </xdr:from>
    <xdr:ext cx="65" cy="172227"/>
    <xdr:sp macro="" textlink="">
      <xdr:nvSpPr>
        <xdr:cNvPr id="176" name="CuadroTexto 4">
          <a:extLst>
            <a:ext uri="{FF2B5EF4-FFF2-40B4-BE49-F238E27FC236}">
              <a16:creationId xmlns:a16="http://schemas.microsoft.com/office/drawing/2014/main" id="{28A9CC2D-9C15-4EB7-9858-CB4416900BD0}"/>
            </a:ext>
          </a:extLst>
        </xdr:cNvPr>
        <xdr:cNvSpPr txBox="1"/>
      </xdr:nvSpPr>
      <xdr:spPr>
        <a:xfrm>
          <a:off x="21653897"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37</xdr:row>
      <xdr:rowOff>263127</xdr:rowOff>
    </xdr:from>
    <xdr:ext cx="65" cy="172227"/>
    <xdr:sp macro="" textlink="">
      <xdr:nvSpPr>
        <xdr:cNvPr id="177" name="CuadroTexto 176">
          <a:extLst>
            <a:ext uri="{FF2B5EF4-FFF2-40B4-BE49-F238E27FC236}">
              <a16:creationId xmlns:a16="http://schemas.microsoft.com/office/drawing/2014/main" id="{804D1269-541A-4CF3-A9EC-F29622A6054C}"/>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37</xdr:row>
      <xdr:rowOff>263127</xdr:rowOff>
    </xdr:from>
    <xdr:ext cx="65" cy="172227"/>
    <xdr:sp macro="" textlink="">
      <xdr:nvSpPr>
        <xdr:cNvPr id="178" name="CuadroTexto 3">
          <a:extLst>
            <a:ext uri="{FF2B5EF4-FFF2-40B4-BE49-F238E27FC236}">
              <a16:creationId xmlns:a16="http://schemas.microsoft.com/office/drawing/2014/main" id="{A627E49F-058D-47B3-8039-E0E51720A38B}"/>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38</xdr:row>
      <xdr:rowOff>0</xdr:rowOff>
    </xdr:from>
    <xdr:ext cx="65" cy="172227"/>
    <xdr:sp macro="" textlink="">
      <xdr:nvSpPr>
        <xdr:cNvPr id="179" name="CuadroTexto 4">
          <a:extLst>
            <a:ext uri="{FF2B5EF4-FFF2-40B4-BE49-F238E27FC236}">
              <a16:creationId xmlns:a16="http://schemas.microsoft.com/office/drawing/2014/main" id="{508247F6-EB38-49E7-8969-B0935D645CFF}"/>
            </a:ext>
          </a:extLst>
        </xdr:cNvPr>
        <xdr:cNvSpPr txBox="1"/>
      </xdr:nvSpPr>
      <xdr:spPr>
        <a:xfrm>
          <a:off x="2393632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37</xdr:row>
      <xdr:rowOff>263127</xdr:rowOff>
    </xdr:from>
    <xdr:ext cx="65" cy="172227"/>
    <xdr:sp macro="" textlink="">
      <xdr:nvSpPr>
        <xdr:cNvPr id="180" name="CuadroTexto 1">
          <a:extLst>
            <a:ext uri="{FF2B5EF4-FFF2-40B4-BE49-F238E27FC236}">
              <a16:creationId xmlns:a16="http://schemas.microsoft.com/office/drawing/2014/main" id="{E30BBAEE-226D-49FA-BC18-44FA56B87B99}"/>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37</xdr:row>
      <xdr:rowOff>263127</xdr:rowOff>
    </xdr:from>
    <xdr:ext cx="65" cy="172227"/>
    <xdr:sp macro="" textlink="">
      <xdr:nvSpPr>
        <xdr:cNvPr id="181" name="CuadroTexto 3">
          <a:extLst>
            <a:ext uri="{FF2B5EF4-FFF2-40B4-BE49-F238E27FC236}">
              <a16:creationId xmlns:a16="http://schemas.microsoft.com/office/drawing/2014/main" id="{D31AC1F0-CAD0-4CAE-8E49-33766EE5C6CB}"/>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38</xdr:row>
      <xdr:rowOff>0</xdr:rowOff>
    </xdr:from>
    <xdr:ext cx="65" cy="172227"/>
    <xdr:sp macro="" textlink="">
      <xdr:nvSpPr>
        <xdr:cNvPr id="182" name="CuadroTexto 4">
          <a:extLst>
            <a:ext uri="{FF2B5EF4-FFF2-40B4-BE49-F238E27FC236}">
              <a16:creationId xmlns:a16="http://schemas.microsoft.com/office/drawing/2014/main" id="{6A94D70C-EC87-4256-81B1-A17B72B90D16}"/>
            </a:ext>
          </a:extLst>
        </xdr:cNvPr>
        <xdr:cNvSpPr txBox="1"/>
      </xdr:nvSpPr>
      <xdr:spPr>
        <a:xfrm>
          <a:off x="2393632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37</xdr:row>
      <xdr:rowOff>263127</xdr:rowOff>
    </xdr:from>
    <xdr:ext cx="65" cy="172227"/>
    <xdr:sp macro="" textlink="">
      <xdr:nvSpPr>
        <xdr:cNvPr id="183" name="CuadroTexto 182">
          <a:extLst>
            <a:ext uri="{FF2B5EF4-FFF2-40B4-BE49-F238E27FC236}">
              <a16:creationId xmlns:a16="http://schemas.microsoft.com/office/drawing/2014/main" id="{FD9C0A68-09A8-4C3B-AF8D-3D65A9A9FC89}"/>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37</xdr:row>
      <xdr:rowOff>263127</xdr:rowOff>
    </xdr:from>
    <xdr:ext cx="65" cy="172227"/>
    <xdr:sp macro="" textlink="">
      <xdr:nvSpPr>
        <xdr:cNvPr id="184" name="CuadroTexto 3">
          <a:extLst>
            <a:ext uri="{FF2B5EF4-FFF2-40B4-BE49-F238E27FC236}">
              <a16:creationId xmlns:a16="http://schemas.microsoft.com/office/drawing/2014/main" id="{5F9DE5A3-F482-4E82-AFF2-98225D9AC88C}"/>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38</xdr:row>
      <xdr:rowOff>0</xdr:rowOff>
    </xdr:from>
    <xdr:ext cx="65" cy="172227"/>
    <xdr:sp macro="" textlink="">
      <xdr:nvSpPr>
        <xdr:cNvPr id="185" name="CuadroTexto 4">
          <a:extLst>
            <a:ext uri="{FF2B5EF4-FFF2-40B4-BE49-F238E27FC236}">
              <a16:creationId xmlns:a16="http://schemas.microsoft.com/office/drawing/2014/main" id="{22BC73E3-BA62-4318-9250-ADFA5EF5FF03}"/>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37</xdr:row>
      <xdr:rowOff>263127</xdr:rowOff>
    </xdr:from>
    <xdr:ext cx="65" cy="172227"/>
    <xdr:sp macro="" textlink="">
      <xdr:nvSpPr>
        <xdr:cNvPr id="186" name="CuadroTexto 1">
          <a:extLst>
            <a:ext uri="{FF2B5EF4-FFF2-40B4-BE49-F238E27FC236}">
              <a16:creationId xmlns:a16="http://schemas.microsoft.com/office/drawing/2014/main" id="{125DB7BE-7CE0-42D7-ACD3-210E76D2CBDF}"/>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37</xdr:row>
      <xdr:rowOff>263127</xdr:rowOff>
    </xdr:from>
    <xdr:ext cx="65" cy="172227"/>
    <xdr:sp macro="" textlink="">
      <xdr:nvSpPr>
        <xdr:cNvPr id="187" name="CuadroTexto 3">
          <a:extLst>
            <a:ext uri="{FF2B5EF4-FFF2-40B4-BE49-F238E27FC236}">
              <a16:creationId xmlns:a16="http://schemas.microsoft.com/office/drawing/2014/main" id="{7A7F84EC-B983-410D-BC74-833F622F2053}"/>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38</xdr:row>
      <xdr:rowOff>0</xdr:rowOff>
    </xdr:from>
    <xdr:ext cx="65" cy="172227"/>
    <xdr:sp macro="" textlink="">
      <xdr:nvSpPr>
        <xdr:cNvPr id="188" name="CuadroTexto 4">
          <a:extLst>
            <a:ext uri="{FF2B5EF4-FFF2-40B4-BE49-F238E27FC236}">
              <a16:creationId xmlns:a16="http://schemas.microsoft.com/office/drawing/2014/main" id="{E00CFBC9-0BFF-4364-B3A1-EE6CCAD29C5B}"/>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37</xdr:row>
      <xdr:rowOff>263127</xdr:rowOff>
    </xdr:from>
    <xdr:ext cx="65" cy="172227"/>
    <xdr:sp macro="" textlink="">
      <xdr:nvSpPr>
        <xdr:cNvPr id="189" name="CuadroTexto 188">
          <a:extLst>
            <a:ext uri="{FF2B5EF4-FFF2-40B4-BE49-F238E27FC236}">
              <a16:creationId xmlns:a16="http://schemas.microsoft.com/office/drawing/2014/main" id="{1321B10C-A300-4793-B6C4-CE1B08895685}"/>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37</xdr:row>
      <xdr:rowOff>263127</xdr:rowOff>
    </xdr:from>
    <xdr:ext cx="65" cy="172227"/>
    <xdr:sp macro="" textlink="">
      <xdr:nvSpPr>
        <xdr:cNvPr id="190" name="CuadroTexto 3">
          <a:extLst>
            <a:ext uri="{FF2B5EF4-FFF2-40B4-BE49-F238E27FC236}">
              <a16:creationId xmlns:a16="http://schemas.microsoft.com/office/drawing/2014/main" id="{D797D404-29E1-437C-AEAB-16F46BE1E968}"/>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38</xdr:row>
      <xdr:rowOff>0</xdr:rowOff>
    </xdr:from>
    <xdr:ext cx="65" cy="172227"/>
    <xdr:sp macro="" textlink="">
      <xdr:nvSpPr>
        <xdr:cNvPr id="191" name="CuadroTexto 4">
          <a:extLst>
            <a:ext uri="{FF2B5EF4-FFF2-40B4-BE49-F238E27FC236}">
              <a16:creationId xmlns:a16="http://schemas.microsoft.com/office/drawing/2014/main" id="{F77DF438-FDC1-46C1-8F64-D75029E512B0}"/>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37</xdr:row>
      <xdr:rowOff>263127</xdr:rowOff>
    </xdr:from>
    <xdr:ext cx="65" cy="172227"/>
    <xdr:sp macro="" textlink="">
      <xdr:nvSpPr>
        <xdr:cNvPr id="192" name="CuadroTexto 1">
          <a:extLst>
            <a:ext uri="{FF2B5EF4-FFF2-40B4-BE49-F238E27FC236}">
              <a16:creationId xmlns:a16="http://schemas.microsoft.com/office/drawing/2014/main" id="{4188975A-96BB-4198-9C4B-91DB11230ABF}"/>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37</xdr:row>
      <xdr:rowOff>263127</xdr:rowOff>
    </xdr:from>
    <xdr:ext cx="65" cy="172227"/>
    <xdr:sp macro="" textlink="">
      <xdr:nvSpPr>
        <xdr:cNvPr id="193" name="CuadroTexto 3">
          <a:extLst>
            <a:ext uri="{FF2B5EF4-FFF2-40B4-BE49-F238E27FC236}">
              <a16:creationId xmlns:a16="http://schemas.microsoft.com/office/drawing/2014/main" id="{F816E57C-4E32-4C3A-AA8C-768B3416ED46}"/>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38</xdr:row>
      <xdr:rowOff>0</xdr:rowOff>
    </xdr:from>
    <xdr:ext cx="65" cy="172227"/>
    <xdr:sp macro="" textlink="">
      <xdr:nvSpPr>
        <xdr:cNvPr id="194" name="CuadroTexto 4">
          <a:extLst>
            <a:ext uri="{FF2B5EF4-FFF2-40B4-BE49-F238E27FC236}">
              <a16:creationId xmlns:a16="http://schemas.microsoft.com/office/drawing/2014/main" id="{B7ABE1A7-87CF-4D9E-BE62-D7C9BFC6EC17}"/>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5" name="CuadroTexto 194">
          <a:extLst>
            <a:ext uri="{FF2B5EF4-FFF2-40B4-BE49-F238E27FC236}">
              <a16:creationId xmlns:a16="http://schemas.microsoft.com/office/drawing/2014/main" id="{E662C68C-14BE-46B7-B314-99D6018A0E2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6" name="CuadroTexto 3">
          <a:extLst>
            <a:ext uri="{FF2B5EF4-FFF2-40B4-BE49-F238E27FC236}">
              <a16:creationId xmlns:a16="http://schemas.microsoft.com/office/drawing/2014/main" id="{08EFAE13-F7CD-4078-BCC6-90DA1F79E12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7" name="CuadroTexto 4">
          <a:extLst>
            <a:ext uri="{FF2B5EF4-FFF2-40B4-BE49-F238E27FC236}">
              <a16:creationId xmlns:a16="http://schemas.microsoft.com/office/drawing/2014/main" id="{4FBFEF2C-D3A2-4B5D-9AB0-A9059A8B052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8" name="CuadroTexto 1">
          <a:extLst>
            <a:ext uri="{FF2B5EF4-FFF2-40B4-BE49-F238E27FC236}">
              <a16:creationId xmlns:a16="http://schemas.microsoft.com/office/drawing/2014/main" id="{9BDB6A1D-E3D9-4A18-8030-D09A944C2BA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9" name="CuadroTexto 3">
          <a:extLst>
            <a:ext uri="{FF2B5EF4-FFF2-40B4-BE49-F238E27FC236}">
              <a16:creationId xmlns:a16="http://schemas.microsoft.com/office/drawing/2014/main" id="{BD228869-68A3-4537-95B7-B4B18E9C1B2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0" name="CuadroTexto 4">
          <a:extLst>
            <a:ext uri="{FF2B5EF4-FFF2-40B4-BE49-F238E27FC236}">
              <a16:creationId xmlns:a16="http://schemas.microsoft.com/office/drawing/2014/main" id="{E4090122-BC53-49D2-8C1B-85B3E87811C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1" name="CuadroTexto 200">
          <a:extLst>
            <a:ext uri="{FF2B5EF4-FFF2-40B4-BE49-F238E27FC236}">
              <a16:creationId xmlns:a16="http://schemas.microsoft.com/office/drawing/2014/main" id="{C7500E1E-E63D-4152-8A3D-AF9F39B2B3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2" name="CuadroTexto 3">
          <a:extLst>
            <a:ext uri="{FF2B5EF4-FFF2-40B4-BE49-F238E27FC236}">
              <a16:creationId xmlns:a16="http://schemas.microsoft.com/office/drawing/2014/main" id="{A889A25D-C81C-4366-85B8-31CA4DCE59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3" name="CuadroTexto 4">
          <a:extLst>
            <a:ext uri="{FF2B5EF4-FFF2-40B4-BE49-F238E27FC236}">
              <a16:creationId xmlns:a16="http://schemas.microsoft.com/office/drawing/2014/main" id="{70A1FAFF-6F59-462B-8664-8AF0E635FBD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4" name="CuadroTexto 1">
          <a:extLst>
            <a:ext uri="{FF2B5EF4-FFF2-40B4-BE49-F238E27FC236}">
              <a16:creationId xmlns:a16="http://schemas.microsoft.com/office/drawing/2014/main" id="{39299D67-1DD0-4B45-956E-F408AD31607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5" name="CuadroTexto 3">
          <a:extLst>
            <a:ext uri="{FF2B5EF4-FFF2-40B4-BE49-F238E27FC236}">
              <a16:creationId xmlns:a16="http://schemas.microsoft.com/office/drawing/2014/main" id="{4A5F7332-7838-466D-BB4C-F09F58F25FC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6" name="CuadroTexto 4">
          <a:extLst>
            <a:ext uri="{FF2B5EF4-FFF2-40B4-BE49-F238E27FC236}">
              <a16:creationId xmlns:a16="http://schemas.microsoft.com/office/drawing/2014/main" id="{74F9451F-316B-4275-800C-F9F7E50ED51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7" name="CuadroTexto 206">
          <a:extLst>
            <a:ext uri="{FF2B5EF4-FFF2-40B4-BE49-F238E27FC236}">
              <a16:creationId xmlns:a16="http://schemas.microsoft.com/office/drawing/2014/main" id="{946121C2-8AB0-4040-A4E3-AFB0C0D406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8" name="CuadroTexto 3">
          <a:extLst>
            <a:ext uri="{FF2B5EF4-FFF2-40B4-BE49-F238E27FC236}">
              <a16:creationId xmlns:a16="http://schemas.microsoft.com/office/drawing/2014/main" id="{7C400360-931E-4C7C-9A52-256A596269E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9" name="CuadroTexto 4">
          <a:extLst>
            <a:ext uri="{FF2B5EF4-FFF2-40B4-BE49-F238E27FC236}">
              <a16:creationId xmlns:a16="http://schemas.microsoft.com/office/drawing/2014/main" id="{15BBE0A4-4B5C-4331-B552-E3C37611FB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0" name="CuadroTexto 1">
          <a:extLst>
            <a:ext uri="{FF2B5EF4-FFF2-40B4-BE49-F238E27FC236}">
              <a16:creationId xmlns:a16="http://schemas.microsoft.com/office/drawing/2014/main" id="{D5AF3245-423F-4E87-A757-F7FC84ED64C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1" name="CuadroTexto 3">
          <a:extLst>
            <a:ext uri="{FF2B5EF4-FFF2-40B4-BE49-F238E27FC236}">
              <a16:creationId xmlns:a16="http://schemas.microsoft.com/office/drawing/2014/main" id="{BF2B1B68-E48E-47F0-A93F-86B08AE8971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2" name="CuadroTexto 4">
          <a:extLst>
            <a:ext uri="{FF2B5EF4-FFF2-40B4-BE49-F238E27FC236}">
              <a16:creationId xmlns:a16="http://schemas.microsoft.com/office/drawing/2014/main" id="{26291EFB-8D95-4EDC-80E4-09D53EFA7F7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3" name="CuadroTexto 212">
          <a:extLst>
            <a:ext uri="{FF2B5EF4-FFF2-40B4-BE49-F238E27FC236}">
              <a16:creationId xmlns:a16="http://schemas.microsoft.com/office/drawing/2014/main" id="{E9928272-9D9C-4DBE-8317-339A25FC879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4" name="CuadroTexto 3">
          <a:extLst>
            <a:ext uri="{FF2B5EF4-FFF2-40B4-BE49-F238E27FC236}">
              <a16:creationId xmlns:a16="http://schemas.microsoft.com/office/drawing/2014/main" id="{D437DEE6-4776-4C36-80B8-841D379B1AF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5" name="CuadroTexto 4">
          <a:extLst>
            <a:ext uri="{FF2B5EF4-FFF2-40B4-BE49-F238E27FC236}">
              <a16:creationId xmlns:a16="http://schemas.microsoft.com/office/drawing/2014/main" id="{C6B9AFA2-FF61-4655-A5A2-280D6B6E6D04}"/>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6" name="CuadroTexto 1">
          <a:extLst>
            <a:ext uri="{FF2B5EF4-FFF2-40B4-BE49-F238E27FC236}">
              <a16:creationId xmlns:a16="http://schemas.microsoft.com/office/drawing/2014/main" id="{DFE4578E-4457-4C42-89CB-F529E3E2355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7" name="CuadroTexto 3">
          <a:extLst>
            <a:ext uri="{FF2B5EF4-FFF2-40B4-BE49-F238E27FC236}">
              <a16:creationId xmlns:a16="http://schemas.microsoft.com/office/drawing/2014/main" id="{0CF10F67-6995-4CCD-80E9-5C36D98260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8" name="CuadroTexto 4">
          <a:extLst>
            <a:ext uri="{FF2B5EF4-FFF2-40B4-BE49-F238E27FC236}">
              <a16:creationId xmlns:a16="http://schemas.microsoft.com/office/drawing/2014/main" id="{02B2A958-9980-424C-9E1B-0892C9AEAF2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9" name="CuadroTexto 218">
          <a:extLst>
            <a:ext uri="{FF2B5EF4-FFF2-40B4-BE49-F238E27FC236}">
              <a16:creationId xmlns:a16="http://schemas.microsoft.com/office/drawing/2014/main" id="{EDF19D72-A9CE-466E-9381-F5150A33F9F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0" name="CuadroTexto 3">
          <a:extLst>
            <a:ext uri="{FF2B5EF4-FFF2-40B4-BE49-F238E27FC236}">
              <a16:creationId xmlns:a16="http://schemas.microsoft.com/office/drawing/2014/main" id="{7F61C43F-8E5C-4077-AB76-A6A251B5685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1" name="CuadroTexto 4">
          <a:extLst>
            <a:ext uri="{FF2B5EF4-FFF2-40B4-BE49-F238E27FC236}">
              <a16:creationId xmlns:a16="http://schemas.microsoft.com/office/drawing/2014/main" id="{BD36B6E6-6CED-4419-AC61-E074B6201FC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2" name="CuadroTexto 1">
          <a:extLst>
            <a:ext uri="{FF2B5EF4-FFF2-40B4-BE49-F238E27FC236}">
              <a16:creationId xmlns:a16="http://schemas.microsoft.com/office/drawing/2014/main" id="{439376E4-8840-4895-A754-98C392DB5B2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3" name="CuadroTexto 3">
          <a:extLst>
            <a:ext uri="{FF2B5EF4-FFF2-40B4-BE49-F238E27FC236}">
              <a16:creationId xmlns:a16="http://schemas.microsoft.com/office/drawing/2014/main" id="{B737A723-35CE-4F6D-876D-5F36965DC5E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4" name="CuadroTexto 4">
          <a:extLst>
            <a:ext uri="{FF2B5EF4-FFF2-40B4-BE49-F238E27FC236}">
              <a16:creationId xmlns:a16="http://schemas.microsoft.com/office/drawing/2014/main" id="{530F9B68-A9FA-4D84-8757-8746CCEA51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5" name="CuadroTexto 224">
          <a:extLst>
            <a:ext uri="{FF2B5EF4-FFF2-40B4-BE49-F238E27FC236}">
              <a16:creationId xmlns:a16="http://schemas.microsoft.com/office/drawing/2014/main" id="{BFC159F3-B397-4084-9056-319D959931D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6" name="CuadroTexto 3">
          <a:extLst>
            <a:ext uri="{FF2B5EF4-FFF2-40B4-BE49-F238E27FC236}">
              <a16:creationId xmlns:a16="http://schemas.microsoft.com/office/drawing/2014/main" id="{35E02088-23A6-442D-9CF9-CD97B311164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7" name="CuadroTexto 4">
          <a:extLst>
            <a:ext uri="{FF2B5EF4-FFF2-40B4-BE49-F238E27FC236}">
              <a16:creationId xmlns:a16="http://schemas.microsoft.com/office/drawing/2014/main" id="{A987A838-4050-4E31-88B2-856E0412BF8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8" name="CuadroTexto 1">
          <a:extLst>
            <a:ext uri="{FF2B5EF4-FFF2-40B4-BE49-F238E27FC236}">
              <a16:creationId xmlns:a16="http://schemas.microsoft.com/office/drawing/2014/main" id="{D54551A4-38B0-4FFA-AB6E-962719D951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9" name="CuadroTexto 3">
          <a:extLst>
            <a:ext uri="{FF2B5EF4-FFF2-40B4-BE49-F238E27FC236}">
              <a16:creationId xmlns:a16="http://schemas.microsoft.com/office/drawing/2014/main" id="{E3054354-3525-47D4-88AF-264CC55E53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0" name="CuadroTexto 4">
          <a:extLst>
            <a:ext uri="{FF2B5EF4-FFF2-40B4-BE49-F238E27FC236}">
              <a16:creationId xmlns:a16="http://schemas.microsoft.com/office/drawing/2014/main" id="{F1BE275D-3EC1-4BB5-A8EB-9E1EC41DA67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1" name="CuadroTexto 230">
          <a:extLst>
            <a:ext uri="{FF2B5EF4-FFF2-40B4-BE49-F238E27FC236}">
              <a16:creationId xmlns:a16="http://schemas.microsoft.com/office/drawing/2014/main" id="{C70A5DC9-C1D6-408C-A6BC-1AB4E892AE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2" name="CuadroTexto 3">
          <a:extLst>
            <a:ext uri="{FF2B5EF4-FFF2-40B4-BE49-F238E27FC236}">
              <a16:creationId xmlns:a16="http://schemas.microsoft.com/office/drawing/2014/main" id="{947E9BB5-26A7-44C2-A1EB-C3C2EB38EB4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3" name="CuadroTexto 4">
          <a:extLst>
            <a:ext uri="{FF2B5EF4-FFF2-40B4-BE49-F238E27FC236}">
              <a16:creationId xmlns:a16="http://schemas.microsoft.com/office/drawing/2014/main" id="{6D8FB21E-5680-445B-B394-5CD92FF217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4" name="CuadroTexto 1">
          <a:extLst>
            <a:ext uri="{FF2B5EF4-FFF2-40B4-BE49-F238E27FC236}">
              <a16:creationId xmlns:a16="http://schemas.microsoft.com/office/drawing/2014/main" id="{F21712C2-1AB4-49B3-9EB3-248C443576E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5" name="CuadroTexto 3">
          <a:extLst>
            <a:ext uri="{FF2B5EF4-FFF2-40B4-BE49-F238E27FC236}">
              <a16:creationId xmlns:a16="http://schemas.microsoft.com/office/drawing/2014/main" id="{5A97105B-07AA-4845-8FA0-F063238B6A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6" name="CuadroTexto 4">
          <a:extLst>
            <a:ext uri="{FF2B5EF4-FFF2-40B4-BE49-F238E27FC236}">
              <a16:creationId xmlns:a16="http://schemas.microsoft.com/office/drawing/2014/main" id="{1E79A64F-8604-4472-8A79-CF13BD3786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7" name="CuadroTexto 236">
          <a:extLst>
            <a:ext uri="{FF2B5EF4-FFF2-40B4-BE49-F238E27FC236}">
              <a16:creationId xmlns:a16="http://schemas.microsoft.com/office/drawing/2014/main" id="{E6463AAC-4937-4CC6-89AC-76771B1E06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8" name="CuadroTexto 3">
          <a:extLst>
            <a:ext uri="{FF2B5EF4-FFF2-40B4-BE49-F238E27FC236}">
              <a16:creationId xmlns:a16="http://schemas.microsoft.com/office/drawing/2014/main" id="{96D24D84-3599-464A-9088-0D185D9350D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9" name="CuadroTexto 4">
          <a:extLst>
            <a:ext uri="{FF2B5EF4-FFF2-40B4-BE49-F238E27FC236}">
              <a16:creationId xmlns:a16="http://schemas.microsoft.com/office/drawing/2014/main" id="{72611983-07F4-43EC-BFD4-FD59FCAF7C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0" name="CuadroTexto 1">
          <a:extLst>
            <a:ext uri="{FF2B5EF4-FFF2-40B4-BE49-F238E27FC236}">
              <a16:creationId xmlns:a16="http://schemas.microsoft.com/office/drawing/2014/main" id="{46598CF5-B10B-417A-BC17-B446AB2000F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1" name="CuadroTexto 3">
          <a:extLst>
            <a:ext uri="{FF2B5EF4-FFF2-40B4-BE49-F238E27FC236}">
              <a16:creationId xmlns:a16="http://schemas.microsoft.com/office/drawing/2014/main" id="{3E4E4CA3-CF62-4069-B013-5EEC498136E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2" name="CuadroTexto 4">
          <a:extLst>
            <a:ext uri="{FF2B5EF4-FFF2-40B4-BE49-F238E27FC236}">
              <a16:creationId xmlns:a16="http://schemas.microsoft.com/office/drawing/2014/main" id="{5DFEF20F-EBBA-4CEA-8843-20D56C51AA3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3" name="CuadroTexto 242">
          <a:extLst>
            <a:ext uri="{FF2B5EF4-FFF2-40B4-BE49-F238E27FC236}">
              <a16:creationId xmlns:a16="http://schemas.microsoft.com/office/drawing/2014/main" id="{FAF56B0D-4ECE-43B8-932E-93286764124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4" name="CuadroTexto 3">
          <a:extLst>
            <a:ext uri="{FF2B5EF4-FFF2-40B4-BE49-F238E27FC236}">
              <a16:creationId xmlns:a16="http://schemas.microsoft.com/office/drawing/2014/main" id="{205E1E2A-A681-41D4-9117-484661D796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5" name="CuadroTexto 4">
          <a:extLst>
            <a:ext uri="{FF2B5EF4-FFF2-40B4-BE49-F238E27FC236}">
              <a16:creationId xmlns:a16="http://schemas.microsoft.com/office/drawing/2014/main" id="{0F06FDA9-FA6E-43E3-BCA2-8AF15B69977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6" name="CuadroTexto 1">
          <a:extLst>
            <a:ext uri="{FF2B5EF4-FFF2-40B4-BE49-F238E27FC236}">
              <a16:creationId xmlns:a16="http://schemas.microsoft.com/office/drawing/2014/main" id="{C61FD1AA-371F-4DF3-AC3C-8D03B3CD30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7" name="CuadroTexto 3">
          <a:extLst>
            <a:ext uri="{FF2B5EF4-FFF2-40B4-BE49-F238E27FC236}">
              <a16:creationId xmlns:a16="http://schemas.microsoft.com/office/drawing/2014/main" id="{01853AF6-07E7-4FD5-9122-5E1B11ADF0F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8" name="CuadroTexto 4">
          <a:extLst>
            <a:ext uri="{FF2B5EF4-FFF2-40B4-BE49-F238E27FC236}">
              <a16:creationId xmlns:a16="http://schemas.microsoft.com/office/drawing/2014/main" id="{2C15526D-8548-4D87-B6D8-2F2F7B67981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9" name="CuadroTexto 248">
          <a:extLst>
            <a:ext uri="{FF2B5EF4-FFF2-40B4-BE49-F238E27FC236}">
              <a16:creationId xmlns:a16="http://schemas.microsoft.com/office/drawing/2014/main" id="{0DF0276A-8FEE-4F38-87F3-2AEB00FE798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0" name="CuadroTexto 3">
          <a:extLst>
            <a:ext uri="{FF2B5EF4-FFF2-40B4-BE49-F238E27FC236}">
              <a16:creationId xmlns:a16="http://schemas.microsoft.com/office/drawing/2014/main" id="{F6D94045-9A3E-4D4F-9971-4A2BC69B86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1" name="CuadroTexto 4">
          <a:extLst>
            <a:ext uri="{FF2B5EF4-FFF2-40B4-BE49-F238E27FC236}">
              <a16:creationId xmlns:a16="http://schemas.microsoft.com/office/drawing/2014/main" id="{81926144-03DF-400E-8035-03D79029ED0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2" name="CuadroTexto 1">
          <a:extLst>
            <a:ext uri="{FF2B5EF4-FFF2-40B4-BE49-F238E27FC236}">
              <a16:creationId xmlns:a16="http://schemas.microsoft.com/office/drawing/2014/main" id="{E84C41F5-494F-4643-8326-012FAE3887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3" name="CuadroTexto 3">
          <a:extLst>
            <a:ext uri="{FF2B5EF4-FFF2-40B4-BE49-F238E27FC236}">
              <a16:creationId xmlns:a16="http://schemas.microsoft.com/office/drawing/2014/main" id="{C57824D4-BCD0-43BC-AFAA-D3FF277447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4" name="CuadroTexto 4">
          <a:extLst>
            <a:ext uri="{FF2B5EF4-FFF2-40B4-BE49-F238E27FC236}">
              <a16:creationId xmlns:a16="http://schemas.microsoft.com/office/drawing/2014/main" id="{92F76652-6349-4514-B55B-D6301D1E70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5" name="CuadroTexto 254">
          <a:extLst>
            <a:ext uri="{FF2B5EF4-FFF2-40B4-BE49-F238E27FC236}">
              <a16:creationId xmlns:a16="http://schemas.microsoft.com/office/drawing/2014/main" id="{10E5B0AB-8C3E-49F2-B1E1-92A451FEB2B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6" name="CuadroTexto 3">
          <a:extLst>
            <a:ext uri="{FF2B5EF4-FFF2-40B4-BE49-F238E27FC236}">
              <a16:creationId xmlns:a16="http://schemas.microsoft.com/office/drawing/2014/main" id="{508798E4-A333-47D5-9704-581DC6A490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7" name="CuadroTexto 4">
          <a:extLst>
            <a:ext uri="{FF2B5EF4-FFF2-40B4-BE49-F238E27FC236}">
              <a16:creationId xmlns:a16="http://schemas.microsoft.com/office/drawing/2014/main" id="{FAC7D884-60E2-43B0-AB41-07CA03FEB28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8" name="CuadroTexto 1">
          <a:extLst>
            <a:ext uri="{FF2B5EF4-FFF2-40B4-BE49-F238E27FC236}">
              <a16:creationId xmlns:a16="http://schemas.microsoft.com/office/drawing/2014/main" id="{912711B7-7F43-4BCF-BCAE-E534622F18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9" name="CuadroTexto 3">
          <a:extLst>
            <a:ext uri="{FF2B5EF4-FFF2-40B4-BE49-F238E27FC236}">
              <a16:creationId xmlns:a16="http://schemas.microsoft.com/office/drawing/2014/main" id="{B2090377-F25D-4926-BFDB-65B54D9B167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0" name="CuadroTexto 4">
          <a:extLst>
            <a:ext uri="{FF2B5EF4-FFF2-40B4-BE49-F238E27FC236}">
              <a16:creationId xmlns:a16="http://schemas.microsoft.com/office/drawing/2014/main" id="{07C2C415-E18C-49CE-9ABD-2B52D67B210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xdr:row>
      <xdr:rowOff>0</xdr:rowOff>
    </xdr:from>
    <xdr:ext cx="65" cy="172227"/>
    <xdr:sp macro="" textlink="">
      <xdr:nvSpPr>
        <xdr:cNvPr id="261" name="CuadroTexto 260">
          <a:extLst>
            <a:ext uri="{FF2B5EF4-FFF2-40B4-BE49-F238E27FC236}">
              <a16:creationId xmlns:a16="http://schemas.microsoft.com/office/drawing/2014/main" id="{B13B183D-14B5-49A9-A0BB-ACF3ED6FD2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xdr:row>
      <xdr:rowOff>0</xdr:rowOff>
    </xdr:from>
    <xdr:ext cx="65" cy="172227"/>
    <xdr:sp macro="" textlink="">
      <xdr:nvSpPr>
        <xdr:cNvPr id="262" name="CuadroTexto 3">
          <a:extLst>
            <a:ext uri="{FF2B5EF4-FFF2-40B4-BE49-F238E27FC236}">
              <a16:creationId xmlns:a16="http://schemas.microsoft.com/office/drawing/2014/main" id="{3C40B52A-E58E-401A-ABAD-8D0EA7DB8A1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xdr:row>
      <xdr:rowOff>0</xdr:rowOff>
    </xdr:from>
    <xdr:ext cx="65" cy="172227"/>
    <xdr:sp macro="" textlink="">
      <xdr:nvSpPr>
        <xdr:cNvPr id="263" name="CuadroTexto 4">
          <a:extLst>
            <a:ext uri="{FF2B5EF4-FFF2-40B4-BE49-F238E27FC236}">
              <a16:creationId xmlns:a16="http://schemas.microsoft.com/office/drawing/2014/main" id="{1D4AF547-1322-4E51-BAB2-DFE6665365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xdr:row>
      <xdr:rowOff>0</xdr:rowOff>
    </xdr:from>
    <xdr:ext cx="65" cy="172227"/>
    <xdr:sp macro="" textlink="">
      <xdr:nvSpPr>
        <xdr:cNvPr id="264" name="CuadroTexto 1">
          <a:extLst>
            <a:ext uri="{FF2B5EF4-FFF2-40B4-BE49-F238E27FC236}">
              <a16:creationId xmlns:a16="http://schemas.microsoft.com/office/drawing/2014/main" id="{8510B6B5-0D6E-4148-9E55-15F6306DB1A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xdr:row>
      <xdr:rowOff>0</xdr:rowOff>
    </xdr:from>
    <xdr:ext cx="65" cy="172227"/>
    <xdr:sp macro="" textlink="">
      <xdr:nvSpPr>
        <xdr:cNvPr id="265" name="CuadroTexto 3">
          <a:extLst>
            <a:ext uri="{FF2B5EF4-FFF2-40B4-BE49-F238E27FC236}">
              <a16:creationId xmlns:a16="http://schemas.microsoft.com/office/drawing/2014/main" id="{A668C9E1-F7DC-4402-809D-5E8BD7BC4E6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xdr:row>
      <xdr:rowOff>0</xdr:rowOff>
    </xdr:from>
    <xdr:ext cx="65" cy="172227"/>
    <xdr:sp macro="" textlink="">
      <xdr:nvSpPr>
        <xdr:cNvPr id="266" name="CuadroTexto 4">
          <a:extLst>
            <a:ext uri="{FF2B5EF4-FFF2-40B4-BE49-F238E27FC236}">
              <a16:creationId xmlns:a16="http://schemas.microsoft.com/office/drawing/2014/main" id="{52446CF9-5D3A-47BB-9615-6AE42E9CAD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67" name="CuadroTexto 266">
          <a:extLst>
            <a:ext uri="{FF2B5EF4-FFF2-40B4-BE49-F238E27FC236}">
              <a16:creationId xmlns:a16="http://schemas.microsoft.com/office/drawing/2014/main" id="{5132D7C2-0625-41AD-ADEE-26856EAF6D8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68" name="CuadroTexto 3">
          <a:extLst>
            <a:ext uri="{FF2B5EF4-FFF2-40B4-BE49-F238E27FC236}">
              <a16:creationId xmlns:a16="http://schemas.microsoft.com/office/drawing/2014/main" id="{05283D1B-ACE4-4752-AE32-699EE5C5D93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24</xdr:row>
      <xdr:rowOff>0</xdr:rowOff>
    </xdr:from>
    <xdr:ext cx="65" cy="172227"/>
    <xdr:sp macro="" textlink="">
      <xdr:nvSpPr>
        <xdr:cNvPr id="269" name="CuadroTexto 4">
          <a:extLst>
            <a:ext uri="{FF2B5EF4-FFF2-40B4-BE49-F238E27FC236}">
              <a16:creationId xmlns:a16="http://schemas.microsoft.com/office/drawing/2014/main" id="{C992D700-3A74-45E0-AC49-9129CAFAF1B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0" name="CuadroTexto 1">
          <a:extLst>
            <a:ext uri="{FF2B5EF4-FFF2-40B4-BE49-F238E27FC236}">
              <a16:creationId xmlns:a16="http://schemas.microsoft.com/office/drawing/2014/main" id="{EA51BE98-1D56-4380-9711-5BE4E2BA1F4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1" name="CuadroTexto 3">
          <a:extLst>
            <a:ext uri="{FF2B5EF4-FFF2-40B4-BE49-F238E27FC236}">
              <a16:creationId xmlns:a16="http://schemas.microsoft.com/office/drawing/2014/main" id="{FEF6EC49-2898-4FB5-AE4F-F7382866B0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24</xdr:row>
      <xdr:rowOff>0</xdr:rowOff>
    </xdr:from>
    <xdr:ext cx="65" cy="172227"/>
    <xdr:sp macro="" textlink="">
      <xdr:nvSpPr>
        <xdr:cNvPr id="272" name="CuadroTexto 4">
          <a:extLst>
            <a:ext uri="{FF2B5EF4-FFF2-40B4-BE49-F238E27FC236}">
              <a16:creationId xmlns:a16="http://schemas.microsoft.com/office/drawing/2014/main" id="{B493C179-C57F-4DFD-9C2D-9BC8BE9F420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3" name="CuadroTexto 272">
          <a:extLst>
            <a:ext uri="{FF2B5EF4-FFF2-40B4-BE49-F238E27FC236}">
              <a16:creationId xmlns:a16="http://schemas.microsoft.com/office/drawing/2014/main" id="{26518C26-9794-43AC-B04A-E678CA6D220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4" name="CuadroTexto 3">
          <a:extLst>
            <a:ext uri="{FF2B5EF4-FFF2-40B4-BE49-F238E27FC236}">
              <a16:creationId xmlns:a16="http://schemas.microsoft.com/office/drawing/2014/main" id="{5CB3F321-A690-476B-B5DB-BE39A96FE7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24</xdr:row>
      <xdr:rowOff>0</xdr:rowOff>
    </xdr:from>
    <xdr:ext cx="65" cy="172227"/>
    <xdr:sp macro="" textlink="">
      <xdr:nvSpPr>
        <xdr:cNvPr id="275" name="CuadroTexto 4">
          <a:extLst>
            <a:ext uri="{FF2B5EF4-FFF2-40B4-BE49-F238E27FC236}">
              <a16:creationId xmlns:a16="http://schemas.microsoft.com/office/drawing/2014/main" id="{B3BE8960-315A-4502-82AC-245BFFE645E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6" name="CuadroTexto 1">
          <a:extLst>
            <a:ext uri="{FF2B5EF4-FFF2-40B4-BE49-F238E27FC236}">
              <a16:creationId xmlns:a16="http://schemas.microsoft.com/office/drawing/2014/main" id="{75CC1538-ECB5-4F7D-9821-84579B1E3C1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7" name="CuadroTexto 3">
          <a:extLst>
            <a:ext uri="{FF2B5EF4-FFF2-40B4-BE49-F238E27FC236}">
              <a16:creationId xmlns:a16="http://schemas.microsoft.com/office/drawing/2014/main" id="{C8EB5EBC-2EEA-493C-B841-0B575CD27D6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24</xdr:row>
      <xdr:rowOff>0</xdr:rowOff>
    </xdr:from>
    <xdr:ext cx="65" cy="172227"/>
    <xdr:sp macro="" textlink="">
      <xdr:nvSpPr>
        <xdr:cNvPr id="278" name="CuadroTexto 4">
          <a:extLst>
            <a:ext uri="{FF2B5EF4-FFF2-40B4-BE49-F238E27FC236}">
              <a16:creationId xmlns:a16="http://schemas.microsoft.com/office/drawing/2014/main" id="{A78B96CA-85F4-4390-8AA6-650B670FE6F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79" name="CuadroTexto 278">
          <a:extLst>
            <a:ext uri="{FF2B5EF4-FFF2-40B4-BE49-F238E27FC236}">
              <a16:creationId xmlns:a16="http://schemas.microsoft.com/office/drawing/2014/main" id="{EDE17FD4-581F-4741-8216-661AE53D67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0" name="CuadroTexto 3">
          <a:extLst>
            <a:ext uri="{FF2B5EF4-FFF2-40B4-BE49-F238E27FC236}">
              <a16:creationId xmlns:a16="http://schemas.microsoft.com/office/drawing/2014/main" id="{243716A2-1DBF-4D19-86D5-A82448DCCB6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1" name="CuadroTexto 4">
          <a:extLst>
            <a:ext uri="{FF2B5EF4-FFF2-40B4-BE49-F238E27FC236}">
              <a16:creationId xmlns:a16="http://schemas.microsoft.com/office/drawing/2014/main" id="{EE4F960A-B589-418E-BDAA-03C68A175AE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2" name="CuadroTexto 1">
          <a:extLst>
            <a:ext uri="{FF2B5EF4-FFF2-40B4-BE49-F238E27FC236}">
              <a16:creationId xmlns:a16="http://schemas.microsoft.com/office/drawing/2014/main" id="{AA90276B-CBA3-43E7-BFBA-77DF66A9CA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3" name="CuadroTexto 3">
          <a:extLst>
            <a:ext uri="{FF2B5EF4-FFF2-40B4-BE49-F238E27FC236}">
              <a16:creationId xmlns:a16="http://schemas.microsoft.com/office/drawing/2014/main" id="{EBB09957-65CC-41F7-99C9-0BB97E88CC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4" name="CuadroTexto 4">
          <a:extLst>
            <a:ext uri="{FF2B5EF4-FFF2-40B4-BE49-F238E27FC236}">
              <a16:creationId xmlns:a16="http://schemas.microsoft.com/office/drawing/2014/main" id="{94306C9B-7E88-4EB1-A73D-F9BCFAF46CB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5" name="CuadroTexto 284">
          <a:extLst>
            <a:ext uri="{FF2B5EF4-FFF2-40B4-BE49-F238E27FC236}">
              <a16:creationId xmlns:a16="http://schemas.microsoft.com/office/drawing/2014/main" id="{31C620E1-5CE1-4B92-9F0D-D766456F1B9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6" name="CuadroTexto 3">
          <a:extLst>
            <a:ext uri="{FF2B5EF4-FFF2-40B4-BE49-F238E27FC236}">
              <a16:creationId xmlns:a16="http://schemas.microsoft.com/office/drawing/2014/main" id="{C823906C-0AF6-46D6-8301-0C67BAA64FC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7" name="CuadroTexto 4">
          <a:extLst>
            <a:ext uri="{FF2B5EF4-FFF2-40B4-BE49-F238E27FC236}">
              <a16:creationId xmlns:a16="http://schemas.microsoft.com/office/drawing/2014/main" id="{3F8CAD1F-4DE0-4DB1-B80A-717DE60FDB4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8" name="CuadroTexto 1">
          <a:extLst>
            <a:ext uri="{FF2B5EF4-FFF2-40B4-BE49-F238E27FC236}">
              <a16:creationId xmlns:a16="http://schemas.microsoft.com/office/drawing/2014/main" id="{9EB5F07E-284D-4A57-B550-1F2997C83B3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89" name="CuadroTexto 3">
          <a:extLst>
            <a:ext uri="{FF2B5EF4-FFF2-40B4-BE49-F238E27FC236}">
              <a16:creationId xmlns:a16="http://schemas.microsoft.com/office/drawing/2014/main" id="{12445EED-B712-4A2E-8855-97BAD51351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0" name="CuadroTexto 4">
          <a:extLst>
            <a:ext uri="{FF2B5EF4-FFF2-40B4-BE49-F238E27FC236}">
              <a16:creationId xmlns:a16="http://schemas.microsoft.com/office/drawing/2014/main" id="{177B0545-22F1-49A8-9282-7450690396D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1" name="CuadroTexto 290">
          <a:extLst>
            <a:ext uri="{FF2B5EF4-FFF2-40B4-BE49-F238E27FC236}">
              <a16:creationId xmlns:a16="http://schemas.microsoft.com/office/drawing/2014/main" id="{AC574C58-7D1D-4BC4-8C85-7D19278F9AA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2" name="CuadroTexto 3">
          <a:extLst>
            <a:ext uri="{FF2B5EF4-FFF2-40B4-BE49-F238E27FC236}">
              <a16:creationId xmlns:a16="http://schemas.microsoft.com/office/drawing/2014/main" id="{7995BD80-6428-418C-960B-084A91E322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3" name="CuadroTexto 4">
          <a:extLst>
            <a:ext uri="{FF2B5EF4-FFF2-40B4-BE49-F238E27FC236}">
              <a16:creationId xmlns:a16="http://schemas.microsoft.com/office/drawing/2014/main" id="{BE9898CA-E76C-40EC-B89A-F202EC6BCFF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4" name="CuadroTexto 1">
          <a:extLst>
            <a:ext uri="{FF2B5EF4-FFF2-40B4-BE49-F238E27FC236}">
              <a16:creationId xmlns:a16="http://schemas.microsoft.com/office/drawing/2014/main" id="{0F82D5CD-1279-4AC4-9B1A-5E836C065E9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5" name="CuadroTexto 3">
          <a:extLst>
            <a:ext uri="{FF2B5EF4-FFF2-40B4-BE49-F238E27FC236}">
              <a16:creationId xmlns:a16="http://schemas.microsoft.com/office/drawing/2014/main" id="{AE005F1B-35CB-43EB-ABCF-9DB1C7CA64D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6" name="CuadroTexto 4">
          <a:extLst>
            <a:ext uri="{FF2B5EF4-FFF2-40B4-BE49-F238E27FC236}">
              <a16:creationId xmlns:a16="http://schemas.microsoft.com/office/drawing/2014/main" id="{2EBC9700-8428-43C2-BEF5-820BDAA1BE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7" name="CuadroTexto 296">
          <a:extLst>
            <a:ext uri="{FF2B5EF4-FFF2-40B4-BE49-F238E27FC236}">
              <a16:creationId xmlns:a16="http://schemas.microsoft.com/office/drawing/2014/main" id="{5127D384-6CA0-4E66-A425-6A616B5444A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8" name="CuadroTexto 3">
          <a:extLst>
            <a:ext uri="{FF2B5EF4-FFF2-40B4-BE49-F238E27FC236}">
              <a16:creationId xmlns:a16="http://schemas.microsoft.com/office/drawing/2014/main" id="{BB82171A-FBCE-4B14-8F80-E0A336961A5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99" name="CuadroTexto 4">
          <a:extLst>
            <a:ext uri="{FF2B5EF4-FFF2-40B4-BE49-F238E27FC236}">
              <a16:creationId xmlns:a16="http://schemas.microsoft.com/office/drawing/2014/main" id="{7DD471F0-9FE7-4215-AC0D-D69D3490EC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0" name="CuadroTexto 1">
          <a:extLst>
            <a:ext uri="{FF2B5EF4-FFF2-40B4-BE49-F238E27FC236}">
              <a16:creationId xmlns:a16="http://schemas.microsoft.com/office/drawing/2014/main" id="{D71069AC-D89B-4A8C-BA37-D5D9C9FABB2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1" name="CuadroTexto 3">
          <a:extLst>
            <a:ext uri="{FF2B5EF4-FFF2-40B4-BE49-F238E27FC236}">
              <a16:creationId xmlns:a16="http://schemas.microsoft.com/office/drawing/2014/main" id="{3DC929F6-F35B-4292-9B42-2DBBB565F8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2" name="CuadroTexto 4">
          <a:extLst>
            <a:ext uri="{FF2B5EF4-FFF2-40B4-BE49-F238E27FC236}">
              <a16:creationId xmlns:a16="http://schemas.microsoft.com/office/drawing/2014/main" id="{BE3F18A8-FA3E-425F-8D78-7E4B6704912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3" name="CuadroTexto 302">
          <a:extLst>
            <a:ext uri="{FF2B5EF4-FFF2-40B4-BE49-F238E27FC236}">
              <a16:creationId xmlns:a16="http://schemas.microsoft.com/office/drawing/2014/main" id="{E06C0D3C-F68F-43AA-8EEC-46DF90B18B6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4" name="CuadroTexto 3">
          <a:extLst>
            <a:ext uri="{FF2B5EF4-FFF2-40B4-BE49-F238E27FC236}">
              <a16:creationId xmlns:a16="http://schemas.microsoft.com/office/drawing/2014/main" id="{9866BDA3-609F-4FAA-ABD7-EA0DAE70B9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5" name="CuadroTexto 4">
          <a:extLst>
            <a:ext uri="{FF2B5EF4-FFF2-40B4-BE49-F238E27FC236}">
              <a16:creationId xmlns:a16="http://schemas.microsoft.com/office/drawing/2014/main" id="{6E3B0313-A906-46F6-BF4C-EFA5A72AF54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6" name="CuadroTexto 1">
          <a:extLst>
            <a:ext uri="{FF2B5EF4-FFF2-40B4-BE49-F238E27FC236}">
              <a16:creationId xmlns:a16="http://schemas.microsoft.com/office/drawing/2014/main" id="{6A9E9666-DFAB-4BC9-9C16-EEC59A65338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7" name="CuadroTexto 3">
          <a:extLst>
            <a:ext uri="{FF2B5EF4-FFF2-40B4-BE49-F238E27FC236}">
              <a16:creationId xmlns:a16="http://schemas.microsoft.com/office/drawing/2014/main" id="{CFBAD88A-487D-4CD8-AFF5-F151CB9450E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8" name="CuadroTexto 4">
          <a:extLst>
            <a:ext uri="{FF2B5EF4-FFF2-40B4-BE49-F238E27FC236}">
              <a16:creationId xmlns:a16="http://schemas.microsoft.com/office/drawing/2014/main" id="{E818E808-3876-47D9-BC28-1FEA071EEF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09" name="CuadroTexto 308">
          <a:extLst>
            <a:ext uri="{FF2B5EF4-FFF2-40B4-BE49-F238E27FC236}">
              <a16:creationId xmlns:a16="http://schemas.microsoft.com/office/drawing/2014/main" id="{BBC3AAAF-DED3-4FC2-B084-889D8315CAD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0" name="CuadroTexto 3">
          <a:extLst>
            <a:ext uri="{FF2B5EF4-FFF2-40B4-BE49-F238E27FC236}">
              <a16:creationId xmlns:a16="http://schemas.microsoft.com/office/drawing/2014/main" id="{AAE45D90-AD35-4A02-98EB-B0B05E092C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1" name="CuadroTexto 4">
          <a:extLst>
            <a:ext uri="{FF2B5EF4-FFF2-40B4-BE49-F238E27FC236}">
              <a16:creationId xmlns:a16="http://schemas.microsoft.com/office/drawing/2014/main" id="{822A5F87-8CC2-4E3E-A7B2-E3A7FEBCD60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2" name="CuadroTexto 1">
          <a:extLst>
            <a:ext uri="{FF2B5EF4-FFF2-40B4-BE49-F238E27FC236}">
              <a16:creationId xmlns:a16="http://schemas.microsoft.com/office/drawing/2014/main" id="{0F264566-BA50-4CE4-B259-6A4D7536947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3" name="CuadroTexto 3">
          <a:extLst>
            <a:ext uri="{FF2B5EF4-FFF2-40B4-BE49-F238E27FC236}">
              <a16:creationId xmlns:a16="http://schemas.microsoft.com/office/drawing/2014/main" id="{5B958B53-D5E5-4A22-9126-B8389AA2579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4" name="CuadroTexto 4">
          <a:extLst>
            <a:ext uri="{FF2B5EF4-FFF2-40B4-BE49-F238E27FC236}">
              <a16:creationId xmlns:a16="http://schemas.microsoft.com/office/drawing/2014/main" id="{FF5B2020-8253-49B9-A8F6-5061071513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5" name="CuadroTexto 314">
          <a:extLst>
            <a:ext uri="{FF2B5EF4-FFF2-40B4-BE49-F238E27FC236}">
              <a16:creationId xmlns:a16="http://schemas.microsoft.com/office/drawing/2014/main" id="{8540A694-E09D-48ED-8D26-89800CE51B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6" name="CuadroTexto 3">
          <a:extLst>
            <a:ext uri="{FF2B5EF4-FFF2-40B4-BE49-F238E27FC236}">
              <a16:creationId xmlns:a16="http://schemas.microsoft.com/office/drawing/2014/main" id="{2D835AFB-59EF-4387-B928-A26E2C559F2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7" name="CuadroTexto 4">
          <a:extLst>
            <a:ext uri="{FF2B5EF4-FFF2-40B4-BE49-F238E27FC236}">
              <a16:creationId xmlns:a16="http://schemas.microsoft.com/office/drawing/2014/main" id="{3A6B52A1-3DC4-44C9-A130-A29AAB4A9D8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8" name="CuadroTexto 1">
          <a:extLst>
            <a:ext uri="{FF2B5EF4-FFF2-40B4-BE49-F238E27FC236}">
              <a16:creationId xmlns:a16="http://schemas.microsoft.com/office/drawing/2014/main" id="{1FEDAFCF-EE9E-496F-8B0D-98D2256A74E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19" name="CuadroTexto 3">
          <a:extLst>
            <a:ext uri="{FF2B5EF4-FFF2-40B4-BE49-F238E27FC236}">
              <a16:creationId xmlns:a16="http://schemas.microsoft.com/office/drawing/2014/main" id="{55A81A21-E9BF-4764-A5C4-7288E2A4E5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0" name="CuadroTexto 4">
          <a:extLst>
            <a:ext uri="{FF2B5EF4-FFF2-40B4-BE49-F238E27FC236}">
              <a16:creationId xmlns:a16="http://schemas.microsoft.com/office/drawing/2014/main" id="{4F007AD7-E52E-48D7-910B-E9D5C04504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1" name="CuadroTexto 320">
          <a:extLst>
            <a:ext uri="{FF2B5EF4-FFF2-40B4-BE49-F238E27FC236}">
              <a16:creationId xmlns:a16="http://schemas.microsoft.com/office/drawing/2014/main" id="{493D1BF8-083D-490C-9C29-10C6EFCC659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2" name="CuadroTexto 3">
          <a:extLst>
            <a:ext uri="{FF2B5EF4-FFF2-40B4-BE49-F238E27FC236}">
              <a16:creationId xmlns:a16="http://schemas.microsoft.com/office/drawing/2014/main" id="{CDCEAEE1-5E5E-4E84-8BBD-59E246078AA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3" name="CuadroTexto 4">
          <a:extLst>
            <a:ext uri="{FF2B5EF4-FFF2-40B4-BE49-F238E27FC236}">
              <a16:creationId xmlns:a16="http://schemas.microsoft.com/office/drawing/2014/main" id="{94F31CC0-716A-4AEC-A805-ECEE462C7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4" name="CuadroTexto 1">
          <a:extLst>
            <a:ext uri="{FF2B5EF4-FFF2-40B4-BE49-F238E27FC236}">
              <a16:creationId xmlns:a16="http://schemas.microsoft.com/office/drawing/2014/main" id="{4437CC45-7214-4678-BE4E-372FA54F9E4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5" name="CuadroTexto 3">
          <a:extLst>
            <a:ext uri="{FF2B5EF4-FFF2-40B4-BE49-F238E27FC236}">
              <a16:creationId xmlns:a16="http://schemas.microsoft.com/office/drawing/2014/main" id="{E03A732B-1472-4711-BEB2-7F814AEEAD4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6" name="CuadroTexto 4">
          <a:extLst>
            <a:ext uri="{FF2B5EF4-FFF2-40B4-BE49-F238E27FC236}">
              <a16:creationId xmlns:a16="http://schemas.microsoft.com/office/drawing/2014/main" id="{D373DF9A-E708-4211-9F93-A513675B0DC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7" name="CuadroTexto 326">
          <a:extLst>
            <a:ext uri="{FF2B5EF4-FFF2-40B4-BE49-F238E27FC236}">
              <a16:creationId xmlns:a16="http://schemas.microsoft.com/office/drawing/2014/main" id="{7E0BB3E0-1681-4A26-A5F9-C6C03E7D02D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8" name="CuadroTexto 3">
          <a:extLst>
            <a:ext uri="{FF2B5EF4-FFF2-40B4-BE49-F238E27FC236}">
              <a16:creationId xmlns:a16="http://schemas.microsoft.com/office/drawing/2014/main" id="{5218DC58-B71C-464B-8B9C-3A4A02FA1C6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29" name="CuadroTexto 4">
          <a:extLst>
            <a:ext uri="{FF2B5EF4-FFF2-40B4-BE49-F238E27FC236}">
              <a16:creationId xmlns:a16="http://schemas.microsoft.com/office/drawing/2014/main" id="{2AB892BD-2BA3-4A3A-AA74-AF6392BC45C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0" name="CuadroTexto 1">
          <a:extLst>
            <a:ext uri="{FF2B5EF4-FFF2-40B4-BE49-F238E27FC236}">
              <a16:creationId xmlns:a16="http://schemas.microsoft.com/office/drawing/2014/main" id="{F980D276-F0B0-456C-B99A-76CF9D29BE8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1" name="CuadroTexto 3">
          <a:extLst>
            <a:ext uri="{FF2B5EF4-FFF2-40B4-BE49-F238E27FC236}">
              <a16:creationId xmlns:a16="http://schemas.microsoft.com/office/drawing/2014/main" id="{A990D00E-10B0-4877-9E50-6BB166BA271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2" name="CuadroTexto 4">
          <a:extLst>
            <a:ext uri="{FF2B5EF4-FFF2-40B4-BE49-F238E27FC236}">
              <a16:creationId xmlns:a16="http://schemas.microsoft.com/office/drawing/2014/main" id="{38F8A269-84CC-4B06-9758-CAB85276474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3" name="CuadroTexto 332">
          <a:extLst>
            <a:ext uri="{FF2B5EF4-FFF2-40B4-BE49-F238E27FC236}">
              <a16:creationId xmlns:a16="http://schemas.microsoft.com/office/drawing/2014/main" id="{C1E11ED7-A97A-4E32-AA6C-D4173B3087A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4" name="CuadroTexto 3">
          <a:extLst>
            <a:ext uri="{FF2B5EF4-FFF2-40B4-BE49-F238E27FC236}">
              <a16:creationId xmlns:a16="http://schemas.microsoft.com/office/drawing/2014/main" id="{219BC4B1-922C-418C-99FB-AD11A58F16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5" name="CuadroTexto 4">
          <a:extLst>
            <a:ext uri="{FF2B5EF4-FFF2-40B4-BE49-F238E27FC236}">
              <a16:creationId xmlns:a16="http://schemas.microsoft.com/office/drawing/2014/main" id="{1C1A7493-79DA-4889-AD9A-BF27AC22B8A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6" name="CuadroTexto 1">
          <a:extLst>
            <a:ext uri="{FF2B5EF4-FFF2-40B4-BE49-F238E27FC236}">
              <a16:creationId xmlns:a16="http://schemas.microsoft.com/office/drawing/2014/main" id="{B6A66AE1-1582-4680-B953-FDF658514D3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7" name="CuadroTexto 3">
          <a:extLst>
            <a:ext uri="{FF2B5EF4-FFF2-40B4-BE49-F238E27FC236}">
              <a16:creationId xmlns:a16="http://schemas.microsoft.com/office/drawing/2014/main" id="{F5C6CE33-0A96-4A94-8BAB-B2759F0B1E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8" name="CuadroTexto 4">
          <a:extLst>
            <a:ext uri="{FF2B5EF4-FFF2-40B4-BE49-F238E27FC236}">
              <a16:creationId xmlns:a16="http://schemas.microsoft.com/office/drawing/2014/main" id="{CFCB72DC-B57E-476B-98A5-A95D249096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39" name="CuadroTexto 338">
          <a:extLst>
            <a:ext uri="{FF2B5EF4-FFF2-40B4-BE49-F238E27FC236}">
              <a16:creationId xmlns:a16="http://schemas.microsoft.com/office/drawing/2014/main" id="{9129788C-A120-4F2C-8BE6-3DF337DCA92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40" name="CuadroTexto 3">
          <a:extLst>
            <a:ext uri="{FF2B5EF4-FFF2-40B4-BE49-F238E27FC236}">
              <a16:creationId xmlns:a16="http://schemas.microsoft.com/office/drawing/2014/main" id="{9122F1B8-7DAD-47F7-BE99-D3C82A5577F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41" name="CuadroTexto 4">
          <a:extLst>
            <a:ext uri="{FF2B5EF4-FFF2-40B4-BE49-F238E27FC236}">
              <a16:creationId xmlns:a16="http://schemas.microsoft.com/office/drawing/2014/main" id="{6D56C608-8154-44E0-A8DD-7329E83CEF5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42" name="CuadroTexto 1">
          <a:extLst>
            <a:ext uri="{FF2B5EF4-FFF2-40B4-BE49-F238E27FC236}">
              <a16:creationId xmlns:a16="http://schemas.microsoft.com/office/drawing/2014/main" id="{56A8911E-5B8F-4218-89EB-EF9D623F238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43" name="CuadroTexto 3">
          <a:extLst>
            <a:ext uri="{FF2B5EF4-FFF2-40B4-BE49-F238E27FC236}">
              <a16:creationId xmlns:a16="http://schemas.microsoft.com/office/drawing/2014/main" id="{4A79976A-4608-4EA0-AEC0-5ED150FBFC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44" name="CuadroTexto 4">
          <a:extLst>
            <a:ext uri="{FF2B5EF4-FFF2-40B4-BE49-F238E27FC236}">
              <a16:creationId xmlns:a16="http://schemas.microsoft.com/office/drawing/2014/main" id="{8808CF20-CEC2-4AF2-BDAA-8DEE4ADC84D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xdr:row>
      <xdr:rowOff>0</xdr:rowOff>
    </xdr:from>
    <xdr:ext cx="65" cy="172227"/>
    <xdr:sp macro="" textlink="">
      <xdr:nvSpPr>
        <xdr:cNvPr id="345" name="CuadroTexto 344">
          <a:extLst>
            <a:ext uri="{FF2B5EF4-FFF2-40B4-BE49-F238E27FC236}">
              <a16:creationId xmlns:a16="http://schemas.microsoft.com/office/drawing/2014/main" id="{AD0ECECF-590A-4B5A-8248-FE4688754D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xdr:row>
      <xdr:rowOff>0</xdr:rowOff>
    </xdr:from>
    <xdr:ext cx="65" cy="172227"/>
    <xdr:sp macro="" textlink="">
      <xdr:nvSpPr>
        <xdr:cNvPr id="346" name="CuadroTexto 3">
          <a:extLst>
            <a:ext uri="{FF2B5EF4-FFF2-40B4-BE49-F238E27FC236}">
              <a16:creationId xmlns:a16="http://schemas.microsoft.com/office/drawing/2014/main" id="{04B46D99-768B-4B4E-AFCE-E01FA5AB77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xdr:row>
      <xdr:rowOff>0</xdr:rowOff>
    </xdr:from>
    <xdr:ext cx="65" cy="172227"/>
    <xdr:sp macro="" textlink="">
      <xdr:nvSpPr>
        <xdr:cNvPr id="347" name="CuadroTexto 4">
          <a:extLst>
            <a:ext uri="{FF2B5EF4-FFF2-40B4-BE49-F238E27FC236}">
              <a16:creationId xmlns:a16="http://schemas.microsoft.com/office/drawing/2014/main" id="{5F4EAFD9-2641-4FAE-9C3C-62384401F12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xdr:row>
      <xdr:rowOff>0</xdr:rowOff>
    </xdr:from>
    <xdr:ext cx="65" cy="172227"/>
    <xdr:sp macro="" textlink="">
      <xdr:nvSpPr>
        <xdr:cNvPr id="348" name="CuadroTexto 1">
          <a:extLst>
            <a:ext uri="{FF2B5EF4-FFF2-40B4-BE49-F238E27FC236}">
              <a16:creationId xmlns:a16="http://schemas.microsoft.com/office/drawing/2014/main" id="{9E92C4BF-1422-40B4-A585-E878F3D5A0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xdr:row>
      <xdr:rowOff>0</xdr:rowOff>
    </xdr:from>
    <xdr:ext cx="65" cy="172227"/>
    <xdr:sp macro="" textlink="">
      <xdr:nvSpPr>
        <xdr:cNvPr id="349" name="CuadroTexto 3">
          <a:extLst>
            <a:ext uri="{FF2B5EF4-FFF2-40B4-BE49-F238E27FC236}">
              <a16:creationId xmlns:a16="http://schemas.microsoft.com/office/drawing/2014/main" id="{80A77504-D553-4BFE-B723-B19802A517F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xdr:row>
      <xdr:rowOff>0</xdr:rowOff>
    </xdr:from>
    <xdr:ext cx="65" cy="172227"/>
    <xdr:sp macro="" textlink="">
      <xdr:nvSpPr>
        <xdr:cNvPr id="350" name="CuadroTexto 4">
          <a:extLst>
            <a:ext uri="{FF2B5EF4-FFF2-40B4-BE49-F238E27FC236}">
              <a16:creationId xmlns:a16="http://schemas.microsoft.com/office/drawing/2014/main" id="{365599E7-B68A-4A4F-A3F1-45D1FDC7D41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1" name="CuadroTexto 350">
          <a:extLst>
            <a:ext uri="{FF2B5EF4-FFF2-40B4-BE49-F238E27FC236}">
              <a16:creationId xmlns:a16="http://schemas.microsoft.com/office/drawing/2014/main" id="{FDC07288-8C49-42CF-800F-16DDC372E78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2" name="CuadroTexto 3">
          <a:extLst>
            <a:ext uri="{FF2B5EF4-FFF2-40B4-BE49-F238E27FC236}">
              <a16:creationId xmlns:a16="http://schemas.microsoft.com/office/drawing/2014/main" id="{9EE1BBBF-8E37-42F6-91D5-4EA3298F8B7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3" name="CuadroTexto 4">
          <a:extLst>
            <a:ext uri="{FF2B5EF4-FFF2-40B4-BE49-F238E27FC236}">
              <a16:creationId xmlns:a16="http://schemas.microsoft.com/office/drawing/2014/main" id="{FD497F80-71C9-4AD7-8447-35ECAB07D2A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4" name="CuadroTexto 1">
          <a:extLst>
            <a:ext uri="{FF2B5EF4-FFF2-40B4-BE49-F238E27FC236}">
              <a16:creationId xmlns:a16="http://schemas.microsoft.com/office/drawing/2014/main" id="{98CD943A-1880-4516-AF09-11FF48A4A41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5" name="CuadroTexto 3">
          <a:extLst>
            <a:ext uri="{FF2B5EF4-FFF2-40B4-BE49-F238E27FC236}">
              <a16:creationId xmlns:a16="http://schemas.microsoft.com/office/drawing/2014/main" id="{B748A8A2-3183-4DD6-8C66-71A1F735CD0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6" name="CuadroTexto 4">
          <a:extLst>
            <a:ext uri="{FF2B5EF4-FFF2-40B4-BE49-F238E27FC236}">
              <a16:creationId xmlns:a16="http://schemas.microsoft.com/office/drawing/2014/main" id="{1433B815-EA32-471D-804C-D05396F61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7" name="CuadroTexto 356">
          <a:extLst>
            <a:ext uri="{FF2B5EF4-FFF2-40B4-BE49-F238E27FC236}">
              <a16:creationId xmlns:a16="http://schemas.microsoft.com/office/drawing/2014/main" id="{F4B76A97-F361-44C8-9983-5F31AFF740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8" name="CuadroTexto 3">
          <a:extLst>
            <a:ext uri="{FF2B5EF4-FFF2-40B4-BE49-F238E27FC236}">
              <a16:creationId xmlns:a16="http://schemas.microsoft.com/office/drawing/2014/main" id="{02E4EA88-8ADC-4AC5-B82D-103E919A227A}"/>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59" name="CuadroTexto 4">
          <a:extLst>
            <a:ext uri="{FF2B5EF4-FFF2-40B4-BE49-F238E27FC236}">
              <a16:creationId xmlns:a16="http://schemas.microsoft.com/office/drawing/2014/main" id="{2461A6ED-AF71-4D8B-B1B4-5F03CBF8DCE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60" name="CuadroTexto 1">
          <a:extLst>
            <a:ext uri="{FF2B5EF4-FFF2-40B4-BE49-F238E27FC236}">
              <a16:creationId xmlns:a16="http://schemas.microsoft.com/office/drawing/2014/main" id="{E8F09B0B-F11E-42F6-94DA-7E0F24EF42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61" name="CuadroTexto 3">
          <a:extLst>
            <a:ext uri="{FF2B5EF4-FFF2-40B4-BE49-F238E27FC236}">
              <a16:creationId xmlns:a16="http://schemas.microsoft.com/office/drawing/2014/main" id="{81E90C86-79BF-4524-BC34-17C4FA2E320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24</xdr:row>
      <xdr:rowOff>0</xdr:rowOff>
    </xdr:from>
    <xdr:ext cx="65" cy="172227"/>
    <xdr:sp macro="" textlink="">
      <xdr:nvSpPr>
        <xdr:cNvPr id="362" name="CuadroTexto 4">
          <a:extLst>
            <a:ext uri="{FF2B5EF4-FFF2-40B4-BE49-F238E27FC236}">
              <a16:creationId xmlns:a16="http://schemas.microsoft.com/office/drawing/2014/main" id="{B48C20BE-7619-4495-AE52-87102637716A}"/>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3" name="CuadroTexto 362">
          <a:extLst>
            <a:ext uri="{FF2B5EF4-FFF2-40B4-BE49-F238E27FC236}">
              <a16:creationId xmlns:a16="http://schemas.microsoft.com/office/drawing/2014/main" id="{764FA4B6-CD07-43E9-AF1B-7258ADB5EFE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4" name="CuadroTexto 3">
          <a:extLst>
            <a:ext uri="{FF2B5EF4-FFF2-40B4-BE49-F238E27FC236}">
              <a16:creationId xmlns:a16="http://schemas.microsoft.com/office/drawing/2014/main" id="{A2B13EA6-53C9-4E90-926F-5260D615144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5" name="CuadroTexto 4">
          <a:extLst>
            <a:ext uri="{FF2B5EF4-FFF2-40B4-BE49-F238E27FC236}">
              <a16:creationId xmlns:a16="http://schemas.microsoft.com/office/drawing/2014/main" id="{2A2206F5-B069-4641-9C9A-64EF0F19B4A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6" name="CuadroTexto 1">
          <a:extLst>
            <a:ext uri="{FF2B5EF4-FFF2-40B4-BE49-F238E27FC236}">
              <a16:creationId xmlns:a16="http://schemas.microsoft.com/office/drawing/2014/main" id="{7B851599-7740-4DA1-993D-29C4363E9E7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7" name="CuadroTexto 3">
          <a:extLst>
            <a:ext uri="{FF2B5EF4-FFF2-40B4-BE49-F238E27FC236}">
              <a16:creationId xmlns:a16="http://schemas.microsoft.com/office/drawing/2014/main" id="{5B960386-F3DF-4674-936A-6F7FC39F658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8" name="CuadroTexto 4">
          <a:extLst>
            <a:ext uri="{FF2B5EF4-FFF2-40B4-BE49-F238E27FC236}">
              <a16:creationId xmlns:a16="http://schemas.microsoft.com/office/drawing/2014/main" id="{01369EC7-B602-4C2C-B429-2A3F695026B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9" name="CuadroTexto 368">
          <a:extLst>
            <a:ext uri="{FF2B5EF4-FFF2-40B4-BE49-F238E27FC236}">
              <a16:creationId xmlns:a16="http://schemas.microsoft.com/office/drawing/2014/main" id="{89D21770-9F9A-4B5E-989B-EA0204EE81A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0" name="CuadroTexto 3">
          <a:extLst>
            <a:ext uri="{FF2B5EF4-FFF2-40B4-BE49-F238E27FC236}">
              <a16:creationId xmlns:a16="http://schemas.microsoft.com/office/drawing/2014/main" id="{ECC81BE8-2A4F-4E9D-8359-2029D1186A8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1" name="CuadroTexto 4">
          <a:extLst>
            <a:ext uri="{FF2B5EF4-FFF2-40B4-BE49-F238E27FC236}">
              <a16:creationId xmlns:a16="http://schemas.microsoft.com/office/drawing/2014/main" id="{46614A59-6B3F-4488-85F9-D9D153EDC25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2" name="CuadroTexto 1">
          <a:extLst>
            <a:ext uri="{FF2B5EF4-FFF2-40B4-BE49-F238E27FC236}">
              <a16:creationId xmlns:a16="http://schemas.microsoft.com/office/drawing/2014/main" id="{49BB0188-0B7E-4028-9591-0595A60B3854}"/>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3" name="CuadroTexto 3">
          <a:extLst>
            <a:ext uri="{FF2B5EF4-FFF2-40B4-BE49-F238E27FC236}">
              <a16:creationId xmlns:a16="http://schemas.microsoft.com/office/drawing/2014/main" id="{5D8B04FE-6724-4811-B0A9-31432AD1B14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4" name="CuadroTexto 4">
          <a:extLst>
            <a:ext uri="{FF2B5EF4-FFF2-40B4-BE49-F238E27FC236}">
              <a16:creationId xmlns:a16="http://schemas.microsoft.com/office/drawing/2014/main" id="{60F7C12B-9343-400A-AD13-C876DB8EE36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5" name="CuadroTexto 374">
          <a:extLst>
            <a:ext uri="{FF2B5EF4-FFF2-40B4-BE49-F238E27FC236}">
              <a16:creationId xmlns:a16="http://schemas.microsoft.com/office/drawing/2014/main" id="{2BDAC2DF-9604-4903-97C5-11E5A2DEA4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6" name="CuadroTexto 3">
          <a:extLst>
            <a:ext uri="{FF2B5EF4-FFF2-40B4-BE49-F238E27FC236}">
              <a16:creationId xmlns:a16="http://schemas.microsoft.com/office/drawing/2014/main" id="{693DF6B5-53FE-449C-81E2-F9AE50E5EF1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7" name="CuadroTexto 4">
          <a:extLst>
            <a:ext uri="{FF2B5EF4-FFF2-40B4-BE49-F238E27FC236}">
              <a16:creationId xmlns:a16="http://schemas.microsoft.com/office/drawing/2014/main" id="{BEB5D8EA-EB28-42E2-AEF0-5D8CCE274E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8" name="CuadroTexto 1">
          <a:extLst>
            <a:ext uri="{FF2B5EF4-FFF2-40B4-BE49-F238E27FC236}">
              <a16:creationId xmlns:a16="http://schemas.microsoft.com/office/drawing/2014/main" id="{A20B11B8-DD6A-441D-A335-EE2FCCEB0C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9" name="CuadroTexto 3">
          <a:extLst>
            <a:ext uri="{FF2B5EF4-FFF2-40B4-BE49-F238E27FC236}">
              <a16:creationId xmlns:a16="http://schemas.microsoft.com/office/drawing/2014/main" id="{2841B94A-81DE-492A-B618-FE58CC3975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0" name="CuadroTexto 4">
          <a:extLst>
            <a:ext uri="{FF2B5EF4-FFF2-40B4-BE49-F238E27FC236}">
              <a16:creationId xmlns:a16="http://schemas.microsoft.com/office/drawing/2014/main" id="{84D3BF50-D72D-46DA-B0A4-2E79FAEB218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1" name="CuadroTexto 380">
          <a:extLst>
            <a:ext uri="{FF2B5EF4-FFF2-40B4-BE49-F238E27FC236}">
              <a16:creationId xmlns:a16="http://schemas.microsoft.com/office/drawing/2014/main" id="{8C667916-D5AD-493B-94E0-D420C02045C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2" name="CuadroTexto 3">
          <a:extLst>
            <a:ext uri="{FF2B5EF4-FFF2-40B4-BE49-F238E27FC236}">
              <a16:creationId xmlns:a16="http://schemas.microsoft.com/office/drawing/2014/main" id="{4FB5450D-5039-4621-A166-CE80AACECAE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3" name="CuadroTexto 4">
          <a:extLst>
            <a:ext uri="{FF2B5EF4-FFF2-40B4-BE49-F238E27FC236}">
              <a16:creationId xmlns:a16="http://schemas.microsoft.com/office/drawing/2014/main" id="{2CE44C83-4C78-463C-BA5B-816B9F2351E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4" name="CuadroTexto 1">
          <a:extLst>
            <a:ext uri="{FF2B5EF4-FFF2-40B4-BE49-F238E27FC236}">
              <a16:creationId xmlns:a16="http://schemas.microsoft.com/office/drawing/2014/main" id="{09CAD5E2-58CE-4242-B25B-7CC0B3372CA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5" name="CuadroTexto 3">
          <a:extLst>
            <a:ext uri="{FF2B5EF4-FFF2-40B4-BE49-F238E27FC236}">
              <a16:creationId xmlns:a16="http://schemas.microsoft.com/office/drawing/2014/main" id="{3D30CF5F-2A46-4062-A1DB-121A013661C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6" name="CuadroTexto 4">
          <a:extLst>
            <a:ext uri="{FF2B5EF4-FFF2-40B4-BE49-F238E27FC236}">
              <a16:creationId xmlns:a16="http://schemas.microsoft.com/office/drawing/2014/main" id="{FF806308-49FB-43D2-BCE2-29F99745AE1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7" name="CuadroTexto 386">
          <a:extLst>
            <a:ext uri="{FF2B5EF4-FFF2-40B4-BE49-F238E27FC236}">
              <a16:creationId xmlns:a16="http://schemas.microsoft.com/office/drawing/2014/main" id="{0F855FFD-9891-429E-89F1-D9BB0372DDB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8" name="CuadroTexto 3">
          <a:extLst>
            <a:ext uri="{FF2B5EF4-FFF2-40B4-BE49-F238E27FC236}">
              <a16:creationId xmlns:a16="http://schemas.microsoft.com/office/drawing/2014/main" id="{703F3E29-3AFC-46F3-A6C6-2710C175362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9" name="CuadroTexto 4">
          <a:extLst>
            <a:ext uri="{FF2B5EF4-FFF2-40B4-BE49-F238E27FC236}">
              <a16:creationId xmlns:a16="http://schemas.microsoft.com/office/drawing/2014/main" id="{D8688E25-1869-4F37-8C8A-B43A0EB878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0" name="CuadroTexto 1">
          <a:extLst>
            <a:ext uri="{FF2B5EF4-FFF2-40B4-BE49-F238E27FC236}">
              <a16:creationId xmlns:a16="http://schemas.microsoft.com/office/drawing/2014/main" id="{39F2580D-EB77-4D91-9CC2-BB9D66B5EA5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1" name="CuadroTexto 3">
          <a:extLst>
            <a:ext uri="{FF2B5EF4-FFF2-40B4-BE49-F238E27FC236}">
              <a16:creationId xmlns:a16="http://schemas.microsoft.com/office/drawing/2014/main" id="{351F8C6E-9EF9-476E-BD94-3AA6508092E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2" name="CuadroTexto 4">
          <a:extLst>
            <a:ext uri="{FF2B5EF4-FFF2-40B4-BE49-F238E27FC236}">
              <a16:creationId xmlns:a16="http://schemas.microsoft.com/office/drawing/2014/main" id="{2A22CC0C-02AD-4C41-B2C1-27D38D031104}"/>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3" name="CuadroTexto 392">
          <a:extLst>
            <a:ext uri="{FF2B5EF4-FFF2-40B4-BE49-F238E27FC236}">
              <a16:creationId xmlns:a16="http://schemas.microsoft.com/office/drawing/2014/main" id="{2C6DF7D8-BB6B-4162-8808-D932626D49D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4" name="CuadroTexto 3">
          <a:extLst>
            <a:ext uri="{FF2B5EF4-FFF2-40B4-BE49-F238E27FC236}">
              <a16:creationId xmlns:a16="http://schemas.microsoft.com/office/drawing/2014/main" id="{FE00F9E3-8395-442E-8346-B4FD2222730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5" name="CuadroTexto 4">
          <a:extLst>
            <a:ext uri="{FF2B5EF4-FFF2-40B4-BE49-F238E27FC236}">
              <a16:creationId xmlns:a16="http://schemas.microsoft.com/office/drawing/2014/main" id="{6E84F5C0-A3A0-4919-AC45-505CB445779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6" name="CuadroTexto 1">
          <a:extLst>
            <a:ext uri="{FF2B5EF4-FFF2-40B4-BE49-F238E27FC236}">
              <a16:creationId xmlns:a16="http://schemas.microsoft.com/office/drawing/2014/main" id="{A58B61EC-D404-4A92-9CCC-934EDA3CE1E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7" name="CuadroTexto 3">
          <a:extLst>
            <a:ext uri="{FF2B5EF4-FFF2-40B4-BE49-F238E27FC236}">
              <a16:creationId xmlns:a16="http://schemas.microsoft.com/office/drawing/2014/main" id="{4C2B4803-D9D2-472A-905B-334A2716BD7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8" name="CuadroTexto 4">
          <a:extLst>
            <a:ext uri="{FF2B5EF4-FFF2-40B4-BE49-F238E27FC236}">
              <a16:creationId xmlns:a16="http://schemas.microsoft.com/office/drawing/2014/main" id="{2C4F6FAE-84E1-47F2-AB85-5BD688D76D2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9" name="CuadroTexto 398">
          <a:extLst>
            <a:ext uri="{FF2B5EF4-FFF2-40B4-BE49-F238E27FC236}">
              <a16:creationId xmlns:a16="http://schemas.microsoft.com/office/drawing/2014/main" id="{4D4D5326-EB12-4EF9-8F53-3C224A837CA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0" name="CuadroTexto 3">
          <a:extLst>
            <a:ext uri="{FF2B5EF4-FFF2-40B4-BE49-F238E27FC236}">
              <a16:creationId xmlns:a16="http://schemas.microsoft.com/office/drawing/2014/main" id="{3C26A830-40FB-4C97-BBA2-13363F1D8D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1" name="CuadroTexto 4">
          <a:extLst>
            <a:ext uri="{FF2B5EF4-FFF2-40B4-BE49-F238E27FC236}">
              <a16:creationId xmlns:a16="http://schemas.microsoft.com/office/drawing/2014/main" id="{E66B6872-F4A5-4003-8F67-94A7D0A595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2" name="CuadroTexto 1">
          <a:extLst>
            <a:ext uri="{FF2B5EF4-FFF2-40B4-BE49-F238E27FC236}">
              <a16:creationId xmlns:a16="http://schemas.microsoft.com/office/drawing/2014/main" id="{A0158A8F-A31B-40CA-AFBC-237D5D906DA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3" name="CuadroTexto 3">
          <a:extLst>
            <a:ext uri="{FF2B5EF4-FFF2-40B4-BE49-F238E27FC236}">
              <a16:creationId xmlns:a16="http://schemas.microsoft.com/office/drawing/2014/main" id="{D2338393-AEE8-419E-981B-B587740AB2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4" name="CuadroTexto 4">
          <a:extLst>
            <a:ext uri="{FF2B5EF4-FFF2-40B4-BE49-F238E27FC236}">
              <a16:creationId xmlns:a16="http://schemas.microsoft.com/office/drawing/2014/main" id="{2F30BCD1-A58F-4669-BC07-651E6D3C03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5" name="CuadroTexto 404">
          <a:extLst>
            <a:ext uri="{FF2B5EF4-FFF2-40B4-BE49-F238E27FC236}">
              <a16:creationId xmlns:a16="http://schemas.microsoft.com/office/drawing/2014/main" id="{B21E060A-1172-419D-8E72-D984746933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6" name="CuadroTexto 3">
          <a:extLst>
            <a:ext uri="{FF2B5EF4-FFF2-40B4-BE49-F238E27FC236}">
              <a16:creationId xmlns:a16="http://schemas.microsoft.com/office/drawing/2014/main" id="{985046B3-3FBC-4656-86F3-95A8BAE8A61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7" name="CuadroTexto 4">
          <a:extLst>
            <a:ext uri="{FF2B5EF4-FFF2-40B4-BE49-F238E27FC236}">
              <a16:creationId xmlns:a16="http://schemas.microsoft.com/office/drawing/2014/main" id="{95B760AC-E254-4A4C-AE0F-CF86AC5D3AF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8" name="CuadroTexto 1">
          <a:extLst>
            <a:ext uri="{FF2B5EF4-FFF2-40B4-BE49-F238E27FC236}">
              <a16:creationId xmlns:a16="http://schemas.microsoft.com/office/drawing/2014/main" id="{AF34396B-3F9A-43EF-8248-AC6D70EA3C3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9" name="CuadroTexto 3">
          <a:extLst>
            <a:ext uri="{FF2B5EF4-FFF2-40B4-BE49-F238E27FC236}">
              <a16:creationId xmlns:a16="http://schemas.microsoft.com/office/drawing/2014/main" id="{AA3993C9-8758-484B-AC68-FF61A6DB198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0" name="CuadroTexto 4">
          <a:extLst>
            <a:ext uri="{FF2B5EF4-FFF2-40B4-BE49-F238E27FC236}">
              <a16:creationId xmlns:a16="http://schemas.microsoft.com/office/drawing/2014/main" id="{0E2CE764-3E74-454B-99A3-C3EC96A9ED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1" name="CuadroTexto 410">
          <a:extLst>
            <a:ext uri="{FF2B5EF4-FFF2-40B4-BE49-F238E27FC236}">
              <a16:creationId xmlns:a16="http://schemas.microsoft.com/office/drawing/2014/main" id="{F7657622-8848-45DC-91BC-EBA80B29AC2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2" name="CuadroTexto 3">
          <a:extLst>
            <a:ext uri="{FF2B5EF4-FFF2-40B4-BE49-F238E27FC236}">
              <a16:creationId xmlns:a16="http://schemas.microsoft.com/office/drawing/2014/main" id="{C172B635-6D7F-4270-932B-2D8A0CF5C1B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3" name="CuadroTexto 4">
          <a:extLst>
            <a:ext uri="{FF2B5EF4-FFF2-40B4-BE49-F238E27FC236}">
              <a16:creationId xmlns:a16="http://schemas.microsoft.com/office/drawing/2014/main" id="{CA575F7A-24C1-452F-9087-88F3ED1920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4" name="CuadroTexto 1">
          <a:extLst>
            <a:ext uri="{FF2B5EF4-FFF2-40B4-BE49-F238E27FC236}">
              <a16:creationId xmlns:a16="http://schemas.microsoft.com/office/drawing/2014/main" id="{19083A97-BDBC-4E19-A975-16DB812FBD6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5" name="CuadroTexto 3">
          <a:extLst>
            <a:ext uri="{FF2B5EF4-FFF2-40B4-BE49-F238E27FC236}">
              <a16:creationId xmlns:a16="http://schemas.microsoft.com/office/drawing/2014/main" id="{A0289E84-F6E1-4600-B060-40AE182C6BA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6" name="CuadroTexto 4">
          <a:extLst>
            <a:ext uri="{FF2B5EF4-FFF2-40B4-BE49-F238E27FC236}">
              <a16:creationId xmlns:a16="http://schemas.microsoft.com/office/drawing/2014/main" id="{C871035F-2938-4570-B609-23574CB6D0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7" name="CuadroTexto 416">
          <a:extLst>
            <a:ext uri="{FF2B5EF4-FFF2-40B4-BE49-F238E27FC236}">
              <a16:creationId xmlns:a16="http://schemas.microsoft.com/office/drawing/2014/main" id="{6EA6C221-6460-4486-AE99-2AD9749857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8" name="CuadroTexto 3">
          <a:extLst>
            <a:ext uri="{FF2B5EF4-FFF2-40B4-BE49-F238E27FC236}">
              <a16:creationId xmlns:a16="http://schemas.microsoft.com/office/drawing/2014/main" id="{2198AF1E-FEE1-4771-A73D-70238825AAF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9" name="CuadroTexto 4">
          <a:extLst>
            <a:ext uri="{FF2B5EF4-FFF2-40B4-BE49-F238E27FC236}">
              <a16:creationId xmlns:a16="http://schemas.microsoft.com/office/drawing/2014/main" id="{A036F547-8E91-43F9-A215-5D2DD533528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0" name="CuadroTexto 1">
          <a:extLst>
            <a:ext uri="{FF2B5EF4-FFF2-40B4-BE49-F238E27FC236}">
              <a16:creationId xmlns:a16="http://schemas.microsoft.com/office/drawing/2014/main" id="{7D2F24A2-299C-4C50-9FFE-D0ECB3F1728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1" name="CuadroTexto 3">
          <a:extLst>
            <a:ext uri="{FF2B5EF4-FFF2-40B4-BE49-F238E27FC236}">
              <a16:creationId xmlns:a16="http://schemas.microsoft.com/office/drawing/2014/main" id="{3E89607E-EC50-4133-94BB-0B08345FE09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2" name="CuadroTexto 4">
          <a:extLst>
            <a:ext uri="{FF2B5EF4-FFF2-40B4-BE49-F238E27FC236}">
              <a16:creationId xmlns:a16="http://schemas.microsoft.com/office/drawing/2014/main" id="{1704B018-25D0-4E03-89EA-6F8AF9BABAC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3" name="CuadroTexto 422">
          <a:extLst>
            <a:ext uri="{FF2B5EF4-FFF2-40B4-BE49-F238E27FC236}">
              <a16:creationId xmlns:a16="http://schemas.microsoft.com/office/drawing/2014/main" id="{BCA216BE-8990-4611-AE90-505BA7A9E8A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4" name="CuadroTexto 3">
          <a:extLst>
            <a:ext uri="{FF2B5EF4-FFF2-40B4-BE49-F238E27FC236}">
              <a16:creationId xmlns:a16="http://schemas.microsoft.com/office/drawing/2014/main" id="{7CB4A080-2EDA-4007-B04C-27BF681427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5" name="CuadroTexto 4">
          <a:extLst>
            <a:ext uri="{FF2B5EF4-FFF2-40B4-BE49-F238E27FC236}">
              <a16:creationId xmlns:a16="http://schemas.microsoft.com/office/drawing/2014/main" id="{F3CADB90-30B2-4149-8EA0-9838B6A8B73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6" name="CuadroTexto 1">
          <a:extLst>
            <a:ext uri="{FF2B5EF4-FFF2-40B4-BE49-F238E27FC236}">
              <a16:creationId xmlns:a16="http://schemas.microsoft.com/office/drawing/2014/main" id="{DD63F0BF-E2BB-4BCB-947D-F419AF6396E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7" name="CuadroTexto 3">
          <a:extLst>
            <a:ext uri="{FF2B5EF4-FFF2-40B4-BE49-F238E27FC236}">
              <a16:creationId xmlns:a16="http://schemas.microsoft.com/office/drawing/2014/main" id="{A055AB16-4A18-4D69-AA88-BE48996E45B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8" name="CuadroTexto 4">
          <a:extLst>
            <a:ext uri="{FF2B5EF4-FFF2-40B4-BE49-F238E27FC236}">
              <a16:creationId xmlns:a16="http://schemas.microsoft.com/office/drawing/2014/main" id="{6E524B70-1646-450A-B208-5E3712E74CB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429" name="CuadroTexto 428">
          <a:extLst>
            <a:ext uri="{FF2B5EF4-FFF2-40B4-BE49-F238E27FC236}">
              <a16:creationId xmlns:a16="http://schemas.microsoft.com/office/drawing/2014/main" id="{51A8E3B8-D4B4-4E4E-8C3B-AF3DBBA0395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430" name="CuadroTexto 3">
          <a:extLst>
            <a:ext uri="{FF2B5EF4-FFF2-40B4-BE49-F238E27FC236}">
              <a16:creationId xmlns:a16="http://schemas.microsoft.com/office/drawing/2014/main" id="{1294CB5E-3DF9-4998-97B1-05DD2F66779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431" name="CuadroTexto 4">
          <a:extLst>
            <a:ext uri="{FF2B5EF4-FFF2-40B4-BE49-F238E27FC236}">
              <a16:creationId xmlns:a16="http://schemas.microsoft.com/office/drawing/2014/main" id="{98B7E599-728C-4AC6-A56A-A2BF3D6D3D5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432" name="CuadroTexto 1">
          <a:extLst>
            <a:ext uri="{FF2B5EF4-FFF2-40B4-BE49-F238E27FC236}">
              <a16:creationId xmlns:a16="http://schemas.microsoft.com/office/drawing/2014/main" id="{DF7F7176-9E1E-453C-98BA-A7D5235BC51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433" name="CuadroTexto 3">
          <a:extLst>
            <a:ext uri="{FF2B5EF4-FFF2-40B4-BE49-F238E27FC236}">
              <a16:creationId xmlns:a16="http://schemas.microsoft.com/office/drawing/2014/main" id="{A0431AA3-3F8D-44A0-8FD5-FCF42223669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434" name="CuadroTexto 4">
          <a:extLst>
            <a:ext uri="{FF2B5EF4-FFF2-40B4-BE49-F238E27FC236}">
              <a16:creationId xmlns:a16="http://schemas.microsoft.com/office/drawing/2014/main" id="{70EE791D-876D-434D-A73D-BFAD356E705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35" name="CuadroTexto 434">
          <a:extLst>
            <a:ext uri="{FF2B5EF4-FFF2-40B4-BE49-F238E27FC236}">
              <a16:creationId xmlns:a16="http://schemas.microsoft.com/office/drawing/2014/main" id="{0FCA9852-2124-4F6E-8540-BE06FDA02C5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36" name="CuadroTexto 3">
          <a:extLst>
            <a:ext uri="{FF2B5EF4-FFF2-40B4-BE49-F238E27FC236}">
              <a16:creationId xmlns:a16="http://schemas.microsoft.com/office/drawing/2014/main" id="{6B3403F9-A1C6-4429-94E1-08D1A5D38E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37" name="CuadroTexto 4">
          <a:extLst>
            <a:ext uri="{FF2B5EF4-FFF2-40B4-BE49-F238E27FC236}">
              <a16:creationId xmlns:a16="http://schemas.microsoft.com/office/drawing/2014/main" id="{31BDC1AC-1432-434A-8228-73F627CDC9E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38" name="CuadroTexto 1">
          <a:extLst>
            <a:ext uri="{FF2B5EF4-FFF2-40B4-BE49-F238E27FC236}">
              <a16:creationId xmlns:a16="http://schemas.microsoft.com/office/drawing/2014/main" id="{CB0CFEFA-AA6E-4E25-9616-25FBB9364D0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39" name="CuadroTexto 3">
          <a:extLst>
            <a:ext uri="{FF2B5EF4-FFF2-40B4-BE49-F238E27FC236}">
              <a16:creationId xmlns:a16="http://schemas.microsoft.com/office/drawing/2014/main" id="{B1806ADF-50AA-4B91-8093-8F018A01DC9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40" name="CuadroTexto 4">
          <a:extLst>
            <a:ext uri="{FF2B5EF4-FFF2-40B4-BE49-F238E27FC236}">
              <a16:creationId xmlns:a16="http://schemas.microsoft.com/office/drawing/2014/main" id="{83F2A0DC-6B00-4B73-963E-2898E8F4190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41" name="CuadroTexto 440">
          <a:extLst>
            <a:ext uri="{FF2B5EF4-FFF2-40B4-BE49-F238E27FC236}">
              <a16:creationId xmlns:a16="http://schemas.microsoft.com/office/drawing/2014/main" id="{42F3175C-8B0F-4E2C-BFB7-80990F5CC0B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42" name="CuadroTexto 3">
          <a:extLst>
            <a:ext uri="{FF2B5EF4-FFF2-40B4-BE49-F238E27FC236}">
              <a16:creationId xmlns:a16="http://schemas.microsoft.com/office/drawing/2014/main" id="{D37DA97E-F2AC-41D2-9F42-1125961FCBD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43" name="CuadroTexto 4">
          <a:extLst>
            <a:ext uri="{FF2B5EF4-FFF2-40B4-BE49-F238E27FC236}">
              <a16:creationId xmlns:a16="http://schemas.microsoft.com/office/drawing/2014/main" id="{43593F1E-0578-4522-AC12-58E4560666B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44" name="CuadroTexto 1">
          <a:extLst>
            <a:ext uri="{FF2B5EF4-FFF2-40B4-BE49-F238E27FC236}">
              <a16:creationId xmlns:a16="http://schemas.microsoft.com/office/drawing/2014/main" id="{0442365E-D25E-42BA-8C16-5F8E34312D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45" name="CuadroTexto 3">
          <a:extLst>
            <a:ext uri="{FF2B5EF4-FFF2-40B4-BE49-F238E27FC236}">
              <a16:creationId xmlns:a16="http://schemas.microsoft.com/office/drawing/2014/main" id="{9E745525-1EB6-416F-B6C3-B916B714E13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446" name="CuadroTexto 4">
          <a:extLst>
            <a:ext uri="{FF2B5EF4-FFF2-40B4-BE49-F238E27FC236}">
              <a16:creationId xmlns:a16="http://schemas.microsoft.com/office/drawing/2014/main" id="{1C200117-D9A1-46BD-8B95-4A01BEDBF9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7" name="CuadroTexto 446">
          <a:extLst>
            <a:ext uri="{FF2B5EF4-FFF2-40B4-BE49-F238E27FC236}">
              <a16:creationId xmlns:a16="http://schemas.microsoft.com/office/drawing/2014/main" id="{72622B57-F6D2-4729-A723-BEFAD348D81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8" name="CuadroTexto 3">
          <a:extLst>
            <a:ext uri="{FF2B5EF4-FFF2-40B4-BE49-F238E27FC236}">
              <a16:creationId xmlns:a16="http://schemas.microsoft.com/office/drawing/2014/main" id="{40F41BE9-20F8-454A-95D2-6E5E5396004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9" name="CuadroTexto 4">
          <a:extLst>
            <a:ext uri="{FF2B5EF4-FFF2-40B4-BE49-F238E27FC236}">
              <a16:creationId xmlns:a16="http://schemas.microsoft.com/office/drawing/2014/main" id="{67CB11F3-9FA8-48AD-9546-520671A84D3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0" name="CuadroTexto 1">
          <a:extLst>
            <a:ext uri="{FF2B5EF4-FFF2-40B4-BE49-F238E27FC236}">
              <a16:creationId xmlns:a16="http://schemas.microsoft.com/office/drawing/2014/main" id="{821F262C-1F8E-400D-932B-12A4754600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1" name="CuadroTexto 3">
          <a:extLst>
            <a:ext uri="{FF2B5EF4-FFF2-40B4-BE49-F238E27FC236}">
              <a16:creationId xmlns:a16="http://schemas.microsoft.com/office/drawing/2014/main" id="{EC16A1A6-49E3-4E70-BDDB-18E3F8F6FF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2" name="CuadroTexto 4">
          <a:extLst>
            <a:ext uri="{FF2B5EF4-FFF2-40B4-BE49-F238E27FC236}">
              <a16:creationId xmlns:a16="http://schemas.microsoft.com/office/drawing/2014/main" id="{6D15833C-E0ED-4C63-BD16-754B5A422FC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3" name="CuadroTexto 452">
          <a:extLst>
            <a:ext uri="{FF2B5EF4-FFF2-40B4-BE49-F238E27FC236}">
              <a16:creationId xmlns:a16="http://schemas.microsoft.com/office/drawing/2014/main" id="{40DB4565-AA7B-44E5-91FE-C5EE87ADF76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4" name="CuadroTexto 3">
          <a:extLst>
            <a:ext uri="{FF2B5EF4-FFF2-40B4-BE49-F238E27FC236}">
              <a16:creationId xmlns:a16="http://schemas.microsoft.com/office/drawing/2014/main" id="{955C16DC-9971-430C-8F44-D53C8D4B9A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5" name="CuadroTexto 4">
          <a:extLst>
            <a:ext uri="{FF2B5EF4-FFF2-40B4-BE49-F238E27FC236}">
              <a16:creationId xmlns:a16="http://schemas.microsoft.com/office/drawing/2014/main" id="{BC7B7DDD-6E1E-427B-9C4E-E9A88F4307F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6" name="CuadroTexto 1">
          <a:extLst>
            <a:ext uri="{FF2B5EF4-FFF2-40B4-BE49-F238E27FC236}">
              <a16:creationId xmlns:a16="http://schemas.microsoft.com/office/drawing/2014/main" id="{17BCDD1E-988A-4432-B0E2-C7208F7EA78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7" name="CuadroTexto 3">
          <a:extLst>
            <a:ext uri="{FF2B5EF4-FFF2-40B4-BE49-F238E27FC236}">
              <a16:creationId xmlns:a16="http://schemas.microsoft.com/office/drawing/2014/main" id="{7E7C3E33-E318-4403-B5DD-250DC94398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8" name="CuadroTexto 4">
          <a:extLst>
            <a:ext uri="{FF2B5EF4-FFF2-40B4-BE49-F238E27FC236}">
              <a16:creationId xmlns:a16="http://schemas.microsoft.com/office/drawing/2014/main" id="{CA79BA4C-73A6-4EA0-A2B4-675AC6B6B76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9" name="CuadroTexto 458">
          <a:extLst>
            <a:ext uri="{FF2B5EF4-FFF2-40B4-BE49-F238E27FC236}">
              <a16:creationId xmlns:a16="http://schemas.microsoft.com/office/drawing/2014/main" id="{EFDBC4A5-A0E4-41B9-8E30-0919293A64F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0" name="CuadroTexto 3">
          <a:extLst>
            <a:ext uri="{FF2B5EF4-FFF2-40B4-BE49-F238E27FC236}">
              <a16:creationId xmlns:a16="http://schemas.microsoft.com/office/drawing/2014/main" id="{634CD166-EE92-4921-9A3A-49AC6BABCDB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1" name="CuadroTexto 4">
          <a:extLst>
            <a:ext uri="{FF2B5EF4-FFF2-40B4-BE49-F238E27FC236}">
              <a16:creationId xmlns:a16="http://schemas.microsoft.com/office/drawing/2014/main" id="{A3C4B18E-992C-4B23-973C-E5C9C032041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2" name="CuadroTexto 1">
          <a:extLst>
            <a:ext uri="{FF2B5EF4-FFF2-40B4-BE49-F238E27FC236}">
              <a16:creationId xmlns:a16="http://schemas.microsoft.com/office/drawing/2014/main" id="{00EFA6D1-FD2F-47C1-9BF6-ACAE7EB598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3" name="CuadroTexto 3">
          <a:extLst>
            <a:ext uri="{FF2B5EF4-FFF2-40B4-BE49-F238E27FC236}">
              <a16:creationId xmlns:a16="http://schemas.microsoft.com/office/drawing/2014/main" id="{96622198-D37F-4503-BC3A-BCDD83086F9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4" name="CuadroTexto 4">
          <a:extLst>
            <a:ext uri="{FF2B5EF4-FFF2-40B4-BE49-F238E27FC236}">
              <a16:creationId xmlns:a16="http://schemas.microsoft.com/office/drawing/2014/main" id="{6C88C20B-08DD-43EC-83DB-35609C820BC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5" name="CuadroTexto 464">
          <a:extLst>
            <a:ext uri="{FF2B5EF4-FFF2-40B4-BE49-F238E27FC236}">
              <a16:creationId xmlns:a16="http://schemas.microsoft.com/office/drawing/2014/main" id="{96143100-92C2-43F7-B0CD-CC11B79BDE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6" name="CuadroTexto 3">
          <a:extLst>
            <a:ext uri="{FF2B5EF4-FFF2-40B4-BE49-F238E27FC236}">
              <a16:creationId xmlns:a16="http://schemas.microsoft.com/office/drawing/2014/main" id="{CCBC4D0B-C085-4DB6-A222-404AD39A523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7" name="CuadroTexto 4">
          <a:extLst>
            <a:ext uri="{FF2B5EF4-FFF2-40B4-BE49-F238E27FC236}">
              <a16:creationId xmlns:a16="http://schemas.microsoft.com/office/drawing/2014/main" id="{4A14961D-6E30-4AEE-807E-CC8F9226547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8" name="CuadroTexto 1">
          <a:extLst>
            <a:ext uri="{FF2B5EF4-FFF2-40B4-BE49-F238E27FC236}">
              <a16:creationId xmlns:a16="http://schemas.microsoft.com/office/drawing/2014/main" id="{7194369F-1D0A-49EA-BFFC-3A39ACC4620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9" name="CuadroTexto 3">
          <a:extLst>
            <a:ext uri="{FF2B5EF4-FFF2-40B4-BE49-F238E27FC236}">
              <a16:creationId xmlns:a16="http://schemas.microsoft.com/office/drawing/2014/main" id="{6C055E70-88C5-4E4A-BCEB-03290CA6952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0" name="CuadroTexto 4">
          <a:extLst>
            <a:ext uri="{FF2B5EF4-FFF2-40B4-BE49-F238E27FC236}">
              <a16:creationId xmlns:a16="http://schemas.microsoft.com/office/drawing/2014/main" id="{238E358D-29C7-4E81-A010-CBBCBF44A6C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1" name="CuadroTexto 470">
          <a:extLst>
            <a:ext uri="{FF2B5EF4-FFF2-40B4-BE49-F238E27FC236}">
              <a16:creationId xmlns:a16="http://schemas.microsoft.com/office/drawing/2014/main" id="{26F4E679-6646-437C-A6FD-4AC2915273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2" name="CuadroTexto 3">
          <a:extLst>
            <a:ext uri="{FF2B5EF4-FFF2-40B4-BE49-F238E27FC236}">
              <a16:creationId xmlns:a16="http://schemas.microsoft.com/office/drawing/2014/main" id="{86C7A04A-91E9-4EED-A867-D3C6F17F136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3" name="CuadroTexto 4">
          <a:extLst>
            <a:ext uri="{FF2B5EF4-FFF2-40B4-BE49-F238E27FC236}">
              <a16:creationId xmlns:a16="http://schemas.microsoft.com/office/drawing/2014/main" id="{B99A0F9A-9277-427B-923E-DFDD756130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4" name="CuadroTexto 1">
          <a:extLst>
            <a:ext uri="{FF2B5EF4-FFF2-40B4-BE49-F238E27FC236}">
              <a16:creationId xmlns:a16="http://schemas.microsoft.com/office/drawing/2014/main" id="{8091D652-51BB-4747-A77A-7E492006A62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5" name="CuadroTexto 3">
          <a:extLst>
            <a:ext uri="{FF2B5EF4-FFF2-40B4-BE49-F238E27FC236}">
              <a16:creationId xmlns:a16="http://schemas.microsoft.com/office/drawing/2014/main" id="{14C33CF3-4E3D-4549-9986-77D5F0E6B08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6" name="CuadroTexto 4">
          <a:extLst>
            <a:ext uri="{FF2B5EF4-FFF2-40B4-BE49-F238E27FC236}">
              <a16:creationId xmlns:a16="http://schemas.microsoft.com/office/drawing/2014/main" id="{C20E3742-4E2D-43F0-A3FA-E06970E187A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7" name="CuadroTexto 476">
          <a:extLst>
            <a:ext uri="{FF2B5EF4-FFF2-40B4-BE49-F238E27FC236}">
              <a16:creationId xmlns:a16="http://schemas.microsoft.com/office/drawing/2014/main" id="{8DB32073-C9E3-4BF8-9BBF-16590BEEA93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8" name="CuadroTexto 3">
          <a:extLst>
            <a:ext uri="{FF2B5EF4-FFF2-40B4-BE49-F238E27FC236}">
              <a16:creationId xmlns:a16="http://schemas.microsoft.com/office/drawing/2014/main" id="{501735EA-E1CD-4EFE-B207-72CCD3E8F80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9" name="CuadroTexto 4">
          <a:extLst>
            <a:ext uri="{FF2B5EF4-FFF2-40B4-BE49-F238E27FC236}">
              <a16:creationId xmlns:a16="http://schemas.microsoft.com/office/drawing/2014/main" id="{70FCA92A-59AD-4FED-87E1-B7F65A79694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0" name="CuadroTexto 1">
          <a:extLst>
            <a:ext uri="{FF2B5EF4-FFF2-40B4-BE49-F238E27FC236}">
              <a16:creationId xmlns:a16="http://schemas.microsoft.com/office/drawing/2014/main" id="{902ED145-7922-4429-8369-D397E3E20D6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1" name="CuadroTexto 3">
          <a:extLst>
            <a:ext uri="{FF2B5EF4-FFF2-40B4-BE49-F238E27FC236}">
              <a16:creationId xmlns:a16="http://schemas.microsoft.com/office/drawing/2014/main" id="{D4122EBA-5AA2-4FDC-8640-6D5267B9734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2" name="CuadroTexto 4">
          <a:extLst>
            <a:ext uri="{FF2B5EF4-FFF2-40B4-BE49-F238E27FC236}">
              <a16:creationId xmlns:a16="http://schemas.microsoft.com/office/drawing/2014/main" id="{9EB73FF4-46F7-4450-A620-3ECFE514BD1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3" name="CuadroTexto 482">
          <a:extLst>
            <a:ext uri="{FF2B5EF4-FFF2-40B4-BE49-F238E27FC236}">
              <a16:creationId xmlns:a16="http://schemas.microsoft.com/office/drawing/2014/main" id="{F2899A55-B156-4257-B2B1-5802A2FDCAD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4" name="CuadroTexto 3">
          <a:extLst>
            <a:ext uri="{FF2B5EF4-FFF2-40B4-BE49-F238E27FC236}">
              <a16:creationId xmlns:a16="http://schemas.microsoft.com/office/drawing/2014/main" id="{D9047414-C89B-4B42-8C60-9F9ED35FD2F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5" name="CuadroTexto 4">
          <a:extLst>
            <a:ext uri="{FF2B5EF4-FFF2-40B4-BE49-F238E27FC236}">
              <a16:creationId xmlns:a16="http://schemas.microsoft.com/office/drawing/2014/main" id="{814590F3-DA1F-45F7-A04B-1B70127D0AB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6" name="CuadroTexto 1">
          <a:extLst>
            <a:ext uri="{FF2B5EF4-FFF2-40B4-BE49-F238E27FC236}">
              <a16:creationId xmlns:a16="http://schemas.microsoft.com/office/drawing/2014/main" id="{555B666C-49F4-4345-82CB-005EA02826D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7" name="CuadroTexto 3">
          <a:extLst>
            <a:ext uri="{FF2B5EF4-FFF2-40B4-BE49-F238E27FC236}">
              <a16:creationId xmlns:a16="http://schemas.microsoft.com/office/drawing/2014/main" id="{27C74681-0ACB-4B55-989D-4732BD482C4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8" name="CuadroTexto 4">
          <a:extLst>
            <a:ext uri="{FF2B5EF4-FFF2-40B4-BE49-F238E27FC236}">
              <a16:creationId xmlns:a16="http://schemas.microsoft.com/office/drawing/2014/main" id="{FB1F99F7-7F85-416A-A1EB-2F25975C34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9" name="CuadroTexto 488">
          <a:extLst>
            <a:ext uri="{FF2B5EF4-FFF2-40B4-BE49-F238E27FC236}">
              <a16:creationId xmlns:a16="http://schemas.microsoft.com/office/drawing/2014/main" id="{312958E4-66C5-4AFB-97D8-DCF2D713934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0" name="CuadroTexto 3">
          <a:extLst>
            <a:ext uri="{FF2B5EF4-FFF2-40B4-BE49-F238E27FC236}">
              <a16:creationId xmlns:a16="http://schemas.microsoft.com/office/drawing/2014/main" id="{7DD5324D-30A1-4889-BFD4-F1CD68CE343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1" name="CuadroTexto 4">
          <a:extLst>
            <a:ext uri="{FF2B5EF4-FFF2-40B4-BE49-F238E27FC236}">
              <a16:creationId xmlns:a16="http://schemas.microsoft.com/office/drawing/2014/main" id="{4DC93291-C181-4355-8466-EE7A51AA5A2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2" name="CuadroTexto 1">
          <a:extLst>
            <a:ext uri="{FF2B5EF4-FFF2-40B4-BE49-F238E27FC236}">
              <a16:creationId xmlns:a16="http://schemas.microsoft.com/office/drawing/2014/main" id="{E875A9C4-B3EC-453D-8169-E7D83D8AE6D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3" name="CuadroTexto 3">
          <a:extLst>
            <a:ext uri="{FF2B5EF4-FFF2-40B4-BE49-F238E27FC236}">
              <a16:creationId xmlns:a16="http://schemas.microsoft.com/office/drawing/2014/main" id="{6548C9FD-9952-4B1C-9EC7-CC69B8CB7CA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4" name="CuadroTexto 4">
          <a:extLst>
            <a:ext uri="{FF2B5EF4-FFF2-40B4-BE49-F238E27FC236}">
              <a16:creationId xmlns:a16="http://schemas.microsoft.com/office/drawing/2014/main" id="{E119905A-B91F-45D0-A0BB-C4AAE93AADB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5" name="CuadroTexto 494">
          <a:extLst>
            <a:ext uri="{FF2B5EF4-FFF2-40B4-BE49-F238E27FC236}">
              <a16:creationId xmlns:a16="http://schemas.microsoft.com/office/drawing/2014/main" id="{CDFBF9C2-8EE8-4EA6-9497-EFDE392C357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6" name="CuadroTexto 3">
          <a:extLst>
            <a:ext uri="{FF2B5EF4-FFF2-40B4-BE49-F238E27FC236}">
              <a16:creationId xmlns:a16="http://schemas.microsoft.com/office/drawing/2014/main" id="{7D36BC3B-6423-4684-91FA-B4798E3AAF6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7" name="CuadroTexto 4">
          <a:extLst>
            <a:ext uri="{FF2B5EF4-FFF2-40B4-BE49-F238E27FC236}">
              <a16:creationId xmlns:a16="http://schemas.microsoft.com/office/drawing/2014/main" id="{C6A9A2F2-89D0-4102-8726-140973F23E0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8" name="CuadroTexto 1">
          <a:extLst>
            <a:ext uri="{FF2B5EF4-FFF2-40B4-BE49-F238E27FC236}">
              <a16:creationId xmlns:a16="http://schemas.microsoft.com/office/drawing/2014/main" id="{C37C422B-DC89-482A-952C-8E12E9AC221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9" name="CuadroTexto 3">
          <a:extLst>
            <a:ext uri="{FF2B5EF4-FFF2-40B4-BE49-F238E27FC236}">
              <a16:creationId xmlns:a16="http://schemas.microsoft.com/office/drawing/2014/main" id="{2BB1C744-2B38-40C0-B1A9-F959F36B856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0" name="CuadroTexto 4">
          <a:extLst>
            <a:ext uri="{FF2B5EF4-FFF2-40B4-BE49-F238E27FC236}">
              <a16:creationId xmlns:a16="http://schemas.microsoft.com/office/drawing/2014/main" id="{9DA4718A-A977-4B0B-9391-40AC0B6691D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1" name="CuadroTexto 500">
          <a:extLst>
            <a:ext uri="{FF2B5EF4-FFF2-40B4-BE49-F238E27FC236}">
              <a16:creationId xmlns:a16="http://schemas.microsoft.com/office/drawing/2014/main" id="{70F7542C-F498-4082-8FB8-1ADC9A200AB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2" name="CuadroTexto 3">
          <a:extLst>
            <a:ext uri="{FF2B5EF4-FFF2-40B4-BE49-F238E27FC236}">
              <a16:creationId xmlns:a16="http://schemas.microsoft.com/office/drawing/2014/main" id="{88502F44-7956-49B9-B501-C1B949D4DD3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3" name="CuadroTexto 4">
          <a:extLst>
            <a:ext uri="{FF2B5EF4-FFF2-40B4-BE49-F238E27FC236}">
              <a16:creationId xmlns:a16="http://schemas.microsoft.com/office/drawing/2014/main" id="{6C8D1537-ABE0-45D8-A963-DECF34AF636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4" name="CuadroTexto 1">
          <a:extLst>
            <a:ext uri="{FF2B5EF4-FFF2-40B4-BE49-F238E27FC236}">
              <a16:creationId xmlns:a16="http://schemas.microsoft.com/office/drawing/2014/main" id="{D69D7FCD-371B-4EDA-A016-3004560DF6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5" name="CuadroTexto 3">
          <a:extLst>
            <a:ext uri="{FF2B5EF4-FFF2-40B4-BE49-F238E27FC236}">
              <a16:creationId xmlns:a16="http://schemas.microsoft.com/office/drawing/2014/main" id="{36156DD2-8A03-4445-A5C3-37A95DA7058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6" name="CuadroTexto 4">
          <a:extLst>
            <a:ext uri="{FF2B5EF4-FFF2-40B4-BE49-F238E27FC236}">
              <a16:creationId xmlns:a16="http://schemas.microsoft.com/office/drawing/2014/main" id="{DC4823EE-D036-4000-BB02-4732C229599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7" name="CuadroTexto 506">
          <a:extLst>
            <a:ext uri="{FF2B5EF4-FFF2-40B4-BE49-F238E27FC236}">
              <a16:creationId xmlns:a16="http://schemas.microsoft.com/office/drawing/2014/main" id="{63722658-6D32-46F7-9115-D36B7F86CE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8" name="CuadroTexto 3">
          <a:extLst>
            <a:ext uri="{FF2B5EF4-FFF2-40B4-BE49-F238E27FC236}">
              <a16:creationId xmlns:a16="http://schemas.microsoft.com/office/drawing/2014/main" id="{CDDF0C0E-F458-4B86-9815-0A5D4742825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9" name="CuadroTexto 4">
          <a:extLst>
            <a:ext uri="{FF2B5EF4-FFF2-40B4-BE49-F238E27FC236}">
              <a16:creationId xmlns:a16="http://schemas.microsoft.com/office/drawing/2014/main" id="{A3915EF8-6B11-4884-9D89-C319648D203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0" name="CuadroTexto 1">
          <a:extLst>
            <a:ext uri="{FF2B5EF4-FFF2-40B4-BE49-F238E27FC236}">
              <a16:creationId xmlns:a16="http://schemas.microsoft.com/office/drawing/2014/main" id="{F24256B6-5E85-4E7A-8C48-D417EEF5D1E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1" name="CuadroTexto 3">
          <a:extLst>
            <a:ext uri="{FF2B5EF4-FFF2-40B4-BE49-F238E27FC236}">
              <a16:creationId xmlns:a16="http://schemas.microsoft.com/office/drawing/2014/main" id="{3C6681F8-C4B0-42A2-A0B4-E3F4DA3B112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2" name="CuadroTexto 4">
          <a:extLst>
            <a:ext uri="{FF2B5EF4-FFF2-40B4-BE49-F238E27FC236}">
              <a16:creationId xmlns:a16="http://schemas.microsoft.com/office/drawing/2014/main" id="{CFEE6DB1-A879-48B6-A321-19CD3241501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513" name="CuadroTexto 512">
          <a:extLst>
            <a:ext uri="{FF2B5EF4-FFF2-40B4-BE49-F238E27FC236}">
              <a16:creationId xmlns:a16="http://schemas.microsoft.com/office/drawing/2014/main" id="{BD19FDFE-2C58-4879-8C59-64169059209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514" name="CuadroTexto 3">
          <a:extLst>
            <a:ext uri="{FF2B5EF4-FFF2-40B4-BE49-F238E27FC236}">
              <a16:creationId xmlns:a16="http://schemas.microsoft.com/office/drawing/2014/main" id="{9B723EA3-5DAC-49D6-BA57-86B17DBA214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515" name="CuadroTexto 4">
          <a:extLst>
            <a:ext uri="{FF2B5EF4-FFF2-40B4-BE49-F238E27FC236}">
              <a16:creationId xmlns:a16="http://schemas.microsoft.com/office/drawing/2014/main" id="{4318B829-8647-4CED-9D87-7220E81C1F5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516" name="CuadroTexto 1">
          <a:extLst>
            <a:ext uri="{FF2B5EF4-FFF2-40B4-BE49-F238E27FC236}">
              <a16:creationId xmlns:a16="http://schemas.microsoft.com/office/drawing/2014/main" id="{E39E8689-7C7B-456D-AAB1-BD0292761B9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517" name="CuadroTexto 3">
          <a:extLst>
            <a:ext uri="{FF2B5EF4-FFF2-40B4-BE49-F238E27FC236}">
              <a16:creationId xmlns:a16="http://schemas.microsoft.com/office/drawing/2014/main" id="{E295B488-4A55-4A7A-A8D0-A85DD841B2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xdr:row>
      <xdr:rowOff>0</xdr:rowOff>
    </xdr:from>
    <xdr:ext cx="65" cy="172227"/>
    <xdr:sp macro="" textlink="">
      <xdr:nvSpPr>
        <xdr:cNvPr id="518" name="CuadroTexto 4">
          <a:extLst>
            <a:ext uri="{FF2B5EF4-FFF2-40B4-BE49-F238E27FC236}">
              <a16:creationId xmlns:a16="http://schemas.microsoft.com/office/drawing/2014/main" id="{9B54313E-8B50-414B-8F68-8EA505EFE6B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19" name="CuadroTexto 518">
          <a:extLst>
            <a:ext uri="{FF2B5EF4-FFF2-40B4-BE49-F238E27FC236}">
              <a16:creationId xmlns:a16="http://schemas.microsoft.com/office/drawing/2014/main" id="{1EA9A699-ACD4-4BA1-BE66-78B174A7BB7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0" name="CuadroTexto 3">
          <a:extLst>
            <a:ext uri="{FF2B5EF4-FFF2-40B4-BE49-F238E27FC236}">
              <a16:creationId xmlns:a16="http://schemas.microsoft.com/office/drawing/2014/main" id="{EDD57325-960E-4DBE-9ECD-23820E9F591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1" name="CuadroTexto 4">
          <a:extLst>
            <a:ext uri="{FF2B5EF4-FFF2-40B4-BE49-F238E27FC236}">
              <a16:creationId xmlns:a16="http://schemas.microsoft.com/office/drawing/2014/main" id="{366E3AEE-B14F-4E1D-A7F6-0ADBB4EFA8F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2" name="CuadroTexto 1">
          <a:extLst>
            <a:ext uri="{FF2B5EF4-FFF2-40B4-BE49-F238E27FC236}">
              <a16:creationId xmlns:a16="http://schemas.microsoft.com/office/drawing/2014/main" id="{B60525A1-373A-4538-BC93-B5A46D98DF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3" name="CuadroTexto 3">
          <a:extLst>
            <a:ext uri="{FF2B5EF4-FFF2-40B4-BE49-F238E27FC236}">
              <a16:creationId xmlns:a16="http://schemas.microsoft.com/office/drawing/2014/main" id="{BCE8FC04-A7C1-47DB-9EE1-276690101CC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4" name="CuadroTexto 4">
          <a:extLst>
            <a:ext uri="{FF2B5EF4-FFF2-40B4-BE49-F238E27FC236}">
              <a16:creationId xmlns:a16="http://schemas.microsoft.com/office/drawing/2014/main" id="{84FB8B13-5525-4C1C-BD76-43F0442C1CE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5" name="CuadroTexto 524">
          <a:extLst>
            <a:ext uri="{FF2B5EF4-FFF2-40B4-BE49-F238E27FC236}">
              <a16:creationId xmlns:a16="http://schemas.microsoft.com/office/drawing/2014/main" id="{744CB54A-63BF-499D-B1DE-957768B33DC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6" name="CuadroTexto 3">
          <a:extLst>
            <a:ext uri="{FF2B5EF4-FFF2-40B4-BE49-F238E27FC236}">
              <a16:creationId xmlns:a16="http://schemas.microsoft.com/office/drawing/2014/main" id="{F22CE27C-74A4-4E30-B56A-6B8714D3429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7" name="CuadroTexto 4">
          <a:extLst>
            <a:ext uri="{FF2B5EF4-FFF2-40B4-BE49-F238E27FC236}">
              <a16:creationId xmlns:a16="http://schemas.microsoft.com/office/drawing/2014/main" id="{73F10344-140D-4E34-8E9A-81EC6D5DC81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8" name="CuadroTexto 1">
          <a:extLst>
            <a:ext uri="{FF2B5EF4-FFF2-40B4-BE49-F238E27FC236}">
              <a16:creationId xmlns:a16="http://schemas.microsoft.com/office/drawing/2014/main" id="{7E2B860B-D203-435A-B22E-DCB7523F05A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29" name="CuadroTexto 3">
          <a:extLst>
            <a:ext uri="{FF2B5EF4-FFF2-40B4-BE49-F238E27FC236}">
              <a16:creationId xmlns:a16="http://schemas.microsoft.com/office/drawing/2014/main" id="{371A49CC-ADBB-47AA-A1EC-709E9851C86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24</xdr:row>
      <xdr:rowOff>0</xdr:rowOff>
    </xdr:from>
    <xdr:ext cx="65" cy="172227"/>
    <xdr:sp macro="" textlink="">
      <xdr:nvSpPr>
        <xdr:cNvPr id="530" name="CuadroTexto 4">
          <a:extLst>
            <a:ext uri="{FF2B5EF4-FFF2-40B4-BE49-F238E27FC236}">
              <a16:creationId xmlns:a16="http://schemas.microsoft.com/office/drawing/2014/main" id="{60C9A528-6146-4E8A-B1AD-47B29484339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1" name="CuadroTexto 530">
          <a:extLst>
            <a:ext uri="{FF2B5EF4-FFF2-40B4-BE49-F238E27FC236}">
              <a16:creationId xmlns:a16="http://schemas.microsoft.com/office/drawing/2014/main" id="{1E2784EA-0ED8-44C6-B953-99EAC8B41659}"/>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2" name="CuadroTexto 3">
          <a:extLst>
            <a:ext uri="{FF2B5EF4-FFF2-40B4-BE49-F238E27FC236}">
              <a16:creationId xmlns:a16="http://schemas.microsoft.com/office/drawing/2014/main" id="{0C0CF409-D6B4-4843-BBF4-8FD9E8D5D24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33" name="CuadroTexto 4">
          <a:extLst>
            <a:ext uri="{FF2B5EF4-FFF2-40B4-BE49-F238E27FC236}">
              <a16:creationId xmlns:a16="http://schemas.microsoft.com/office/drawing/2014/main" id="{2E5EFD1C-1776-4BAC-B7A0-F4A4BBA85DA7}"/>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4" name="CuadroTexto 1">
          <a:extLst>
            <a:ext uri="{FF2B5EF4-FFF2-40B4-BE49-F238E27FC236}">
              <a16:creationId xmlns:a16="http://schemas.microsoft.com/office/drawing/2014/main" id="{E1963658-10B5-4F48-B5D5-70597C30214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5" name="CuadroTexto 3">
          <a:extLst>
            <a:ext uri="{FF2B5EF4-FFF2-40B4-BE49-F238E27FC236}">
              <a16:creationId xmlns:a16="http://schemas.microsoft.com/office/drawing/2014/main" id="{27037F56-ED43-4B93-BED2-46CC5005FED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36" name="CuadroTexto 4">
          <a:extLst>
            <a:ext uri="{FF2B5EF4-FFF2-40B4-BE49-F238E27FC236}">
              <a16:creationId xmlns:a16="http://schemas.microsoft.com/office/drawing/2014/main" id="{7574ABF0-F8D4-4495-89A4-B036278B0AA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7" name="CuadroTexto 536">
          <a:extLst>
            <a:ext uri="{FF2B5EF4-FFF2-40B4-BE49-F238E27FC236}">
              <a16:creationId xmlns:a16="http://schemas.microsoft.com/office/drawing/2014/main" id="{54963544-B09B-474F-8535-F495C628B98C}"/>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8" name="CuadroTexto 3">
          <a:extLst>
            <a:ext uri="{FF2B5EF4-FFF2-40B4-BE49-F238E27FC236}">
              <a16:creationId xmlns:a16="http://schemas.microsoft.com/office/drawing/2014/main" id="{66729A8D-C58C-4956-A79F-D7591AA08A3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39" name="CuadroTexto 4">
          <a:extLst>
            <a:ext uri="{FF2B5EF4-FFF2-40B4-BE49-F238E27FC236}">
              <a16:creationId xmlns:a16="http://schemas.microsoft.com/office/drawing/2014/main" id="{8E369227-D749-4975-AE14-483243537F74}"/>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0" name="CuadroTexto 1">
          <a:extLst>
            <a:ext uri="{FF2B5EF4-FFF2-40B4-BE49-F238E27FC236}">
              <a16:creationId xmlns:a16="http://schemas.microsoft.com/office/drawing/2014/main" id="{E6E5CD90-DF5D-4213-B77E-9C77E1C5956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1" name="CuadroTexto 3">
          <a:extLst>
            <a:ext uri="{FF2B5EF4-FFF2-40B4-BE49-F238E27FC236}">
              <a16:creationId xmlns:a16="http://schemas.microsoft.com/office/drawing/2014/main" id="{0139C8BE-1224-4CC2-88DF-123B6BBC4B7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42" name="CuadroTexto 4">
          <a:extLst>
            <a:ext uri="{FF2B5EF4-FFF2-40B4-BE49-F238E27FC236}">
              <a16:creationId xmlns:a16="http://schemas.microsoft.com/office/drawing/2014/main" id="{CFC9A99A-769C-4A33-AFF4-DD2DAD7A140B}"/>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3" name="CuadroTexto 542">
          <a:extLst>
            <a:ext uri="{FF2B5EF4-FFF2-40B4-BE49-F238E27FC236}">
              <a16:creationId xmlns:a16="http://schemas.microsoft.com/office/drawing/2014/main" id="{F85F514B-C525-4784-B9A0-59BC8E6B68F7}"/>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4" name="CuadroTexto 3">
          <a:extLst>
            <a:ext uri="{FF2B5EF4-FFF2-40B4-BE49-F238E27FC236}">
              <a16:creationId xmlns:a16="http://schemas.microsoft.com/office/drawing/2014/main" id="{0860548D-714F-4126-B97A-4650B335CC8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45" name="CuadroTexto 4">
          <a:extLst>
            <a:ext uri="{FF2B5EF4-FFF2-40B4-BE49-F238E27FC236}">
              <a16:creationId xmlns:a16="http://schemas.microsoft.com/office/drawing/2014/main" id="{DB8FC887-EFCC-4FDE-85FD-9DE41B1522CA}"/>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6" name="CuadroTexto 1">
          <a:extLst>
            <a:ext uri="{FF2B5EF4-FFF2-40B4-BE49-F238E27FC236}">
              <a16:creationId xmlns:a16="http://schemas.microsoft.com/office/drawing/2014/main" id="{3BD3674C-EF98-4CCB-A8F9-68EF6DEBD8C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7" name="CuadroTexto 3">
          <a:extLst>
            <a:ext uri="{FF2B5EF4-FFF2-40B4-BE49-F238E27FC236}">
              <a16:creationId xmlns:a16="http://schemas.microsoft.com/office/drawing/2014/main" id="{7E52B97F-02EF-480A-A8B7-E07F897D6CF3}"/>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48" name="CuadroTexto 547">
          <a:extLst>
            <a:ext uri="{FF2B5EF4-FFF2-40B4-BE49-F238E27FC236}">
              <a16:creationId xmlns:a16="http://schemas.microsoft.com/office/drawing/2014/main" id="{1C793832-B5D8-454C-AE1F-427D8E6C66D7}"/>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49" name="CuadroTexto 3">
          <a:extLst>
            <a:ext uri="{FF2B5EF4-FFF2-40B4-BE49-F238E27FC236}">
              <a16:creationId xmlns:a16="http://schemas.microsoft.com/office/drawing/2014/main" id="{9BFCF3FE-7577-4504-9F58-21290532025E}"/>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0" name="CuadroTexto 4">
          <a:extLst>
            <a:ext uri="{FF2B5EF4-FFF2-40B4-BE49-F238E27FC236}">
              <a16:creationId xmlns:a16="http://schemas.microsoft.com/office/drawing/2014/main" id="{98E3BC7D-C53A-45D4-8359-BAD9D1072F55}"/>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1" name="CuadroTexto 1">
          <a:extLst>
            <a:ext uri="{FF2B5EF4-FFF2-40B4-BE49-F238E27FC236}">
              <a16:creationId xmlns:a16="http://schemas.microsoft.com/office/drawing/2014/main" id="{B43812AD-F742-46E5-AA89-7BA6422A19D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2" name="CuadroTexto 3">
          <a:extLst>
            <a:ext uri="{FF2B5EF4-FFF2-40B4-BE49-F238E27FC236}">
              <a16:creationId xmlns:a16="http://schemas.microsoft.com/office/drawing/2014/main" id="{ABFCF106-2BE4-420B-946B-2959B11A54F3}"/>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3" name="CuadroTexto 4">
          <a:extLst>
            <a:ext uri="{FF2B5EF4-FFF2-40B4-BE49-F238E27FC236}">
              <a16:creationId xmlns:a16="http://schemas.microsoft.com/office/drawing/2014/main" id="{CD9DF053-8994-4579-A109-DCADAFAE9702}"/>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4" name="CuadroTexto 553">
          <a:extLst>
            <a:ext uri="{FF2B5EF4-FFF2-40B4-BE49-F238E27FC236}">
              <a16:creationId xmlns:a16="http://schemas.microsoft.com/office/drawing/2014/main" id="{B75EDAE7-F03B-428A-B562-4048BBB60AC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5" name="CuadroTexto 3">
          <a:extLst>
            <a:ext uri="{FF2B5EF4-FFF2-40B4-BE49-F238E27FC236}">
              <a16:creationId xmlns:a16="http://schemas.microsoft.com/office/drawing/2014/main" id="{86C34E69-B8D1-4143-AD03-9AC275250899}"/>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6" name="CuadroTexto 4">
          <a:extLst>
            <a:ext uri="{FF2B5EF4-FFF2-40B4-BE49-F238E27FC236}">
              <a16:creationId xmlns:a16="http://schemas.microsoft.com/office/drawing/2014/main" id="{0FD998C4-2336-4648-9CB5-3E2887A57F0A}"/>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7" name="CuadroTexto 1">
          <a:extLst>
            <a:ext uri="{FF2B5EF4-FFF2-40B4-BE49-F238E27FC236}">
              <a16:creationId xmlns:a16="http://schemas.microsoft.com/office/drawing/2014/main" id="{379925D4-CA68-4FBD-ADBB-20AA5520EB8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8" name="CuadroTexto 3">
          <a:extLst>
            <a:ext uri="{FF2B5EF4-FFF2-40B4-BE49-F238E27FC236}">
              <a16:creationId xmlns:a16="http://schemas.microsoft.com/office/drawing/2014/main" id="{C8445475-8FEC-4E0F-9FC8-3D1FC995A3D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59" name="CuadroTexto 4">
          <a:extLst>
            <a:ext uri="{FF2B5EF4-FFF2-40B4-BE49-F238E27FC236}">
              <a16:creationId xmlns:a16="http://schemas.microsoft.com/office/drawing/2014/main" id="{337DC792-DEC0-4996-8C76-8DB8F226AC93}"/>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60" name="CuadroTexto 559">
          <a:extLst>
            <a:ext uri="{FF2B5EF4-FFF2-40B4-BE49-F238E27FC236}">
              <a16:creationId xmlns:a16="http://schemas.microsoft.com/office/drawing/2014/main" id="{849F7A47-47AF-41D0-969C-7750C56C928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61" name="CuadroTexto 3">
          <a:extLst>
            <a:ext uri="{FF2B5EF4-FFF2-40B4-BE49-F238E27FC236}">
              <a16:creationId xmlns:a16="http://schemas.microsoft.com/office/drawing/2014/main" id="{2E5169C2-CD7F-4FC4-AC63-DC13C1792CC0}"/>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62" name="CuadroTexto 4">
          <a:extLst>
            <a:ext uri="{FF2B5EF4-FFF2-40B4-BE49-F238E27FC236}">
              <a16:creationId xmlns:a16="http://schemas.microsoft.com/office/drawing/2014/main" id="{ACFCC700-AEAE-4358-997A-5EFC8D082BCC}"/>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63" name="CuadroTexto 1">
          <a:extLst>
            <a:ext uri="{FF2B5EF4-FFF2-40B4-BE49-F238E27FC236}">
              <a16:creationId xmlns:a16="http://schemas.microsoft.com/office/drawing/2014/main" id="{EE1AF91F-F48D-490F-87C0-9649DD60E0A0}"/>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82</xdr:row>
      <xdr:rowOff>0</xdr:rowOff>
    </xdr:from>
    <xdr:ext cx="65" cy="172227"/>
    <xdr:sp macro="" textlink="">
      <xdr:nvSpPr>
        <xdr:cNvPr id="564" name="CuadroTexto 3">
          <a:extLst>
            <a:ext uri="{FF2B5EF4-FFF2-40B4-BE49-F238E27FC236}">
              <a16:creationId xmlns:a16="http://schemas.microsoft.com/office/drawing/2014/main" id="{676283A8-5E8E-4F87-9510-3E6FE4E85A3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65" name="CuadroTexto 564">
          <a:extLst>
            <a:ext uri="{FF2B5EF4-FFF2-40B4-BE49-F238E27FC236}">
              <a16:creationId xmlns:a16="http://schemas.microsoft.com/office/drawing/2014/main" id="{67CDAC1B-DF3E-4DDE-B1CA-49A4DCEDEED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66" name="CuadroTexto 3">
          <a:extLst>
            <a:ext uri="{FF2B5EF4-FFF2-40B4-BE49-F238E27FC236}">
              <a16:creationId xmlns:a16="http://schemas.microsoft.com/office/drawing/2014/main" id="{791B5FE5-F61C-4D99-B012-8CCA4B44FB1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67" name="CuadroTexto 4">
          <a:extLst>
            <a:ext uri="{FF2B5EF4-FFF2-40B4-BE49-F238E27FC236}">
              <a16:creationId xmlns:a16="http://schemas.microsoft.com/office/drawing/2014/main" id="{CA6BD8B5-AF0E-4BA8-B8FC-1646845A7AC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68" name="CuadroTexto 1">
          <a:extLst>
            <a:ext uri="{FF2B5EF4-FFF2-40B4-BE49-F238E27FC236}">
              <a16:creationId xmlns:a16="http://schemas.microsoft.com/office/drawing/2014/main" id="{A6B1BA19-A62E-474F-8732-0314F72596DF}"/>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69" name="CuadroTexto 3">
          <a:extLst>
            <a:ext uri="{FF2B5EF4-FFF2-40B4-BE49-F238E27FC236}">
              <a16:creationId xmlns:a16="http://schemas.microsoft.com/office/drawing/2014/main" id="{E1CC5472-D1EE-4BC1-AF24-85A9895A497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0" name="CuadroTexto 4">
          <a:extLst>
            <a:ext uri="{FF2B5EF4-FFF2-40B4-BE49-F238E27FC236}">
              <a16:creationId xmlns:a16="http://schemas.microsoft.com/office/drawing/2014/main" id="{ECA40A08-48B2-4A9F-8F2E-2EE4829EEBE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1" name="CuadroTexto 570">
          <a:extLst>
            <a:ext uri="{FF2B5EF4-FFF2-40B4-BE49-F238E27FC236}">
              <a16:creationId xmlns:a16="http://schemas.microsoft.com/office/drawing/2014/main" id="{F8BCCF07-1541-48DC-987D-2F12470D5BA8}"/>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2" name="CuadroTexto 3">
          <a:extLst>
            <a:ext uri="{FF2B5EF4-FFF2-40B4-BE49-F238E27FC236}">
              <a16:creationId xmlns:a16="http://schemas.microsoft.com/office/drawing/2014/main" id="{64E021EE-B10A-4629-AFDB-431CC84C8D9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3" name="CuadroTexto 4">
          <a:extLst>
            <a:ext uri="{FF2B5EF4-FFF2-40B4-BE49-F238E27FC236}">
              <a16:creationId xmlns:a16="http://schemas.microsoft.com/office/drawing/2014/main" id="{CDF5ABFE-3CAD-4119-874D-F34DDD4B2AD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4" name="CuadroTexto 1">
          <a:extLst>
            <a:ext uri="{FF2B5EF4-FFF2-40B4-BE49-F238E27FC236}">
              <a16:creationId xmlns:a16="http://schemas.microsoft.com/office/drawing/2014/main" id="{22F635BA-04A8-490E-932D-0701FEB0C95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5" name="CuadroTexto 3">
          <a:extLst>
            <a:ext uri="{FF2B5EF4-FFF2-40B4-BE49-F238E27FC236}">
              <a16:creationId xmlns:a16="http://schemas.microsoft.com/office/drawing/2014/main" id="{A7ECD117-2713-4007-81E9-8C1FDBEDD0C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6" name="CuadroTexto 4">
          <a:extLst>
            <a:ext uri="{FF2B5EF4-FFF2-40B4-BE49-F238E27FC236}">
              <a16:creationId xmlns:a16="http://schemas.microsoft.com/office/drawing/2014/main" id="{ABD978D8-0388-4010-ACFB-983A1F03A40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7" name="CuadroTexto 576">
          <a:extLst>
            <a:ext uri="{FF2B5EF4-FFF2-40B4-BE49-F238E27FC236}">
              <a16:creationId xmlns:a16="http://schemas.microsoft.com/office/drawing/2014/main" id="{24B1B838-9805-41CE-8A2C-285C0970E549}"/>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8" name="CuadroTexto 3">
          <a:extLst>
            <a:ext uri="{FF2B5EF4-FFF2-40B4-BE49-F238E27FC236}">
              <a16:creationId xmlns:a16="http://schemas.microsoft.com/office/drawing/2014/main" id="{625BAFB8-8969-49FB-A6CC-F2440E74CD3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79" name="CuadroTexto 4">
          <a:extLst>
            <a:ext uri="{FF2B5EF4-FFF2-40B4-BE49-F238E27FC236}">
              <a16:creationId xmlns:a16="http://schemas.microsoft.com/office/drawing/2014/main" id="{035346F1-2D7F-4B8E-84CA-C2752E649566}"/>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0" name="CuadroTexto 1">
          <a:extLst>
            <a:ext uri="{FF2B5EF4-FFF2-40B4-BE49-F238E27FC236}">
              <a16:creationId xmlns:a16="http://schemas.microsoft.com/office/drawing/2014/main" id="{05A40B88-BFA0-43A3-9DDF-FF006534EDAF}"/>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1" name="CuadroTexto 3">
          <a:extLst>
            <a:ext uri="{FF2B5EF4-FFF2-40B4-BE49-F238E27FC236}">
              <a16:creationId xmlns:a16="http://schemas.microsoft.com/office/drawing/2014/main" id="{32EE9129-7FAD-40F4-8E8F-8DBBF9F7053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2" name="CuadroTexto 581">
          <a:extLst>
            <a:ext uri="{FF2B5EF4-FFF2-40B4-BE49-F238E27FC236}">
              <a16:creationId xmlns:a16="http://schemas.microsoft.com/office/drawing/2014/main" id="{0900F2E9-B5A5-4C79-A067-00B2EEAA231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3" name="CuadroTexto 3">
          <a:extLst>
            <a:ext uri="{FF2B5EF4-FFF2-40B4-BE49-F238E27FC236}">
              <a16:creationId xmlns:a16="http://schemas.microsoft.com/office/drawing/2014/main" id="{97948014-70F8-497B-B117-6E48BDF405D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4" name="CuadroTexto 4">
          <a:extLst>
            <a:ext uri="{FF2B5EF4-FFF2-40B4-BE49-F238E27FC236}">
              <a16:creationId xmlns:a16="http://schemas.microsoft.com/office/drawing/2014/main" id="{1A256071-8F80-45B9-BC9E-9F63EE7284C8}"/>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5" name="CuadroTexto 1">
          <a:extLst>
            <a:ext uri="{FF2B5EF4-FFF2-40B4-BE49-F238E27FC236}">
              <a16:creationId xmlns:a16="http://schemas.microsoft.com/office/drawing/2014/main" id="{2E9902F5-2468-44B7-B648-05BD3250D253}"/>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6" name="CuadroTexto 3">
          <a:extLst>
            <a:ext uri="{FF2B5EF4-FFF2-40B4-BE49-F238E27FC236}">
              <a16:creationId xmlns:a16="http://schemas.microsoft.com/office/drawing/2014/main" id="{A228C49A-0729-4A7F-8856-131CAB4989E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7" name="CuadroTexto 4">
          <a:extLst>
            <a:ext uri="{FF2B5EF4-FFF2-40B4-BE49-F238E27FC236}">
              <a16:creationId xmlns:a16="http://schemas.microsoft.com/office/drawing/2014/main" id="{56CE6CBA-0E9F-42C0-A48A-CBDD23807A25}"/>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8" name="CuadroTexto 587">
          <a:extLst>
            <a:ext uri="{FF2B5EF4-FFF2-40B4-BE49-F238E27FC236}">
              <a16:creationId xmlns:a16="http://schemas.microsoft.com/office/drawing/2014/main" id="{8CA56FCB-80A5-4405-95EC-0ED6C3C3CD70}"/>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89" name="CuadroTexto 3">
          <a:extLst>
            <a:ext uri="{FF2B5EF4-FFF2-40B4-BE49-F238E27FC236}">
              <a16:creationId xmlns:a16="http://schemas.microsoft.com/office/drawing/2014/main" id="{DA8945EF-DD81-4272-B905-944783514F45}"/>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0" name="CuadroTexto 4">
          <a:extLst>
            <a:ext uri="{FF2B5EF4-FFF2-40B4-BE49-F238E27FC236}">
              <a16:creationId xmlns:a16="http://schemas.microsoft.com/office/drawing/2014/main" id="{831CACA1-C887-4400-9991-5634326C8D59}"/>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1" name="CuadroTexto 1">
          <a:extLst>
            <a:ext uri="{FF2B5EF4-FFF2-40B4-BE49-F238E27FC236}">
              <a16:creationId xmlns:a16="http://schemas.microsoft.com/office/drawing/2014/main" id="{EC30A24D-59D5-48B9-B5C0-F2D3B720480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2" name="CuadroTexto 3">
          <a:extLst>
            <a:ext uri="{FF2B5EF4-FFF2-40B4-BE49-F238E27FC236}">
              <a16:creationId xmlns:a16="http://schemas.microsoft.com/office/drawing/2014/main" id="{D76B710F-8D3C-44D8-8BEB-C66978FF2FF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3" name="CuadroTexto 4">
          <a:extLst>
            <a:ext uri="{FF2B5EF4-FFF2-40B4-BE49-F238E27FC236}">
              <a16:creationId xmlns:a16="http://schemas.microsoft.com/office/drawing/2014/main" id="{7BAF3171-C3E9-435F-BD99-AA7FD86B0EA4}"/>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4" name="CuadroTexto 593">
          <a:extLst>
            <a:ext uri="{FF2B5EF4-FFF2-40B4-BE49-F238E27FC236}">
              <a16:creationId xmlns:a16="http://schemas.microsoft.com/office/drawing/2014/main" id="{5225FCB9-49FF-434F-9BA3-E4DE2F605EC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5" name="CuadroTexto 3">
          <a:extLst>
            <a:ext uri="{FF2B5EF4-FFF2-40B4-BE49-F238E27FC236}">
              <a16:creationId xmlns:a16="http://schemas.microsoft.com/office/drawing/2014/main" id="{EC637506-16B8-4709-A73D-329DCE2428C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6" name="CuadroTexto 4">
          <a:extLst>
            <a:ext uri="{FF2B5EF4-FFF2-40B4-BE49-F238E27FC236}">
              <a16:creationId xmlns:a16="http://schemas.microsoft.com/office/drawing/2014/main" id="{3C178DFE-6638-49A5-A17C-6B88CE265FB0}"/>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7" name="CuadroTexto 1">
          <a:extLst>
            <a:ext uri="{FF2B5EF4-FFF2-40B4-BE49-F238E27FC236}">
              <a16:creationId xmlns:a16="http://schemas.microsoft.com/office/drawing/2014/main" id="{4DCA9F2F-531A-41BC-BA4B-FF092B8299B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82</xdr:row>
      <xdr:rowOff>0</xdr:rowOff>
    </xdr:from>
    <xdr:ext cx="65" cy="172227"/>
    <xdr:sp macro="" textlink="">
      <xdr:nvSpPr>
        <xdr:cNvPr id="598" name="CuadroTexto 3">
          <a:extLst>
            <a:ext uri="{FF2B5EF4-FFF2-40B4-BE49-F238E27FC236}">
              <a16:creationId xmlns:a16="http://schemas.microsoft.com/office/drawing/2014/main" id="{DAD8ADDA-631C-40E7-89A7-17524ECD5E87}"/>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4</xdr:col>
      <xdr:colOff>323850</xdr:colOff>
      <xdr:row>2</xdr:row>
      <xdr:rowOff>409575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41DC650-A9E5-4851-A7DA-F395BBBF5A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5495924" cy="1419225"/>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CACE4F9F-8479-4A56-9BAE-F249467CE9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0C170B96-7CF7-4404-B20A-0949DAA19C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A0D8334C-5E1A-4ED4-ABEB-802CC9D2A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2159D9C4-1394-4853-9CDA-FE57E128DB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EA43CF68-6290-4BDD-95AD-CCCB488719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DB8B02CB-B0FE-4CC0-BD21-7FA3170236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93E00CCA-78E5-46F4-97B2-7A053AF8D8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B9868346-3591-4C9F-90EB-5DEE0500EA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4598D129-4DA5-4B43-BEA6-65F6B8A109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4ECF2F48-E100-4F5F-8E7C-DE6F7F5D6AE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E7B5E2C9-19CA-45BC-8388-6C96B3D3D6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870DE1FC-2AB1-4959-B074-C95E8C4E2E3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5" name="CuadroTexto 14">
          <a:extLst>
            <a:ext uri="{FF2B5EF4-FFF2-40B4-BE49-F238E27FC236}">
              <a16:creationId xmlns:a16="http://schemas.microsoft.com/office/drawing/2014/main" id="{D0DAF161-0418-4FCE-AA05-F5CA809CB5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6" name="CuadroTexto 3">
          <a:extLst>
            <a:ext uri="{FF2B5EF4-FFF2-40B4-BE49-F238E27FC236}">
              <a16:creationId xmlns:a16="http://schemas.microsoft.com/office/drawing/2014/main" id="{C52FC2E3-002E-4296-A068-630201BE41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7" name="CuadroTexto 4">
          <a:extLst>
            <a:ext uri="{FF2B5EF4-FFF2-40B4-BE49-F238E27FC236}">
              <a16:creationId xmlns:a16="http://schemas.microsoft.com/office/drawing/2014/main" id="{5FDE5A55-D1ED-486C-B278-48310610A74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8" name="CuadroTexto 1">
          <a:extLst>
            <a:ext uri="{FF2B5EF4-FFF2-40B4-BE49-F238E27FC236}">
              <a16:creationId xmlns:a16="http://schemas.microsoft.com/office/drawing/2014/main" id="{A80E308F-E86F-4A86-841B-0341D4FEF1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9" name="CuadroTexto 3">
          <a:extLst>
            <a:ext uri="{FF2B5EF4-FFF2-40B4-BE49-F238E27FC236}">
              <a16:creationId xmlns:a16="http://schemas.microsoft.com/office/drawing/2014/main" id="{88C483B5-B6E3-42CD-894E-9D49168C2DE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0" name="CuadroTexto 4">
          <a:extLst>
            <a:ext uri="{FF2B5EF4-FFF2-40B4-BE49-F238E27FC236}">
              <a16:creationId xmlns:a16="http://schemas.microsoft.com/office/drawing/2014/main" id="{902FD033-8C38-4725-892E-1B4AAF5DBCC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 name="CuadroTexto 20">
          <a:extLst>
            <a:ext uri="{FF2B5EF4-FFF2-40B4-BE49-F238E27FC236}">
              <a16:creationId xmlns:a16="http://schemas.microsoft.com/office/drawing/2014/main" id="{56C1FADE-D406-43EF-9C43-4D34C4C27B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 name="CuadroTexto 3">
          <a:extLst>
            <a:ext uri="{FF2B5EF4-FFF2-40B4-BE49-F238E27FC236}">
              <a16:creationId xmlns:a16="http://schemas.microsoft.com/office/drawing/2014/main" id="{96DC25A3-269F-476D-B724-3E5B062A83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FBAF2098-0CA1-4B0C-A59C-084BF6A875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 name="CuadroTexto 1">
          <a:extLst>
            <a:ext uri="{FF2B5EF4-FFF2-40B4-BE49-F238E27FC236}">
              <a16:creationId xmlns:a16="http://schemas.microsoft.com/office/drawing/2014/main" id="{CC4D3611-2E93-4768-85F2-AAA59218D3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 name="CuadroTexto 3">
          <a:extLst>
            <a:ext uri="{FF2B5EF4-FFF2-40B4-BE49-F238E27FC236}">
              <a16:creationId xmlns:a16="http://schemas.microsoft.com/office/drawing/2014/main" id="{82A3330A-5418-4E58-A6F9-73386E45274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288373BA-EA3F-4C37-88CF-63F10E2DD9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47125412-E688-40A0-AC4F-2403D2440BE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4CCD0E6-8F7D-4CD6-ADC3-466D82432F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8004B26-C671-413F-94DA-A25FC225F3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4075F148-5B79-4097-A19F-D862AEDDE8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9BA00B36-C073-430D-A5F1-B25675D4DD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A8D784C-E5ED-4D7C-8AFE-24AC11B5F2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25662F92-216C-453C-A04C-AF91D6FCA2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59EA28DC-4912-4851-B5A2-874A1AECDE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8E550F54-2AB0-4294-82DE-3793E5C8067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4B2F54DC-CE08-4A13-A98E-FDCD2C5CDA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3A5F73B5-6F84-406A-A149-59D78FB10B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BBBE9ED5-F38C-4584-9D65-2807A0B979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2429FE5D-8F99-4651-A43D-06185CCBD0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AB78170A-2F05-4280-AE7B-C3FFFD93A7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EF8DE44B-54A4-4458-9937-55F3BF49C7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90477A9A-D323-425E-938F-5F698A50BC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9874FEAA-F1C2-4F0D-8146-AEF8B9E8FE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D514B939-5616-44BB-B6BF-545751B2D2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5" name="CuadroTexto 44">
          <a:extLst>
            <a:ext uri="{FF2B5EF4-FFF2-40B4-BE49-F238E27FC236}">
              <a16:creationId xmlns:a16="http://schemas.microsoft.com/office/drawing/2014/main" id="{D9401108-9F6F-4FC2-9EAD-692157FABE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6" name="CuadroTexto 3">
          <a:extLst>
            <a:ext uri="{FF2B5EF4-FFF2-40B4-BE49-F238E27FC236}">
              <a16:creationId xmlns:a16="http://schemas.microsoft.com/office/drawing/2014/main" id="{CEE9C21C-8A0F-4EAD-9436-2968347591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7" name="CuadroTexto 4">
          <a:extLst>
            <a:ext uri="{FF2B5EF4-FFF2-40B4-BE49-F238E27FC236}">
              <a16:creationId xmlns:a16="http://schemas.microsoft.com/office/drawing/2014/main" id="{E555960C-3EC2-4E76-B1D4-23555D45F7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8" name="CuadroTexto 1">
          <a:extLst>
            <a:ext uri="{FF2B5EF4-FFF2-40B4-BE49-F238E27FC236}">
              <a16:creationId xmlns:a16="http://schemas.microsoft.com/office/drawing/2014/main" id="{52895C21-D30D-4D01-80B8-FA34294492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9" name="CuadroTexto 3">
          <a:extLst>
            <a:ext uri="{FF2B5EF4-FFF2-40B4-BE49-F238E27FC236}">
              <a16:creationId xmlns:a16="http://schemas.microsoft.com/office/drawing/2014/main" id="{EF556AA1-F0B0-40BE-9E31-10ECBCAAB2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0" name="CuadroTexto 4">
          <a:extLst>
            <a:ext uri="{FF2B5EF4-FFF2-40B4-BE49-F238E27FC236}">
              <a16:creationId xmlns:a16="http://schemas.microsoft.com/office/drawing/2014/main" id="{D41256FE-10C2-49A7-A92E-C76F1613812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1" name="CuadroTexto 50">
          <a:extLst>
            <a:ext uri="{FF2B5EF4-FFF2-40B4-BE49-F238E27FC236}">
              <a16:creationId xmlns:a16="http://schemas.microsoft.com/office/drawing/2014/main" id="{A41153A4-C9E3-4A2F-A13C-2D097A870C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2" name="CuadroTexto 3">
          <a:extLst>
            <a:ext uri="{FF2B5EF4-FFF2-40B4-BE49-F238E27FC236}">
              <a16:creationId xmlns:a16="http://schemas.microsoft.com/office/drawing/2014/main" id="{0241FA0B-1448-4818-8DBD-5E416B7B5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3" name="CuadroTexto 4">
          <a:extLst>
            <a:ext uri="{FF2B5EF4-FFF2-40B4-BE49-F238E27FC236}">
              <a16:creationId xmlns:a16="http://schemas.microsoft.com/office/drawing/2014/main" id="{DDEBB6AA-F27C-427F-BC07-C718595D19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4" name="CuadroTexto 1">
          <a:extLst>
            <a:ext uri="{FF2B5EF4-FFF2-40B4-BE49-F238E27FC236}">
              <a16:creationId xmlns:a16="http://schemas.microsoft.com/office/drawing/2014/main" id="{7290A494-C0FD-447C-9B10-1812E23780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5" name="CuadroTexto 3">
          <a:extLst>
            <a:ext uri="{FF2B5EF4-FFF2-40B4-BE49-F238E27FC236}">
              <a16:creationId xmlns:a16="http://schemas.microsoft.com/office/drawing/2014/main" id="{2B9119EC-AE94-4153-ACEF-BFF9B8E8101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6" name="CuadroTexto 4">
          <a:extLst>
            <a:ext uri="{FF2B5EF4-FFF2-40B4-BE49-F238E27FC236}">
              <a16:creationId xmlns:a16="http://schemas.microsoft.com/office/drawing/2014/main" id="{BB2078C3-8F8C-4311-BFB6-5095AF5C69C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57" name="CuadroTexto 56">
          <a:extLst>
            <a:ext uri="{FF2B5EF4-FFF2-40B4-BE49-F238E27FC236}">
              <a16:creationId xmlns:a16="http://schemas.microsoft.com/office/drawing/2014/main" id="{05B9C3E9-B5D9-4DB4-82A8-2B5E5F81EF1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58" name="CuadroTexto 3">
          <a:extLst>
            <a:ext uri="{FF2B5EF4-FFF2-40B4-BE49-F238E27FC236}">
              <a16:creationId xmlns:a16="http://schemas.microsoft.com/office/drawing/2014/main" id="{11CCEDDF-A949-4341-9B41-6F60A8F410A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59" name="CuadroTexto 4">
          <a:extLst>
            <a:ext uri="{FF2B5EF4-FFF2-40B4-BE49-F238E27FC236}">
              <a16:creationId xmlns:a16="http://schemas.microsoft.com/office/drawing/2014/main" id="{0A6A4F58-7971-4968-AFAE-C76C3CC09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60" name="CuadroTexto 1">
          <a:extLst>
            <a:ext uri="{FF2B5EF4-FFF2-40B4-BE49-F238E27FC236}">
              <a16:creationId xmlns:a16="http://schemas.microsoft.com/office/drawing/2014/main" id="{FFD80C3F-B7AF-4F64-A129-17857A5C746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61" name="CuadroTexto 3">
          <a:extLst>
            <a:ext uri="{FF2B5EF4-FFF2-40B4-BE49-F238E27FC236}">
              <a16:creationId xmlns:a16="http://schemas.microsoft.com/office/drawing/2014/main" id="{B07E35C7-A41D-4387-9C73-C8EB56F9B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62" name="CuadroTexto 4">
          <a:extLst>
            <a:ext uri="{FF2B5EF4-FFF2-40B4-BE49-F238E27FC236}">
              <a16:creationId xmlns:a16="http://schemas.microsoft.com/office/drawing/2014/main" id="{EA174D8A-7F2E-487F-8B55-8A5F384907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3" name="CuadroTexto 62">
          <a:extLst>
            <a:ext uri="{FF2B5EF4-FFF2-40B4-BE49-F238E27FC236}">
              <a16:creationId xmlns:a16="http://schemas.microsoft.com/office/drawing/2014/main" id="{F95FC84F-0619-48AB-BC57-479594675B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4" name="CuadroTexto 3">
          <a:extLst>
            <a:ext uri="{FF2B5EF4-FFF2-40B4-BE49-F238E27FC236}">
              <a16:creationId xmlns:a16="http://schemas.microsoft.com/office/drawing/2014/main" id="{A0AC4FB6-778F-434F-9B48-B2CC4A8DC6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5" name="CuadroTexto 4">
          <a:extLst>
            <a:ext uri="{FF2B5EF4-FFF2-40B4-BE49-F238E27FC236}">
              <a16:creationId xmlns:a16="http://schemas.microsoft.com/office/drawing/2014/main" id="{A3255EF1-C565-4C95-9047-FB0844AE9A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6" name="CuadroTexto 1">
          <a:extLst>
            <a:ext uri="{FF2B5EF4-FFF2-40B4-BE49-F238E27FC236}">
              <a16:creationId xmlns:a16="http://schemas.microsoft.com/office/drawing/2014/main" id="{3381EB79-A8DC-4D16-BF0F-0066CDE19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7" name="CuadroTexto 3">
          <a:extLst>
            <a:ext uri="{FF2B5EF4-FFF2-40B4-BE49-F238E27FC236}">
              <a16:creationId xmlns:a16="http://schemas.microsoft.com/office/drawing/2014/main" id="{380EFD2C-B969-4D99-AB3B-0BFBCD7A3F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8" name="CuadroTexto 4">
          <a:extLst>
            <a:ext uri="{FF2B5EF4-FFF2-40B4-BE49-F238E27FC236}">
              <a16:creationId xmlns:a16="http://schemas.microsoft.com/office/drawing/2014/main" id="{E380D05E-EC7E-4B13-B7A7-A7C0456A23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9" name="CuadroTexto 68">
          <a:extLst>
            <a:ext uri="{FF2B5EF4-FFF2-40B4-BE49-F238E27FC236}">
              <a16:creationId xmlns:a16="http://schemas.microsoft.com/office/drawing/2014/main" id="{D89335A8-FE62-46A5-AE73-A5C527ADCA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0" name="CuadroTexto 3">
          <a:extLst>
            <a:ext uri="{FF2B5EF4-FFF2-40B4-BE49-F238E27FC236}">
              <a16:creationId xmlns:a16="http://schemas.microsoft.com/office/drawing/2014/main" id="{4D940978-D6E3-4CBD-8D1B-CB3EE16EAF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1" name="CuadroTexto 4">
          <a:extLst>
            <a:ext uri="{FF2B5EF4-FFF2-40B4-BE49-F238E27FC236}">
              <a16:creationId xmlns:a16="http://schemas.microsoft.com/office/drawing/2014/main" id="{A342A273-A643-485F-9D08-B64D35FE30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2" name="CuadroTexto 1">
          <a:extLst>
            <a:ext uri="{FF2B5EF4-FFF2-40B4-BE49-F238E27FC236}">
              <a16:creationId xmlns:a16="http://schemas.microsoft.com/office/drawing/2014/main" id="{2D8649C2-BD56-4884-8602-F213A4074C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3" name="CuadroTexto 3">
          <a:extLst>
            <a:ext uri="{FF2B5EF4-FFF2-40B4-BE49-F238E27FC236}">
              <a16:creationId xmlns:a16="http://schemas.microsoft.com/office/drawing/2014/main" id="{E4C340FE-BF75-4D6F-A2A0-09DA13D8A4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4" name="CuadroTexto 4">
          <a:extLst>
            <a:ext uri="{FF2B5EF4-FFF2-40B4-BE49-F238E27FC236}">
              <a16:creationId xmlns:a16="http://schemas.microsoft.com/office/drawing/2014/main" id="{6DCAC962-BDD5-4759-A7A2-8BC3004478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5" name="CuadroTexto 74">
          <a:extLst>
            <a:ext uri="{FF2B5EF4-FFF2-40B4-BE49-F238E27FC236}">
              <a16:creationId xmlns:a16="http://schemas.microsoft.com/office/drawing/2014/main" id="{475DD8A9-96EF-466B-972A-F36F650715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6" name="CuadroTexto 3">
          <a:extLst>
            <a:ext uri="{FF2B5EF4-FFF2-40B4-BE49-F238E27FC236}">
              <a16:creationId xmlns:a16="http://schemas.microsoft.com/office/drawing/2014/main" id="{E2DAB6E1-CE51-4DB7-9D24-F800ED7335F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7" name="CuadroTexto 4">
          <a:extLst>
            <a:ext uri="{FF2B5EF4-FFF2-40B4-BE49-F238E27FC236}">
              <a16:creationId xmlns:a16="http://schemas.microsoft.com/office/drawing/2014/main" id="{23E23FE2-8052-468B-84D8-8B43EB3BA3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8" name="CuadroTexto 1">
          <a:extLst>
            <a:ext uri="{FF2B5EF4-FFF2-40B4-BE49-F238E27FC236}">
              <a16:creationId xmlns:a16="http://schemas.microsoft.com/office/drawing/2014/main" id="{9F0BC380-6442-462C-8F21-6A66785F4B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9" name="CuadroTexto 3">
          <a:extLst>
            <a:ext uri="{FF2B5EF4-FFF2-40B4-BE49-F238E27FC236}">
              <a16:creationId xmlns:a16="http://schemas.microsoft.com/office/drawing/2014/main" id="{951C9FFB-28CD-4C37-A1E8-7B2106569D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0" name="CuadroTexto 4">
          <a:extLst>
            <a:ext uri="{FF2B5EF4-FFF2-40B4-BE49-F238E27FC236}">
              <a16:creationId xmlns:a16="http://schemas.microsoft.com/office/drawing/2014/main" id="{1DFE85B1-917A-4CED-9BFA-31FE029373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1" name="CuadroTexto 80">
          <a:extLst>
            <a:ext uri="{FF2B5EF4-FFF2-40B4-BE49-F238E27FC236}">
              <a16:creationId xmlns:a16="http://schemas.microsoft.com/office/drawing/2014/main" id="{21BEA3DF-B115-411E-98C3-2849106D65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2" name="CuadroTexto 3">
          <a:extLst>
            <a:ext uri="{FF2B5EF4-FFF2-40B4-BE49-F238E27FC236}">
              <a16:creationId xmlns:a16="http://schemas.microsoft.com/office/drawing/2014/main" id="{DD876270-E17E-4713-A633-3919F0B85F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3" name="CuadroTexto 4">
          <a:extLst>
            <a:ext uri="{FF2B5EF4-FFF2-40B4-BE49-F238E27FC236}">
              <a16:creationId xmlns:a16="http://schemas.microsoft.com/office/drawing/2014/main" id="{C33E3589-84EF-4EDB-A292-F4267EF740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4" name="CuadroTexto 1">
          <a:extLst>
            <a:ext uri="{FF2B5EF4-FFF2-40B4-BE49-F238E27FC236}">
              <a16:creationId xmlns:a16="http://schemas.microsoft.com/office/drawing/2014/main" id="{C7508697-34E5-4188-A599-AB66347162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5" name="CuadroTexto 3">
          <a:extLst>
            <a:ext uri="{FF2B5EF4-FFF2-40B4-BE49-F238E27FC236}">
              <a16:creationId xmlns:a16="http://schemas.microsoft.com/office/drawing/2014/main" id="{BDD7114C-C36B-406D-90C8-90D2D89F3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6" name="CuadroTexto 4">
          <a:extLst>
            <a:ext uri="{FF2B5EF4-FFF2-40B4-BE49-F238E27FC236}">
              <a16:creationId xmlns:a16="http://schemas.microsoft.com/office/drawing/2014/main" id="{A73981EC-F7B8-488F-B8EE-5411C1C094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7" name="CuadroTexto 86">
          <a:extLst>
            <a:ext uri="{FF2B5EF4-FFF2-40B4-BE49-F238E27FC236}">
              <a16:creationId xmlns:a16="http://schemas.microsoft.com/office/drawing/2014/main" id="{91EB5DE6-1588-43A8-993D-B288E89CA4A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8" name="CuadroTexto 3">
          <a:extLst>
            <a:ext uri="{FF2B5EF4-FFF2-40B4-BE49-F238E27FC236}">
              <a16:creationId xmlns:a16="http://schemas.microsoft.com/office/drawing/2014/main" id="{30C06784-3B44-4AA3-B106-E653BAEC09E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9" name="CuadroTexto 4">
          <a:extLst>
            <a:ext uri="{FF2B5EF4-FFF2-40B4-BE49-F238E27FC236}">
              <a16:creationId xmlns:a16="http://schemas.microsoft.com/office/drawing/2014/main" id="{D0C7A5E3-C634-43C9-A83D-8E1B1CFEA37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0" name="CuadroTexto 1">
          <a:extLst>
            <a:ext uri="{FF2B5EF4-FFF2-40B4-BE49-F238E27FC236}">
              <a16:creationId xmlns:a16="http://schemas.microsoft.com/office/drawing/2014/main" id="{533084DB-33CD-4155-BEAE-3F7FD2FD20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1" name="CuadroTexto 3">
          <a:extLst>
            <a:ext uri="{FF2B5EF4-FFF2-40B4-BE49-F238E27FC236}">
              <a16:creationId xmlns:a16="http://schemas.microsoft.com/office/drawing/2014/main" id="{595CAAFC-0533-40B3-AE8B-43C922FECFA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2" name="CuadroTexto 4">
          <a:extLst>
            <a:ext uri="{FF2B5EF4-FFF2-40B4-BE49-F238E27FC236}">
              <a16:creationId xmlns:a16="http://schemas.microsoft.com/office/drawing/2014/main" id="{6F395BC0-0022-4E95-9D5C-06EA976CA6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3" name="CuadroTexto 92">
          <a:extLst>
            <a:ext uri="{FF2B5EF4-FFF2-40B4-BE49-F238E27FC236}">
              <a16:creationId xmlns:a16="http://schemas.microsoft.com/office/drawing/2014/main" id="{DCEDA610-BA5F-4C9F-8A5C-8C331AA2A7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4" name="CuadroTexto 3">
          <a:extLst>
            <a:ext uri="{FF2B5EF4-FFF2-40B4-BE49-F238E27FC236}">
              <a16:creationId xmlns:a16="http://schemas.microsoft.com/office/drawing/2014/main" id="{A3F2F74F-BC32-4F35-AA35-F151330ED86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5" name="CuadroTexto 4">
          <a:extLst>
            <a:ext uri="{FF2B5EF4-FFF2-40B4-BE49-F238E27FC236}">
              <a16:creationId xmlns:a16="http://schemas.microsoft.com/office/drawing/2014/main" id="{160CDF36-709A-4D03-B227-24FDAF92DA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6" name="CuadroTexto 1">
          <a:extLst>
            <a:ext uri="{FF2B5EF4-FFF2-40B4-BE49-F238E27FC236}">
              <a16:creationId xmlns:a16="http://schemas.microsoft.com/office/drawing/2014/main" id="{42133EDC-FB29-4CC7-B06E-AF270DBFF3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7" name="CuadroTexto 3">
          <a:extLst>
            <a:ext uri="{FF2B5EF4-FFF2-40B4-BE49-F238E27FC236}">
              <a16:creationId xmlns:a16="http://schemas.microsoft.com/office/drawing/2014/main" id="{4550F794-936C-40AE-AABC-FD59248497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8" name="CuadroTexto 4">
          <a:extLst>
            <a:ext uri="{FF2B5EF4-FFF2-40B4-BE49-F238E27FC236}">
              <a16:creationId xmlns:a16="http://schemas.microsoft.com/office/drawing/2014/main" id="{0AE4EA6B-9DBF-40A4-BB39-24CB2B6F05D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99" name="CuadroTexto 98">
          <a:extLst>
            <a:ext uri="{FF2B5EF4-FFF2-40B4-BE49-F238E27FC236}">
              <a16:creationId xmlns:a16="http://schemas.microsoft.com/office/drawing/2014/main" id="{FBC4553C-09B4-4771-AA68-0D6CFAC589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0" name="CuadroTexto 3">
          <a:extLst>
            <a:ext uri="{FF2B5EF4-FFF2-40B4-BE49-F238E27FC236}">
              <a16:creationId xmlns:a16="http://schemas.microsoft.com/office/drawing/2014/main" id="{E8C597BC-452D-4504-8267-2A4E89A30F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1" name="CuadroTexto 4">
          <a:extLst>
            <a:ext uri="{FF2B5EF4-FFF2-40B4-BE49-F238E27FC236}">
              <a16:creationId xmlns:a16="http://schemas.microsoft.com/office/drawing/2014/main" id="{4043287D-B882-4726-A4A5-6C524BB1B3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2" name="CuadroTexto 1">
          <a:extLst>
            <a:ext uri="{FF2B5EF4-FFF2-40B4-BE49-F238E27FC236}">
              <a16:creationId xmlns:a16="http://schemas.microsoft.com/office/drawing/2014/main" id="{7DF8122C-0014-4CE0-B209-C45109E64D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3" name="CuadroTexto 3">
          <a:extLst>
            <a:ext uri="{FF2B5EF4-FFF2-40B4-BE49-F238E27FC236}">
              <a16:creationId xmlns:a16="http://schemas.microsoft.com/office/drawing/2014/main" id="{CF1D3F7D-B00E-4B2F-8A98-D5C6868B64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4" name="CuadroTexto 4">
          <a:extLst>
            <a:ext uri="{FF2B5EF4-FFF2-40B4-BE49-F238E27FC236}">
              <a16:creationId xmlns:a16="http://schemas.microsoft.com/office/drawing/2014/main" id="{85658856-2A39-4E62-ADF4-B3A4A4876D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5" name="CuadroTexto 104">
          <a:extLst>
            <a:ext uri="{FF2B5EF4-FFF2-40B4-BE49-F238E27FC236}">
              <a16:creationId xmlns:a16="http://schemas.microsoft.com/office/drawing/2014/main" id="{13F14641-F694-40C9-8CEB-AF01B7BF0B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6" name="CuadroTexto 3">
          <a:extLst>
            <a:ext uri="{FF2B5EF4-FFF2-40B4-BE49-F238E27FC236}">
              <a16:creationId xmlns:a16="http://schemas.microsoft.com/office/drawing/2014/main" id="{9E320C45-3A00-48FA-B2FA-4FFAD302D74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7" name="CuadroTexto 4">
          <a:extLst>
            <a:ext uri="{FF2B5EF4-FFF2-40B4-BE49-F238E27FC236}">
              <a16:creationId xmlns:a16="http://schemas.microsoft.com/office/drawing/2014/main" id="{8B8E5654-FE19-48BA-92C1-1EF66F8F54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8" name="CuadroTexto 1">
          <a:extLst>
            <a:ext uri="{FF2B5EF4-FFF2-40B4-BE49-F238E27FC236}">
              <a16:creationId xmlns:a16="http://schemas.microsoft.com/office/drawing/2014/main" id="{E966411A-5E19-45D0-B238-EB53C3C26F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9" name="CuadroTexto 3">
          <a:extLst>
            <a:ext uri="{FF2B5EF4-FFF2-40B4-BE49-F238E27FC236}">
              <a16:creationId xmlns:a16="http://schemas.microsoft.com/office/drawing/2014/main" id="{7249BFA5-AFD0-42B7-94EC-BAE99DB92A9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0" name="CuadroTexto 4">
          <a:extLst>
            <a:ext uri="{FF2B5EF4-FFF2-40B4-BE49-F238E27FC236}">
              <a16:creationId xmlns:a16="http://schemas.microsoft.com/office/drawing/2014/main" id="{076E7B02-9F6A-4EA7-B465-7A8CCA34DC0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1" name="CuadroTexto 110">
          <a:extLst>
            <a:ext uri="{FF2B5EF4-FFF2-40B4-BE49-F238E27FC236}">
              <a16:creationId xmlns:a16="http://schemas.microsoft.com/office/drawing/2014/main" id="{E012F932-42B2-4338-9F63-DA0C5F6DAE6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2" name="CuadroTexto 3">
          <a:extLst>
            <a:ext uri="{FF2B5EF4-FFF2-40B4-BE49-F238E27FC236}">
              <a16:creationId xmlns:a16="http://schemas.microsoft.com/office/drawing/2014/main" id="{6D8C6162-C2E6-4856-8811-621C0ED0EC4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3" name="CuadroTexto 4">
          <a:extLst>
            <a:ext uri="{FF2B5EF4-FFF2-40B4-BE49-F238E27FC236}">
              <a16:creationId xmlns:a16="http://schemas.microsoft.com/office/drawing/2014/main" id="{8BB27F91-CF86-474B-BCF6-64CC5AD8D4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4" name="CuadroTexto 1">
          <a:extLst>
            <a:ext uri="{FF2B5EF4-FFF2-40B4-BE49-F238E27FC236}">
              <a16:creationId xmlns:a16="http://schemas.microsoft.com/office/drawing/2014/main" id="{26AB79A8-ADCF-482C-A23B-E203B009B7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5" name="CuadroTexto 3">
          <a:extLst>
            <a:ext uri="{FF2B5EF4-FFF2-40B4-BE49-F238E27FC236}">
              <a16:creationId xmlns:a16="http://schemas.microsoft.com/office/drawing/2014/main" id="{09E14131-B2DE-4E99-B75C-3AE474F375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6" name="CuadroTexto 4">
          <a:extLst>
            <a:ext uri="{FF2B5EF4-FFF2-40B4-BE49-F238E27FC236}">
              <a16:creationId xmlns:a16="http://schemas.microsoft.com/office/drawing/2014/main" id="{F45476E0-4A2C-48F6-BFDD-8B43A10DC8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7" name="CuadroTexto 116">
          <a:extLst>
            <a:ext uri="{FF2B5EF4-FFF2-40B4-BE49-F238E27FC236}">
              <a16:creationId xmlns:a16="http://schemas.microsoft.com/office/drawing/2014/main" id="{E75D9B2C-9496-4CBE-98FB-F9C590C32F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8" name="CuadroTexto 3">
          <a:extLst>
            <a:ext uri="{FF2B5EF4-FFF2-40B4-BE49-F238E27FC236}">
              <a16:creationId xmlns:a16="http://schemas.microsoft.com/office/drawing/2014/main" id="{02B11322-02E3-4127-B947-7D45A8C15A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9" name="CuadroTexto 4">
          <a:extLst>
            <a:ext uri="{FF2B5EF4-FFF2-40B4-BE49-F238E27FC236}">
              <a16:creationId xmlns:a16="http://schemas.microsoft.com/office/drawing/2014/main" id="{E17A38D2-9D71-4BF7-9A3B-1E2DCA2AB0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0" name="CuadroTexto 1">
          <a:extLst>
            <a:ext uri="{FF2B5EF4-FFF2-40B4-BE49-F238E27FC236}">
              <a16:creationId xmlns:a16="http://schemas.microsoft.com/office/drawing/2014/main" id="{7A9ACFCC-E699-4F94-9982-3064077D69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1" name="CuadroTexto 3">
          <a:extLst>
            <a:ext uri="{FF2B5EF4-FFF2-40B4-BE49-F238E27FC236}">
              <a16:creationId xmlns:a16="http://schemas.microsoft.com/office/drawing/2014/main" id="{48FC2A35-235C-4CE3-9293-6E7F47459A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2" name="CuadroTexto 4">
          <a:extLst>
            <a:ext uri="{FF2B5EF4-FFF2-40B4-BE49-F238E27FC236}">
              <a16:creationId xmlns:a16="http://schemas.microsoft.com/office/drawing/2014/main" id="{3F5EEADB-C980-415C-B79F-E7D907CC77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3" name="CuadroTexto 122">
          <a:extLst>
            <a:ext uri="{FF2B5EF4-FFF2-40B4-BE49-F238E27FC236}">
              <a16:creationId xmlns:a16="http://schemas.microsoft.com/office/drawing/2014/main" id="{D87BF425-482E-4018-9B0D-6B3C22196C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4" name="CuadroTexto 3">
          <a:extLst>
            <a:ext uri="{FF2B5EF4-FFF2-40B4-BE49-F238E27FC236}">
              <a16:creationId xmlns:a16="http://schemas.microsoft.com/office/drawing/2014/main" id="{1D30E028-3E77-49D3-8D09-4A0396E44D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5" name="CuadroTexto 4">
          <a:extLst>
            <a:ext uri="{FF2B5EF4-FFF2-40B4-BE49-F238E27FC236}">
              <a16:creationId xmlns:a16="http://schemas.microsoft.com/office/drawing/2014/main" id="{3E24D9FF-8281-4C96-98EC-2053550BA3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6" name="CuadroTexto 1">
          <a:extLst>
            <a:ext uri="{FF2B5EF4-FFF2-40B4-BE49-F238E27FC236}">
              <a16:creationId xmlns:a16="http://schemas.microsoft.com/office/drawing/2014/main" id="{02AB428D-D859-41BA-963B-33DCFE9C3FC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7" name="CuadroTexto 3">
          <a:extLst>
            <a:ext uri="{FF2B5EF4-FFF2-40B4-BE49-F238E27FC236}">
              <a16:creationId xmlns:a16="http://schemas.microsoft.com/office/drawing/2014/main" id="{F67FCE6A-DD20-43E7-BD07-EEDE696749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8" name="CuadroTexto 4">
          <a:extLst>
            <a:ext uri="{FF2B5EF4-FFF2-40B4-BE49-F238E27FC236}">
              <a16:creationId xmlns:a16="http://schemas.microsoft.com/office/drawing/2014/main" id="{3F8B30BB-7F04-4FEA-8E84-55D10D7A21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9" name="CuadroTexto 128">
          <a:extLst>
            <a:ext uri="{FF2B5EF4-FFF2-40B4-BE49-F238E27FC236}">
              <a16:creationId xmlns:a16="http://schemas.microsoft.com/office/drawing/2014/main" id="{95C19638-7E29-4228-BA3F-448C523B1D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0" name="CuadroTexto 3">
          <a:extLst>
            <a:ext uri="{FF2B5EF4-FFF2-40B4-BE49-F238E27FC236}">
              <a16:creationId xmlns:a16="http://schemas.microsoft.com/office/drawing/2014/main" id="{CD178C6B-0060-44DE-90A1-027A8CCB165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1" name="CuadroTexto 4">
          <a:extLst>
            <a:ext uri="{FF2B5EF4-FFF2-40B4-BE49-F238E27FC236}">
              <a16:creationId xmlns:a16="http://schemas.microsoft.com/office/drawing/2014/main" id="{1D9C46EC-809B-4CAA-8973-45D04D2AEE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2" name="CuadroTexto 1">
          <a:extLst>
            <a:ext uri="{FF2B5EF4-FFF2-40B4-BE49-F238E27FC236}">
              <a16:creationId xmlns:a16="http://schemas.microsoft.com/office/drawing/2014/main" id="{8567F7EA-9C0E-48AE-B551-153D2A6C278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3" name="CuadroTexto 3">
          <a:extLst>
            <a:ext uri="{FF2B5EF4-FFF2-40B4-BE49-F238E27FC236}">
              <a16:creationId xmlns:a16="http://schemas.microsoft.com/office/drawing/2014/main" id="{4B1784C1-9430-4366-B526-27BAB8738D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4" name="CuadroTexto 4">
          <a:extLst>
            <a:ext uri="{FF2B5EF4-FFF2-40B4-BE49-F238E27FC236}">
              <a16:creationId xmlns:a16="http://schemas.microsoft.com/office/drawing/2014/main" id="{6F4B80A3-67A8-4588-9009-6DC6511E71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5" name="CuadroTexto 134">
          <a:extLst>
            <a:ext uri="{FF2B5EF4-FFF2-40B4-BE49-F238E27FC236}">
              <a16:creationId xmlns:a16="http://schemas.microsoft.com/office/drawing/2014/main" id="{BC06DF0C-D290-402B-B968-AEAA5F033F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6" name="CuadroTexto 3">
          <a:extLst>
            <a:ext uri="{FF2B5EF4-FFF2-40B4-BE49-F238E27FC236}">
              <a16:creationId xmlns:a16="http://schemas.microsoft.com/office/drawing/2014/main" id="{430B2B35-D173-4463-8C68-1C6869E120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7" name="CuadroTexto 4">
          <a:extLst>
            <a:ext uri="{FF2B5EF4-FFF2-40B4-BE49-F238E27FC236}">
              <a16:creationId xmlns:a16="http://schemas.microsoft.com/office/drawing/2014/main" id="{EFADFA9A-38ED-40BD-9EC4-2AABF52100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8" name="CuadroTexto 1">
          <a:extLst>
            <a:ext uri="{FF2B5EF4-FFF2-40B4-BE49-F238E27FC236}">
              <a16:creationId xmlns:a16="http://schemas.microsoft.com/office/drawing/2014/main" id="{4F1D33F9-08C7-4CCD-9E74-B86371350F1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9" name="CuadroTexto 3">
          <a:extLst>
            <a:ext uri="{FF2B5EF4-FFF2-40B4-BE49-F238E27FC236}">
              <a16:creationId xmlns:a16="http://schemas.microsoft.com/office/drawing/2014/main" id="{D6BFD9F8-B58A-4574-A2C9-22BCBBBA3D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0" name="CuadroTexto 4">
          <a:extLst>
            <a:ext uri="{FF2B5EF4-FFF2-40B4-BE49-F238E27FC236}">
              <a16:creationId xmlns:a16="http://schemas.microsoft.com/office/drawing/2014/main" id="{70FC5073-D0FB-41DF-A616-31EA2DC4F10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1" name="CuadroTexto 140">
          <a:extLst>
            <a:ext uri="{FF2B5EF4-FFF2-40B4-BE49-F238E27FC236}">
              <a16:creationId xmlns:a16="http://schemas.microsoft.com/office/drawing/2014/main" id="{45E07967-8274-47ED-A910-96ECE8673B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2" name="CuadroTexto 3">
          <a:extLst>
            <a:ext uri="{FF2B5EF4-FFF2-40B4-BE49-F238E27FC236}">
              <a16:creationId xmlns:a16="http://schemas.microsoft.com/office/drawing/2014/main" id="{F1125FD6-6A1A-468B-BE01-549AA30001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3" name="CuadroTexto 4">
          <a:extLst>
            <a:ext uri="{FF2B5EF4-FFF2-40B4-BE49-F238E27FC236}">
              <a16:creationId xmlns:a16="http://schemas.microsoft.com/office/drawing/2014/main" id="{BB9F3B36-A0A4-40D3-BC68-4BA1EB2BD1B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4" name="CuadroTexto 1">
          <a:extLst>
            <a:ext uri="{FF2B5EF4-FFF2-40B4-BE49-F238E27FC236}">
              <a16:creationId xmlns:a16="http://schemas.microsoft.com/office/drawing/2014/main" id="{2CE44253-4041-4F61-BA7F-D516FF962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5" name="CuadroTexto 3">
          <a:extLst>
            <a:ext uri="{FF2B5EF4-FFF2-40B4-BE49-F238E27FC236}">
              <a16:creationId xmlns:a16="http://schemas.microsoft.com/office/drawing/2014/main" id="{A42E82D3-C92E-425B-A664-D465454EE1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6" name="CuadroTexto 4">
          <a:extLst>
            <a:ext uri="{FF2B5EF4-FFF2-40B4-BE49-F238E27FC236}">
              <a16:creationId xmlns:a16="http://schemas.microsoft.com/office/drawing/2014/main" id="{F0462985-94D0-4F8D-BCE3-E3D5E09CBE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7" name="CuadroTexto 146">
          <a:extLst>
            <a:ext uri="{FF2B5EF4-FFF2-40B4-BE49-F238E27FC236}">
              <a16:creationId xmlns:a16="http://schemas.microsoft.com/office/drawing/2014/main" id="{2A560027-47DB-40D3-8F87-F75B69ED4D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8" name="CuadroTexto 3">
          <a:extLst>
            <a:ext uri="{FF2B5EF4-FFF2-40B4-BE49-F238E27FC236}">
              <a16:creationId xmlns:a16="http://schemas.microsoft.com/office/drawing/2014/main" id="{B128311B-A48A-4602-B3E5-15FE577F012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9" name="CuadroTexto 4">
          <a:extLst>
            <a:ext uri="{FF2B5EF4-FFF2-40B4-BE49-F238E27FC236}">
              <a16:creationId xmlns:a16="http://schemas.microsoft.com/office/drawing/2014/main" id="{91DC0473-1440-4C30-B79D-6D3B49A119A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0" name="CuadroTexto 1">
          <a:extLst>
            <a:ext uri="{FF2B5EF4-FFF2-40B4-BE49-F238E27FC236}">
              <a16:creationId xmlns:a16="http://schemas.microsoft.com/office/drawing/2014/main" id="{DBF2803A-4278-41EE-81DC-9980935F1F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1" name="CuadroTexto 3">
          <a:extLst>
            <a:ext uri="{FF2B5EF4-FFF2-40B4-BE49-F238E27FC236}">
              <a16:creationId xmlns:a16="http://schemas.microsoft.com/office/drawing/2014/main" id="{8B8729AC-DD3D-4D59-9B66-FE7CA87E17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2" name="CuadroTexto 4">
          <a:extLst>
            <a:ext uri="{FF2B5EF4-FFF2-40B4-BE49-F238E27FC236}">
              <a16:creationId xmlns:a16="http://schemas.microsoft.com/office/drawing/2014/main" id="{150424C8-EFEA-429B-B516-0A2301C390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3" name="CuadroTexto 152">
          <a:extLst>
            <a:ext uri="{FF2B5EF4-FFF2-40B4-BE49-F238E27FC236}">
              <a16:creationId xmlns:a16="http://schemas.microsoft.com/office/drawing/2014/main" id="{92A51FB6-0A42-4EC4-B06B-EC597DAD7E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4" name="CuadroTexto 3">
          <a:extLst>
            <a:ext uri="{FF2B5EF4-FFF2-40B4-BE49-F238E27FC236}">
              <a16:creationId xmlns:a16="http://schemas.microsoft.com/office/drawing/2014/main" id="{FD0CA51D-BD44-4DC3-8214-66A14F73EB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5" name="CuadroTexto 4">
          <a:extLst>
            <a:ext uri="{FF2B5EF4-FFF2-40B4-BE49-F238E27FC236}">
              <a16:creationId xmlns:a16="http://schemas.microsoft.com/office/drawing/2014/main" id="{AE43060A-C6C9-4F94-9277-E0409E3314A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6" name="CuadroTexto 1">
          <a:extLst>
            <a:ext uri="{FF2B5EF4-FFF2-40B4-BE49-F238E27FC236}">
              <a16:creationId xmlns:a16="http://schemas.microsoft.com/office/drawing/2014/main" id="{8AF87A92-932A-41EE-9EA5-FB05F51919E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7" name="CuadroTexto 3">
          <a:extLst>
            <a:ext uri="{FF2B5EF4-FFF2-40B4-BE49-F238E27FC236}">
              <a16:creationId xmlns:a16="http://schemas.microsoft.com/office/drawing/2014/main" id="{ECB99126-6B05-4D18-8022-CD3C6E06BE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8" name="CuadroTexto 4">
          <a:extLst>
            <a:ext uri="{FF2B5EF4-FFF2-40B4-BE49-F238E27FC236}">
              <a16:creationId xmlns:a16="http://schemas.microsoft.com/office/drawing/2014/main" id="{8F59B773-DFAA-4D04-AE91-F16EC79C37A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9" name="CuadroTexto 158">
          <a:extLst>
            <a:ext uri="{FF2B5EF4-FFF2-40B4-BE49-F238E27FC236}">
              <a16:creationId xmlns:a16="http://schemas.microsoft.com/office/drawing/2014/main" id="{C456FDA3-717B-42F0-B6B5-79133C1757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0" name="CuadroTexto 3">
          <a:extLst>
            <a:ext uri="{FF2B5EF4-FFF2-40B4-BE49-F238E27FC236}">
              <a16:creationId xmlns:a16="http://schemas.microsoft.com/office/drawing/2014/main" id="{506A9681-BA74-406E-A5D7-AEA1D4BE1E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1" name="CuadroTexto 4">
          <a:extLst>
            <a:ext uri="{FF2B5EF4-FFF2-40B4-BE49-F238E27FC236}">
              <a16:creationId xmlns:a16="http://schemas.microsoft.com/office/drawing/2014/main" id="{EDBA1111-558D-4D33-B754-058A28D6B63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2" name="CuadroTexto 1">
          <a:extLst>
            <a:ext uri="{FF2B5EF4-FFF2-40B4-BE49-F238E27FC236}">
              <a16:creationId xmlns:a16="http://schemas.microsoft.com/office/drawing/2014/main" id="{FB7FDFC3-D7AA-4501-8FB5-D838F78205A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3" name="CuadroTexto 3">
          <a:extLst>
            <a:ext uri="{FF2B5EF4-FFF2-40B4-BE49-F238E27FC236}">
              <a16:creationId xmlns:a16="http://schemas.microsoft.com/office/drawing/2014/main" id="{35A9F5C0-6483-49C9-83A7-8A321DDD86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4" name="CuadroTexto 4">
          <a:extLst>
            <a:ext uri="{FF2B5EF4-FFF2-40B4-BE49-F238E27FC236}">
              <a16:creationId xmlns:a16="http://schemas.microsoft.com/office/drawing/2014/main" id="{7CD1AE4E-F194-47A9-929B-B75BE39431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5" name="CuadroTexto 164">
          <a:extLst>
            <a:ext uri="{FF2B5EF4-FFF2-40B4-BE49-F238E27FC236}">
              <a16:creationId xmlns:a16="http://schemas.microsoft.com/office/drawing/2014/main" id="{48607370-6C8E-465C-B928-B3EE828394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6" name="CuadroTexto 3">
          <a:extLst>
            <a:ext uri="{FF2B5EF4-FFF2-40B4-BE49-F238E27FC236}">
              <a16:creationId xmlns:a16="http://schemas.microsoft.com/office/drawing/2014/main" id="{ABC9B820-1B38-4DA3-B2D9-F5291B28E4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7" name="CuadroTexto 4">
          <a:extLst>
            <a:ext uri="{FF2B5EF4-FFF2-40B4-BE49-F238E27FC236}">
              <a16:creationId xmlns:a16="http://schemas.microsoft.com/office/drawing/2014/main" id="{AB8C465D-C22F-4CA9-9F87-F6B191E412C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8" name="CuadroTexto 1">
          <a:extLst>
            <a:ext uri="{FF2B5EF4-FFF2-40B4-BE49-F238E27FC236}">
              <a16:creationId xmlns:a16="http://schemas.microsoft.com/office/drawing/2014/main" id="{2DBBF2E3-99BA-41C0-A36D-6B5080C8AEE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9" name="CuadroTexto 3">
          <a:extLst>
            <a:ext uri="{FF2B5EF4-FFF2-40B4-BE49-F238E27FC236}">
              <a16:creationId xmlns:a16="http://schemas.microsoft.com/office/drawing/2014/main" id="{704CB617-1CD2-4276-B557-4413B60177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0" name="CuadroTexto 4">
          <a:extLst>
            <a:ext uri="{FF2B5EF4-FFF2-40B4-BE49-F238E27FC236}">
              <a16:creationId xmlns:a16="http://schemas.microsoft.com/office/drawing/2014/main" id="{C81A4880-0786-4B23-916C-CE9419923D1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66676</xdr:rowOff>
    </xdr:from>
    <xdr:to>
      <xdr:col>4</xdr:col>
      <xdr:colOff>161924</xdr:colOff>
      <xdr:row>2</xdr:row>
      <xdr:rowOff>266701</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13993D2C-2EAD-487B-9CB0-3CE38F1BCD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5372099" cy="1276350"/>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147" name="CuadroTexto 146">
          <a:extLst>
            <a:ext uri="{FF2B5EF4-FFF2-40B4-BE49-F238E27FC236}">
              <a16:creationId xmlns:a16="http://schemas.microsoft.com/office/drawing/2014/main" id="{82C5F7D0-EE5A-4CB9-B73D-1504242263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8" name="CuadroTexto 3">
          <a:extLst>
            <a:ext uri="{FF2B5EF4-FFF2-40B4-BE49-F238E27FC236}">
              <a16:creationId xmlns:a16="http://schemas.microsoft.com/office/drawing/2014/main" id="{6A416653-4CB8-4A0F-989E-F1B416655C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9" name="CuadroTexto 4">
          <a:extLst>
            <a:ext uri="{FF2B5EF4-FFF2-40B4-BE49-F238E27FC236}">
              <a16:creationId xmlns:a16="http://schemas.microsoft.com/office/drawing/2014/main" id="{6627D117-8F54-4923-8685-2A874FC95B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0" name="CuadroTexto 1">
          <a:extLst>
            <a:ext uri="{FF2B5EF4-FFF2-40B4-BE49-F238E27FC236}">
              <a16:creationId xmlns:a16="http://schemas.microsoft.com/office/drawing/2014/main" id="{EFE524EF-C0BE-4FDA-B17B-FED1C2C595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1" name="CuadroTexto 3">
          <a:extLst>
            <a:ext uri="{FF2B5EF4-FFF2-40B4-BE49-F238E27FC236}">
              <a16:creationId xmlns:a16="http://schemas.microsoft.com/office/drawing/2014/main" id="{A43D312A-A02B-42CE-B8A0-CB7A8C312E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2" name="CuadroTexto 4">
          <a:extLst>
            <a:ext uri="{FF2B5EF4-FFF2-40B4-BE49-F238E27FC236}">
              <a16:creationId xmlns:a16="http://schemas.microsoft.com/office/drawing/2014/main" id="{A9A1ADE4-6AFD-4A1E-B51F-D400741984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3" name="CuadroTexto 152">
          <a:extLst>
            <a:ext uri="{FF2B5EF4-FFF2-40B4-BE49-F238E27FC236}">
              <a16:creationId xmlns:a16="http://schemas.microsoft.com/office/drawing/2014/main" id="{201ECA5F-0E4A-4D67-9DA4-F90B6D5D5D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4" name="CuadroTexto 3">
          <a:extLst>
            <a:ext uri="{FF2B5EF4-FFF2-40B4-BE49-F238E27FC236}">
              <a16:creationId xmlns:a16="http://schemas.microsoft.com/office/drawing/2014/main" id="{E185CA05-5558-4C97-B775-941D715E9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5" name="CuadroTexto 4">
          <a:extLst>
            <a:ext uri="{FF2B5EF4-FFF2-40B4-BE49-F238E27FC236}">
              <a16:creationId xmlns:a16="http://schemas.microsoft.com/office/drawing/2014/main" id="{3DAA9894-DF74-41A1-B55D-1A5931724B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6" name="CuadroTexto 1">
          <a:extLst>
            <a:ext uri="{FF2B5EF4-FFF2-40B4-BE49-F238E27FC236}">
              <a16:creationId xmlns:a16="http://schemas.microsoft.com/office/drawing/2014/main" id="{1CF1B5D5-CC0E-4960-AA89-D5AE44F435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7" name="CuadroTexto 3">
          <a:extLst>
            <a:ext uri="{FF2B5EF4-FFF2-40B4-BE49-F238E27FC236}">
              <a16:creationId xmlns:a16="http://schemas.microsoft.com/office/drawing/2014/main" id="{348628C0-F873-42F5-959E-AC041B1B0A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8" name="CuadroTexto 4">
          <a:extLst>
            <a:ext uri="{FF2B5EF4-FFF2-40B4-BE49-F238E27FC236}">
              <a16:creationId xmlns:a16="http://schemas.microsoft.com/office/drawing/2014/main" id="{9807BE69-375E-4076-B9AE-60682BE167A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59E48D55-C493-4B38-86D3-3FC84A85C5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3">
          <a:extLst>
            <a:ext uri="{FF2B5EF4-FFF2-40B4-BE49-F238E27FC236}">
              <a16:creationId xmlns:a16="http://schemas.microsoft.com/office/drawing/2014/main" id="{2EAF4EFC-DF54-42BD-91C3-19291B7066E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4">
          <a:extLst>
            <a:ext uri="{FF2B5EF4-FFF2-40B4-BE49-F238E27FC236}">
              <a16:creationId xmlns:a16="http://schemas.microsoft.com/office/drawing/2014/main" id="{BAD659BC-EFB2-42EB-9B36-FF6414311BA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5C61A6A6-7F01-4330-9AFC-2B1575CFCD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A45AFF29-35C7-4E73-A5F0-120F95B630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47D99422-C618-49A9-90A9-83D185736D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BAEF4987-A976-42D7-90E1-03E45B6A00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917CE8FC-DC1D-4F80-8548-6C165B32791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95F8BF42-28F1-4808-BA72-F5242682C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7210654B-FA33-4AEF-89CE-FFE0EE5908D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6264E3ED-C9DA-4A65-84AE-0A0DDDFC79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C5905924-F9B9-45DC-B755-CD9074BEB3A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C837D9B9-12EC-4A39-9390-9F643539E41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593A483B-DCE4-49D9-B536-4987536DE7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090CCD3C-AF61-4CD5-814D-712F1817251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F702FE00-4994-4538-BFEB-D7AB20DD71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5F3501EE-A906-49A8-8B47-22066BC9A0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F28862C1-5337-4CEF-BFA3-45431CE00E9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9907FFF5-9696-4798-A0B9-89D56C53E59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AB77067B-0938-4316-AA73-56EB8C8469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0CC0B7DB-BC1F-4F1F-9F58-02F1F8D2C03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62E1E880-4BEA-40BE-A720-0C2CC044B0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DAE9E17C-D389-46A8-A88E-BE76E5AB2D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492F0736-F282-458F-A7F9-2D2F886ACD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3" name="CuadroTexto 182">
          <a:extLst>
            <a:ext uri="{FF2B5EF4-FFF2-40B4-BE49-F238E27FC236}">
              <a16:creationId xmlns:a16="http://schemas.microsoft.com/office/drawing/2014/main" id="{EE082699-E15A-4AA2-AE0C-2A64DCE1CC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4" name="CuadroTexto 3">
          <a:extLst>
            <a:ext uri="{FF2B5EF4-FFF2-40B4-BE49-F238E27FC236}">
              <a16:creationId xmlns:a16="http://schemas.microsoft.com/office/drawing/2014/main" id="{1F9EA387-95AA-4591-A174-327DA2D991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5" name="CuadroTexto 4">
          <a:extLst>
            <a:ext uri="{FF2B5EF4-FFF2-40B4-BE49-F238E27FC236}">
              <a16:creationId xmlns:a16="http://schemas.microsoft.com/office/drawing/2014/main" id="{76256C3B-D655-4DDC-915B-F74E8126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6" name="CuadroTexto 1">
          <a:extLst>
            <a:ext uri="{FF2B5EF4-FFF2-40B4-BE49-F238E27FC236}">
              <a16:creationId xmlns:a16="http://schemas.microsoft.com/office/drawing/2014/main" id="{E4FF3D0C-128B-4A28-8478-ED115369BE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7" name="CuadroTexto 3">
          <a:extLst>
            <a:ext uri="{FF2B5EF4-FFF2-40B4-BE49-F238E27FC236}">
              <a16:creationId xmlns:a16="http://schemas.microsoft.com/office/drawing/2014/main" id="{D4AB12CD-39E1-4E2C-A786-0E5DF889732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8" name="CuadroTexto 4">
          <a:extLst>
            <a:ext uri="{FF2B5EF4-FFF2-40B4-BE49-F238E27FC236}">
              <a16:creationId xmlns:a16="http://schemas.microsoft.com/office/drawing/2014/main" id="{B0A2B72B-D44D-4DD7-814D-7E50FF9BC7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9" name="CuadroTexto 188">
          <a:extLst>
            <a:ext uri="{FF2B5EF4-FFF2-40B4-BE49-F238E27FC236}">
              <a16:creationId xmlns:a16="http://schemas.microsoft.com/office/drawing/2014/main" id="{657F3B30-A37C-4E5E-ABD1-1E5103AC2D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0" name="CuadroTexto 3">
          <a:extLst>
            <a:ext uri="{FF2B5EF4-FFF2-40B4-BE49-F238E27FC236}">
              <a16:creationId xmlns:a16="http://schemas.microsoft.com/office/drawing/2014/main" id="{275126D2-5E09-4AAD-A9AF-F3286273F39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1" name="CuadroTexto 4">
          <a:extLst>
            <a:ext uri="{FF2B5EF4-FFF2-40B4-BE49-F238E27FC236}">
              <a16:creationId xmlns:a16="http://schemas.microsoft.com/office/drawing/2014/main" id="{0DE211BA-8990-46DA-8ECC-9C1DC2E38D2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2" name="CuadroTexto 1">
          <a:extLst>
            <a:ext uri="{FF2B5EF4-FFF2-40B4-BE49-F238E27FC236}">
              <a16:creationId xmlns:a16="http://schemas.microsoft.com/office/drawing/2014/main" id="{A367BE45-B835-424B-BD7A-FA3225EAC14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3" name="CuadroTexto 3">
          <a:extLst>
            <a:ext uri="{FF2B5EF4-FFF2-40B4-BE49-F238E27FC236}">
              <a16:creationId xmlns:a16="http://schemas.microsoft.com/office/drawing/2014/main" id="{0DE163A7-BF21-4C3C-9A3F-A256211BB46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4" name="CuadroTexto 4">
          <a:extLst>
            <a:ext uri="{FF2B5EF4-FFF2-40B4-BE49-F238E27FC236}">
              <a16:creationId xmlns:a16="http://schemas.microsoft.com/office/drawing/2014/main" id="{4367A34D-145B-4B02-B58C-5102ECA0327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5" name="CuadroTexto 194">
          <a:extLst>
            <a:ext uri="{FF2B5EF4-FFF2-40B4-BE49-F238E27FC236}">
              <a16:creationId xmlns:a16="http://schemas.microsoft.com/office/drawing/2014/main" id="{71BF4972-7EB3-4FE6-8DE9-DCEBA995AC0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6" name="CuadroTexto 3">
          <a:extLst>
            <a:ext uri="{FF2B5EF4-FFF2-40B4-BE49-F238E27FC236}">
              <a16:creationId xmlns:a16="http://schemas.microsoft.com/office/drawing/2014/main" id="{48C78BCD-4617-4071-BB00-09FEFE102E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7" name="CuadroTexto 4">
          <a:extLst>
            <a:ext uri="{FF2B5EF4-FFF2-40B4-BE49-F238E27FC236}">
              <a16:creationId xmlns:a16="http://schemas.microsoft.com/office/drawing/2014/main" id="{94874BF7-F4F5-4BA5-8BB5-CC9690DC2FE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8" name="CuadroTexto 1">
          <a:extLst>
            <a:ext uri="{FF2B5EF4-FFF2-40B4-BE49-F238E27FC236}">
              <a16:creationId xmlns:a16="http://schemas.microsoft.com/office/drawing/2014/main" id="{03739011-B067-4E82-B8FA-DAC2922745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9" name="CuadroTexto 3">
          <a:extLst>
            <a:ext uri="{FF2B5EF4-FFF2-40B4-BE49-F238E27FC236}">
              <a16:creationId xmlns:a16="http://schemas.microsoft.com/office/drawing/2014/main" id="{CF1B14C3-81A8-4F7B-8741-3C1C780B90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0" name="CuadroTexto 4">
          <a:extLst>
            <a:ext uri="{FF2B5EF4-FFF2-40B4-BE49-F238E27FC236}">
              <a16:creationId xmlns:a16="http://schemas.microsoft.com/office/drawing/2014/main" id="{964117EE-B687-4411-A68F-7D5CDEB364E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1" name="CuadroTexto 200">
          <a:extLst>
            <a:ext uri="{FF2B5EF4-FFF2-40B4-BE49-F238E27FC236}">
              <a16:creationId xmlns:a16="http://schemas.microsoft.com/office/drawing/2014/main" id="{D570E848-E0F5-4017-9E94-702A7D3E69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2" name="CuadroTexto 3">
          <a:extLst>
            <a:ext uri="{FF2B5EF4-FFF2-40B4-BE49-F238E27FC236}">
              <a16:creationId xmlns:a16="http://schemas.microsoft.com/office/drawing/2014/main" id="{0F79B52A-4B49-430A-9CE3-05BADC8000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3" name="CuadroTexto 4">
          <a:extLst>
            <a:ext uri="{FF2B5EF4-FFF2-40B4-BE49-F238E27FC236}">
              <a16:creationId xmlns:a16="http://schemas.microsoft.com/office/drawing/2014/main" id="{E24C8B1F-C015-4C49-81AA-40047021DA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4" name="CuadroTexto 1">
          <a:extLst>
            <a:ext uri="{FF2B5EF4-FFF2-40B4-BE49-F238E27FC236}">
              <a16:creationId xmlns:a16="http://schemas.microsoft.com/office/drawing/2014/main" id="{A9FB41EC-B848-4C06-8FF8-F1C5920743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5" name="CuadroTexto 3">
          <a:extLst>
            <a:ext uri="{FF2B5EF4-FFF2-40B4-BE49-F238E27FC236}">
              <a16:creationId xmlns:a16="http://schemas.microsoft.com/office/drawing/2014/main" id="{1B985F84-FDF4-4962-990F-4A5F6560217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6" name="CuadroTexto 4">
          <a:extLst>
            <a:ext uri="{FF2B5EF4-FFF2-40B4-BE49-F238E27FC236}">
              <a16:creationId xmlns:a16="http://schemas.microsoft.com/office/drawing/2014/main" id="{0E35FE06-D423-4AD2-A1B5-D5F52376B0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7" name="CuadroTexto 206">
          <a:extLst>
            <a:ext uri="{FF2B5EF4-FFF2-40B4-BE49-F238E27FC236}">
              <a16:creationId xmlns:a16="http://schemas.microsoft.com/office/drawing/2014/main" id="{3831BA55-AA63-4D9B-8BDC-A8CCEC2D9B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8" name="CuadroTexto 3">
          <a:extLst>
            <a:ext uri="{FF2B5EF4-FFF2-40B4-BE49-F238E27FC236}">
              <a16:creationId xmlns:a16="http://schemas.microsoft.com/office/drawing/2014/main" id="{585B5B05-E4FD-4E4E-85DE-3B76E8A836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9" name="CuadroTexto 4">
          <a:extLst>
            <a:ext uri="{FF2B5EF4-FFF2-40B4-BE49-F238E27FC236}">
              <a16:creationId xmlns:a16="http://schemas.microsoft.com/office/drawing/2014/main" id="{0EA64A93-5445-45F7-B730-86B7A360B7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0" name="CuadroTexto 1">
          <a:extLst>
            <a:ext uri="{FF2B5EF4-FFF2-40B4-BE49-F238E27FC236}">
              <a16:creationId xmlns:a16="http://schemas.microsoft.com/office/drawing/2014/main" id="{EBEF8B06-0FDF-4313-95F2-EDF6CF58AB7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1" name="CuadroTexto 3">
          <a:extLst>
            <a:ext uri="{FF2B5EF4-FFF2-40B4-BE49-F238E27FC236}">
              <a16:creationId xmlns:a16="http://schemas.microsoft.com/office/drawing/2014/main" id="{B8B95C3C-2518-4839-80C1-1413277518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2" name="CuadroTexto 4">
          <a:extLst>
            <a:ext uri="{FF2B5EF4-FFF2-40B4-BE49-F238E27FC236}">
              <a16:creationId xmlns:a16="http://schemas.microsoft.com/office/drawing/2014/main" id="{2E646572-354D-4418-B860-DD8FA4946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3" name="CuadroTexto 212">
          <a:extLst>
            <a:ext uri="{FF2B5EF4-FFF2-40B4-BE49-F238E27FC236}">
              <a16:creationId xmlns:a16="http://schemas.microsoft.com/office/drawing/2014/main" id="{4CB1B216-D5E5-4CA2-B1C6-EF0A70ED0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4" name="CuadroTexto 3">
          <a:extLst>
            <a:ext uri="{FF2B5EF4-FFF2-40B4-BE49-F238E27FC236}">
              <a16:creationId xmlns:a16="http://schemas.microsoft.com/office/drawing/2014/main" id="{6C030B7B-1145-4894-90D3-91536D88E9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5" name="CuadroTexto 4">
          <a:extLst>
            <a:ext uri="{FF2B5EF4-FFF2-40B4-BE49-F238E27FC236}">
              <a16:creationId xmlns:a16="http://schemas.microsoft.com/office/drawing/2014/main" id="{A9D0C70A-F0AA-46B0-BD27-31A76A47A10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6" name="CuadroTexto 1">
          <a:extLst>
            <a:ext uri="{FF2B5EF4-FFF2-40B4-BE49-F238E27FC236}">
              <a16:creationId xmlns:a16="http://schemas.microsoft.com/office/drawing/2014/main" id="{A5854342-DBB6-4DC9-943C-B3C16D8ABE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7" name="CuadroTexto 3">
          <a:extLst>
            <a:ext uri="{FF2B5EF4-FFF2-40B4-BE49-F238E27FC236}">
              <a16:creationId xmlns:a16="http://schemas.microsoft.com/office/drawing/2014/main" id="{8B75490A-3036-49FA-A080-2731D9A31E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8" name="CuadroTexto 4">
          <a:extLst>
            <a:ext uri="{FF2B5EF4-FFF2-40B4-BE49-F238E27FC236}">
              <a16:creationId xmlns:a16="http://schemas.microsoft.com/office/drawing/2014/main" id="{A464C076-AE31-4963-9BAB-93F2DA035D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9" name="CuadroTexto 218">
          <a:extLst>
            <a:ext uri="{FF2B5EF4-FFF2-40B4-BE49-F238E27FC236}">
              <a16:creationId xmlns:a16="http://schemas.microsoft.com/office/drawing/2014/main" id="{86B417A4-1191-4176-A0D2-77AB90B732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0" name="CuadroTexto 3">
          <a:extLst>
            <a:ext uri="{FF2B5EF4-FFF2-40B4-BE49-F238E27FC236}">
              <a16:creationId xmlns:a16="http://schemas.microsoft.com/office/drawing/2014/main" id="{D81FE8E7-8A4C-46B2-92D6-41B8A911B2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1" name="CuadroTexto 4">
          <a:extLst>
            <a:ext uri="{FF2B5EF4-FFF2-40B4-BE49-F238E27FC236}">
              <a16:creationId xmlns:a16="http://schemas.microsoft.com/office/drawing/2014/main" id="{101A51F6-283A-4C48-AF1D-9354D670ED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2" name="CuadroTexto 1">
          <a:extLst>
            <a:ext uri="{FF2B5EF4-FFF2-40B4-BE49-F238E27FC236}">
              <a16:creationId xmlns:a16="http://schemas.microsoft.com/office/drawing/2014/main" id="{031A8141-54F0-4AF6-BC50-02AC7775FC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3" name="CuadroTexto 3">
          <a:extLst>
            <a:ext uri="{FF2B5EF4-FFF2-40B4-BE49-F238E27FC236}">
              <a16:creationId xmlns:a16="http://schemas.microsoft.com/office/drawing/2014/main" id="{373D875A-2241-4D52-8942-2B97A252C5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4" name="CuadroTexto 4">
          <a:extLst>
            <a:ext uri="{FF2B5EF4-FFF2-40B4-BE49-F238E27FC236}">
              <a16:creationId xmlns:a16="http://schemas.microsoft.com/office/drawing/2014/main" id="{69431B90-9A85-4BE7-ACB1-C858ECE45D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5" name="CuadroTexto 224">
          <a:extLst>
            <a:ext uri="{FF2B5EF4-FFF2-40B4-BE49-F238E27FC236}">
              <a16:creationId xmlns:a16="http://schemas.microsoft.com/office/drawing/2014/main" id="{E4FF1219-6AD4-43AE-9CA3-7E646F32E3F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6" name="CuadroTexto 3">
          <a:extLst>
            <a:ext uri="{FF2B5EF4-FFF2-40B4-BE49-F238E27FC236}">
              <a16:creationId xmlns:a16="http://schemas.microsoft.com/office/drawing/2014/main" id="{C53980B7-8CCE-4E72-B1AB-1ACEA03089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7" name="CuadroTexto 4">
          <a:extLst>
            <a:ext uri="{FF2B5EF4-FFF2-40B4-BE49-F238E27FC236}">
              <a16:creationId xmlns:a16="http://schemas.microsoft.com/office/drawing/2014/main" id="{CA83001F-C41B-4FB3-8D02-D0404EFAA9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8" name="CuadroTexto 1">
          <a:extLst>
            <a:ext uri="{FF2B5EF4-FFF2-40B4-BE49-F238E27FC236}">
              <a16:creationId xmlns:a16="http://schemas.microsoft.com/office/drawing/2014/main" id="{D301BAA2-3C9C-4633-AF60-29B37F5788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9" name="CuadroTexto 3">
          <a:extLst>
            <a:ext uri="{FF2B5EF4-FFF2-40B4-BE49-F238E27FC236}">
              <a16:creationId xmlns:a16="http://schemas.microsoft.com/office/drawing/2014/main" id="{0F90C96C-4688-4674-9F0B-3E7938246E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0" name="CuadroTexto 4">
          <a:extLst>
            <a:ext uri="{FF2B5EF4-FFF2-40B4-BE49-F238E27FC236}">
              <a16:creationId xmlns:a16="http://schemas.microsoft.com/office/drawing/2014/main" id="{85AB9A51-3518-4F5F-A3E7-454B33780A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1" name="CuadroTexto 230">
          <a:extLst>
            <a:ext uri="{FF2B5EF4-FFF2-40B4-BE49-F238E27FC236}">
              <a16:creationId xmlns:a16="http://schemas.microsoft.com/office/drawing/2014/main" id="{E753496D-7E15-4800-8D70-5DCA9A608D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2" name="CuadroTexto 3">
          <a:extLst>
            <a:ext uri="{FF2B5EF4-FFF2-40B4-BE49-F238E27FC236}">
              <a16:creationId xmlns:a16="http://schemas.microsoft.com/office/drawing/2014/main" id="{F737E3D6-D483-4296-99A1-1C2BB2AD26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3" name="CuadroTexto 4">
          <a:extLst>
            <a:ext uri="{FF2B5EF4-FFF2-40B4-BE49-F238E27FC236}">
              <a16:creationId xmlns:a16="http://schemas.microsoft.com/office/drawing/2014/main" id="{BD402593-5292-4DBB-993B-69D2A5D53E0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4" name="CuadroTexto 1">
          <a:extLst>
            <a:ext uri="{FF2B5EF4-FFF2-40B4-BE49-F238E27FC236}">
              <a16:creationId xmlns:a16="http://schemas.microsoft.com/office/drawing/2014/main" id="{BE4EDD65-0E3E-4A71-B25E-6DBAAC8D4A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5" name="CuadroTexto 3">
          <a:extLst>
            <a:ext uri="{FF2B5EF4-FFF2-40B4-BE49-F238E27FC236}">
              <a16:creationId xmlns:a16="http://schemas.microsoft.com/office/drawing/2014/main" id="{FCCAB4E3-F3AF-4D19-A0B7-2A6B3482E7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6" name="CuadroTexto 4">
          <a:extLst>
            <a:ext uri="{FF2B5EF4-FFF2-40B4-BE49-F238E27FC236}">
              <a16:creationId xmlns:a16="http://schemas.microsoft.com/office/drawing/2014/main" id="{B778AD0D-D1FB-4E14-AB7A-AC2D05336F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7" name="CuadroTexto 236">
          <a:extLst>
            <a:ext uri="{FF2B5EF4-FFF2-40B4-BE49-F238E27FC236}">
              <a16:creationId xmlns:a16="http://schemas.microsoft.com/office/drawing/2014/main" id="{1945AE01-71F7-4D7E-AE49-2F3D8FA1E8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8" name="CuadroTexto 3">
          <a:extLst>
            <a:ext uri="{FF2B5EF4-FFF2-40B4-BE49-F238E27FC236}">
              <a16:creationId xmlns:a16="http://schemas.microsoft.com/office/drawing/2014/main" id="{C847487B-F86E-4E4C-BFA7-FC4D869F70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9" name="CuadroTexto 4">
          <a:extLst>
            <a:ext uri="{FF2B5EF4-FFF2-40B4-BE49-F238E27FC236}">
              <a16:creationId xmlns:a16="http://schemas.microsoft.com/office/drawing/2014/main" id="{573797F2-6A32-4C5F-91A2-CE763AAF04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0" name="CuadroTexto 1">
          <a:extLst>
            <a:ext uri="{FF2B5EF4-FFF2-40B4-BE49-F238E27FC236}">
              <a16:creationId xmlns:a16="http://schemas.microsoft.com/office/drawing/2014/main" id="{D473839B-8FF6-4D6B-BB46-E982A583EC7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1" name="CuadroTexto 3">
          <a:extLst>
            <a:ext uri="{FF2B5EF4-FFF2-40B4-BE49-F238E27FC236}">
              <a16:creationId xmlns:a16="http://schemas.microsoft.com/office/drawing/2014/main" id="{12596014-F175-4001-87D5-EC2FCE7A4B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2" name="CuadroTexto 4">
          <a:extLst>
            <a:ext uri="{FF2B5EF4-FFF2-40B4-BE49-F238E27FC236}">
              <a16:creationId xmlns:a16="http://schemas.microsoft.com/office/drawing/2014/main" id="{6F8FE8F1-9BAC-42D5-8403-4E35E22D57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3" name="CuadroTexto 242">
          <a:extLst>
            <a:ext uri="{FF2B5EF4-FFF2-40B4-BE49-F238E27FC236}">
              <a16:creationId xmlns:a16="http://schemas.microsoft.com/office/drawing/2014/main" id="{9BFB9FB6-BDFC-4645-8901-017BA47AD8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4" name="CuadroTexto 3">
          <a:extLst>
            <a:ext uri="{FF2B5EF4-FFF2-40B4-BE49-F238E27FC236}">
              <a16:creationId xmlns:a16="http://schemas.microsoft.com/office/drawing/2014/main" id="{6907672C-AD68-4028-A4B2-47D1473ABE3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5" name="CuadroTexto 4">
          <a:extLst>
            <a:ext uri="{FF2B5EF4-FFF2-40B4-BE49-F238E27FC236}">
              <a16:creationId xmlns:a16="http://schemas.microsoft.com/office/drawing/2014/main" id="{7231CBFE-AAEB-4825-BCEF-9F9C72BE8CA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6" name="CuadroTexto 1">
          <a:extLst>
            <a:ext uri="{FF2B5EF4-FFF2-40B4-BE49-F238E27FC236}">
              <a16:creationId xmlns:a16="http://schemas.microsoft.com/office/drawing/2014/main" id="{E8AAAD59-2EEB-47CC-9DED-10FB5AC952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7" name="CuadroTexto 3">
          <a:extLst>
            <a:ext uri="{FF2B5EF4-FFF2-40B4-BE49-F238E27FC236}">
              <a16:creationId xmlns:a16="http://schemas.microsoft.com/office/drawing/2014/main" id="{761D617E-D287-40D4-B35F-B3478012FC4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8" name="CuadroTexto 4">
          <a:extLst>
            <a:ext uri="{FF2B5EF4-FFF2-40B4-BE49-F238E27FC236}">
              <a16:creationId xmlns:a16="http://schemas.microsoft.com/office/drawing/2014/main" id="{0D71BE46-D366-4AF8-B897-E0A0A0AE2E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9" name="CuadroTexto 248">
          <a:extLst>
            <a:ext uri="{FF2B5EF4-FFF2-40B4-BE49-F238E27FC236}">
              <a16:creationId xmlns:a16="http://schemas.microsoft.com/office/drawing/2014/main" id="{534DFCEC-34CE-4366-BECF-4B7440DB9D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0" name="CuadroTexto 3">
          <a:extLst>
            <a:ext uri="{FF2B5EF4-FFF2-40B4-BE49-F238E27FC236}">
              <a16:creationId xmlns:a16="http://schemas.microsoft.com/office/drawing/2014/main" id="{489C7210-BCEA-4139-B00E-01F94AC1A6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1" name="CuadroTexto 4">
          <a:extLst>
            <a:ext uri="{FF2B5EF4-FFF2-40B4-BE49-F238E27FC236}">
              <a16:creationId xmlns:a16="http://schemas.microsoft.com/office/drawing/2014/main" id="{8778018A-7058-4FFB-85D5-63B5AFA0C4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2" name="CuadroTexto 1">
          <a:extLst>
            <a:ext uri="{FF2B5EF4-FFF2-40B4-BE49-F238E27FC236}">
              <a16:creationId xmlns:a16="http://schemas.microsoft.com/office/drawing/2014/main" id="{D053DAA3-47F5-4C50-828D-F81D09F1AA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3" name="CuadroTexto 3">
          <a:extLst>
            <a:ext uri="{FF2B5EF4-FFF2-40B4-BE49-F238E27FC236}">
              <a16:creationId xmlns:a16="http://schemas.microsoft.com/office/drawing/2014/main" id="{C2066565-CCD1-47D9-B6EC-762C40CC88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4" name="CuadroTexto 4">
          <a:extLst>
            <a:ext uri="{FF2B5EF4-FFF2-40B4-BE49-F238E27FC236}">
              <a16:creationId xmlns:a16="http://schemas.microsoft.com/office/drawing/2014/main" id="{644627DC-1D32-4C0D-B9E5-BD5CA19289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5" name="CuadroTexto 254">
          <a:extLst>
            <a:ext uri="{FF2B5EF4-FFF2-40B4-BE49-F238E27FC236}">
              <a16:creationId xmlns:a16="http://schemas.microsoft.com/office/drawing/2014/main" id="{A8C70E4E-EF5A-45AE-8403-8C8E748CBB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6" name="CuadroTexto 3">
          <a:extLst>
            <a:ext uri="{FF2B5EF4-FFF2-40B4-BE49-F238E27FC236}">
              <a16:creationId xmlns:a16="http://schemas.microsoft.com/office/drawing/2014/main" id="{2DE23BA5-A1E9-4090-9656-7E763EBD235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7" name="CuadroTexto 4">
          <a:extLst>
            <a:ext uri="{FF2B5EF4-FFF2-40B4-BE49-F238E27FC236}">
              <a16:creationId xmlns:a16="http://schemas.microsoft.com/office/drawing/2014/main" id="{E973F753-96B8-4535-869D-2EA251845F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8" name="CuadroTexto 1">
          <a:extLst>
            <a:ext uri="{FF2B5EF4-FFF2-40B4-BE49-F238E27FC236}">
              <a16:creationId xmlns:a16="http://schemas.microsoft.com/office/drawing/2014/main" id="{78B64518-AFBF-4C58-8327-2C1D7E508D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9" name="CuadroTexto 3">
          <a:extLst>
            <a:ext uri="{FF2B5EF4-FFF2-40B4-BE49-F238E27FC236}">
              <a16:creationId xmlns:a16="http://schemas.microsoft.com/office/drawing/2014/main" id="{1B9E444C-8437-4D44-8620-14E3922E5C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0" name="CuadroTexto 4">
          <a:extLst>
            <a:ext uri="{FF2B5EF4-FFF2-40B4-BE49-F238E27FC236}">
              <a16:creationId xmlns:a16="http://schemas.microsoft.com/office/drawing/2014/main" id="{512BC1FF-8D62-4BAC-8D50-27AD6EC0FC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1" name="CuadroTexto 260">
          <a:extLst>
            <a:ext uri="{FF2B5EF4-FFF2-40B4-BE49-F238E27FC236}">
              <a16:creationId xmlns:a16="http://schemas.microsoft.com/office/drawing/2014/main" id="{AB60D142-969D-4C87-A34D-B01B70A617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2" name="CuadroTexto 3">
          <a:extLst>
            <a:ext uri="{FF2B5EF4-FFF2-40B4-BE49-F238E27FC236}">
              <a16:creationId xmlns:a16="http://schemas.microsoft.com/office/drawing/2014/main" id="{E1777C9B-7C5D-482D-9989-E57A3356243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3" name="CuadroTexto 4">
          <a:extLst>
            <a:ext uri="{FF2B5EF4-FFF2-40B4-BE49-F238E27FC236}">
              <a16:creationId xmlns:a16="http://schemas.microsoft.com/office/drawing/2014/main" id="{5245D72B-EF8C-40E0-B5E8-4221244C55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4" name="CuadroTexto 1">
          <a:extLst>
            <a:ext uri="{FF2B5EF4-FFF2-40B4-BE49-F238E27FC236}">
              <a16:creationId xmlns:a16="http://schemas.microsoft.com/office/drawing/2014/main" id="{33E4B27D-6120-4C49-B651-2B313A836B8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5" name="CuadroTexto 3">
          <a:extLst>
            <a:ext uri="{FF2B5EF4-FFF2-40B4-BE49-F238E27FC236}">
              <a16:creationId xmlns:a16="http://schemas.microsoft.com/office/drawing/2014/main" id="{2BE96AC8-DDCB-498E-A640-469448024A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6" name="CuadroTexto 4">
          <a:extLst>
            <a:ext uri="{FF2B5EF4-FFF2-40B4-BE49-F238E27FC236}">
              <a16:creationId xmlns:a16="http://schemas.microsoft.com/office/drawing/2014/main" id="{DD118152-C9A1-47E0-9A2B-6FF51C72BA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7" name="CuadroTexto 266">
          <a:extLst>
            <a:ext uri="{FF2B5EF4-FFF2-40B4-BE49-F238E27FC236}">
              <a16:creationId xmlns:a16="http://schemas.microsoft.com/office/drawing/2014/main" id="{C0FFE59B-72E3-4539-BA44-777A018207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8" name="CuadroTexto 3">
          <a:extLst>
            <a:ext uri="{FF2B5EF4-FFF2-40B4-BE49-F238E27FC236}">
              <a16:creationId xmlns:a16="http://schemas.microsoft.com/office/drawing/2014/main" id="{0BC25DFA-E429-4290-9E5F-459B3D2991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9" name="CuadroTexto 4">
          <a:extLst>
            <a:ext uri="{FF2B5EF4-FFF2-40B4-BE49-F238E27FC236}">
              <a16:creationId xmlns:a16="http://schemas.microsoft.com/office/drawing/2014/main" id="{91CACBCC-D96E-4D2D-AC36-FC4723AB04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0" name="CuadroTexto 1">
          <a:extLst>
            <a:ext uri="{FF2B5EF4-FFF2-40B4-BE49-F238E27FC236}">
              <a16:creationId xmlns:a16="http://schemas.microsoft.com/office/drawing/2014/main" id="{B47A5E2A-1D79-4C4F-8A4C-4198CB7883D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1" name="CuadroTexto 3">
          <a:extLst>
            <a:ext uri="{FF2B5EF4-FFF2-40B4-BE49-F238E27FC236}">
              <a16:creationId xmlns:a16="http://schemas.microsoft.com/office/drawing/2014/main" id="{3C3E335D-AE47-4E85-8DB3-9B2591841B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2" name="CuadroTexto 4">
          <a:extLst>
            <a:ext uri="{FF2B5EF4-FFF2-40B4-BE49-F238E27FC236}">
              <a16:creationId xmlns:a16="http://schemas.microsoft.com/office/drawing/2014/main" id="{A2079590-D77D-402F-9E13-E11A359D3D2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3" name="CuadroTexto 272">
          <a:extLst>
            <a:ext uri="{FF2B5EF4-FFF2-40B4-BE49-F238E27FC236}">
              <a16:creationId xmlns:a16="http://schemas.microsoft.com/office/drawing/2014/main" id="{30E3461A-3FE8-4A30-ACB1-7BD442AB34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4" name="CuadroTexto 3">
          <a:extLst>
            <a:ext uri="{FF2B5EF4-FFF2-40B4-BE49-F238E27FC236}">
              <a16:creationId xmlns:a16="http://schemas.microsoft.com/office/drawing/2014/main" id="{B0F82683-5914-4268-BE25-9E01F73AD9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5" name="CuadroTexto 4">
          <a:extLst>
            <a:ext uri="{FF2B5EF4-FFF2-40B4-BE49-F238E27FC236}">
              <a16:creationId xmlns:a16="http://schemas.microsoft.com/office/drawing/2014/main" id="{281FC0A9-3314-4F99-A91F-7CB0849351E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6" name="CuadroTexto 1">
          <a:extLst>
            <a:ext uri="{FF2B5EF4-FFF2-40B4-BE49-F238E27FC236}">
              <a16:creationId xmlns:a16="http://schemas.microsoft.com/office/drawing/2014/main" id="{FB19BE5E-82EB-4E5E-919E-181DBFC2C47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7" name="CuadroTexto 3">
          <a:extLst>
            <a:ext uri="{FF2B5EF4-FFF2-40B4-BE49-F238E27FC236}">
              <a16:creationId xmlns:a16="http://schemas.microsoft.com/office/drawing/2014/main" id="{31695362-97CA-45AF-8BC4-3FDD1D3F63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8" name="CuadroTexto 4">
          <a:extLst>
            <a:ext uri="{FF2B5EF4-FFF2-40B4-BE49-F238E27FC236}">
              <a16:creationId xmlns:a16="http://schemas.microsoft.com/office/drawing/2014/main" id="{6E279FAD-65AC-40A8-81D3-238EB774B3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9" name="CuadroTexto 278">
          <a:extLst>
            <a:ext uri="{FF2B5EF4-FFF2-40B4-BE49-F238E27FC236}">
              <a16:creationId xmlns:a16="http://schemas.microsoft.com/office/drawing/2014/main" id="{87A9EEC4-E8F3-4A08-9722-7EB689F9B2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0" name="CuadroTexto 3">
          <a:extLst>
            <a:ext uri="{FF2B5EF4-FFF2-40B4-BE49-F238E27FC236}">
              <a16:creationId xmlns:a16="http://schemas.microsoft.com/office/drawing/2014/main" id="{A9DDD4CC-1387-4D88-8C2A-90160E971F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1" name="CuadroTexto 4">
          <a:extLst>
            <a:ext uri="{FF2B5EF4-FFF2-40B4-BE49-F238E27FC236}">
              <a16:creationId xmlns:a16="http://schemas.microsoft.com/office/drawing/2014/main" id="{B3025B30-A23F-4547-B07B-970DA43FFF4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2" name="CuadroTexto 1">
          <a:extLst>
            <a:ext uri="{FF2B5EF4-FFF2-40B4-BE49-F238E27FC236}">
              <a16:creationId xmlns:a16="http://schemas.microsoft.com/office/drawing/2014/main" id="{54FE2F11-F24A-4518-846A-A2743B852B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3" name="CuadroTexto 3">
          <a:extLst>
            <a:ext uri="{FF2B5EF4-FFF2-40B4-BE49-F238E27FC236}">
              <a16:creationId xmlns:a16="http://schemas.microsoft.com/office/drawing/2014/main" id="{E1CF43F1-4B91-42D0-A398-C7C1D32A157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4" name="CuadroTexto 4">
          <a:extLst>
            <a:ext uri="{FF2B5EF4-FFF2-40B4-BE49-F238E27FC236}">
              <a16:creationId xmlns:a16="http://schemas.microsoft.com/office/drawing/2014/main" id="{7D8F6ED1-52A8-49E8-9902-9BB1935D3BC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5" name="CuadroTexto 284">
          <a:extLst>
            <a:ext uri="{FF2B5EF4-FFF2-40B4-BE49-F238E27FC236}">
              <a16:creationId xmlns:a16="http://schemas.microsoft.com/office/drawing/2014/main" id="{82EA663E-247B-4FD1-ACC1-E6C9FA798BD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6" name="CuadroTexto 3">
          <a:extLst>
            <a:ext uri="{FF2B5EF4-FFF2-40B4-BE49-F238E27FC236}">
              <a16:creationId xmlns:a16="http://schemas.microsoft.com/office/drawing/2014/main" id="{E47B8C08-C056-4B5E-8A94-596BD547D6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7" name="CuadroTexto 4">
          <a:extLst>
            <a:ext uri="{FF2B5EF4-FFF2-40B4-BE49-F238E27FC236}">
              <a16:creationId xmlns:a16="http://schemas.microsoft.com/office/drawing/2014/main" id="{EB236881-37DD-45FF-80DD-EC8CF0BFAF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8" name="CuadroTexto 1">
          <a:extLst>
            <a:ext uri="{FF2B5EF4-FFF2-40B4-BE49-F238E27FC236}">
              <a16:creationId xmlns:a16="http://schemas.microsoft.com/office/drawing/2014/main" id="{30A662C7-DE65-4186-B0B8-CB2A3C3F4E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9" name="CuadroTexto 3">
          <a:extLst>
            <a:ext uri="{FF2B5EF4-FFF2-40B4-BE49-F238E27FC236}">
              <a16:creationId xmlns:a16="http://schemas.microsoft.com/office/drawing/2014/main" id="{FADFE7BC-09FE-44DC-AE58-E3E7A94A21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0" name="CuadroTexto 4">
          <a:extLst>
            <a:ext uri="{FF2B5EF4-FFF2-40B4-BE49-F238E27FC236}">
              <a16:creationId xmlns:a16="http://schemas.microsoft.com/office/drawing/2014/main" id="{7B6DD87E-85C9-4B16-A562-8A780EC9BE5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66676</xdr:rowOff>
    </xdr:from>
    <xdr:to>
      <xdr:col>4</xdr:col>
      <xdr:colOff>352424</xdr:colOff>
      <xdr:row>2</xdr:row>
      <xdr:rowOff>476250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D2F3167A-3A08-48F6-8524-A46CC785BCC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5257799" cy="1485899"/>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63C4A39B-D7F4-455C-9084-45E4C0FBFB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7C37CFB6-B4D5-4F67-BDA4-DAA3627572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9C6D99B-20AC-496F-BBC2-E6935BB11C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64C43D4E-2AA2-4745-95E0-806969E74C4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DA28F3DF-FEA0-497A-B5DD-638F9DC28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50F0D45C-A9A2-4F58-BD98-2BC3EF12E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8D1F55A1-3D93-42A6-B18A-AFCB9273A7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34C0E056-886B-4DE6-A66A-2924BF105D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698A485F-1F3B-4B28-B4CE-2BE6806F1D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FE648B0D-ADF0-4CB9-929D-025344E4A9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8B4ADC04-9F53-4B96-B611-E3A693181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442ACE1A-FACE-404E-A602-85B49FA2AA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F870EA1C-0377-4E75-88C3-5D20889932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01E33DF3-DAA3-410C-B5B8-43243D52BE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B81FCD61-5217-4182-8DEB-278DC6816A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F391EF9B-EC76-4F12-8C23-6F70DB1340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9A9D64DD-D3DD-43BC-94A0-0776B949FA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6D6F996F-6AAD-445C-97BF-89A6FEA4FC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1" name="CuadroTexto 20">
          <a:extLst>
            <a:ext uri="{FF2B5EF4-FFF2-40B4-BE49-F238E27FC236}">
              <a16:creationId xmlns:a16="http://schemas.microsoft.com/office/drawing/2014/main" id="{2BFCDBA2-E6E8-4950-AB45-D5AEE9CE6AA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2" name="CuadroTexto 3">
          <a:extLst>
            <a:ext uri="{FF2B5EF4-FFF2-40B4-BE49-F238E27FC236}">
              <a16:creationId xmlns:a16="http://schemas.microsoft.com/office/drawing/2014/main" id="{AF6E22CE-324C-4C50-911D-83656C373B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8ED8F198-B6D8-4D28-BBF2-68727C08112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4" name="CuadroTexto 1">
          <a:extLst>
            <a:ext uri="{FF2B5EF4-FFF2-40B4-BE49-F238E27FC236}">
              <a16:creationId xmlns:a16="http://schemas.microsoft.com/office/drawing/2014/main" id="{486FEA57-20CA-4D8F-AB23-69BBF726CA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5" name="CuadroTexto 3">
          <a:extLst>
            <a:ext uri="{FF2B5EF4-FFF2-40B4-BE49-F238E27FC236}">
              <a16:creationId xmlns:a16="http://schemas.microsoft.com/office/drawing/2014/main" id="{21D2A2EC-B2CB-4ADE-B201-84B354D8DA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D8D8EFCC-2684-4A70-AB6C-635C800A1C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3D058766-C842-46C3-B327-78026B31C3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542E374-64C4-473B-9401-789909DB67D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C76BE64E-C64A-49DF-9F83-EF44200F90A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7847C22C-64E3-46A4-A7DC-D932565EF87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1CA9069-20FE-4878-80BF-EA84CCCA136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1938ECD1-9EAE-4C94-8C72-8F98978AEE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9D98892D-1EA5-4955-AFC1-821832F510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A9FAD4BD-4AAE-491D-9D5D-8C67063B34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3DE8E382-0E7A-47C0-B176-8A90459054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88E8964B-BE3F-44F0-B1FA-E41B738DF6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55172645-A544-4273-A04C-72BD5AC704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160B2FC2-5E23-485A-BEFB-231DA7DC16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DFA4B509-EB13-4D0E-8CC8-C2076CB9F59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06CAA29A-53CB-4041-AAE7-8D85C2B85D9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3CA70BAE-C3E3-4EC8-A59B-8F050F27A22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54FEFCAB-EB58-4132-B35E-E7A159F8DEB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5C06A536-4AA1-4437-A0A2-2559AA1AEB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396517E8-AF2F-4894-87C7-369C533111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 name="CuadroTexto 44">
          <a:extLst>
            <a:ext uri="{FF2B5EF4-FFF2-40B4-BE49-F238E27FC236}">
              <a16:creationId xmlns:a16="http://schemas.microsoft.com/office/drawing/2014/main" id="{ED22ABFD-E230-486E-8635-211748EFDD5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 name="CuadroTexto 3">
          <a:extLst>
            <a:ext uri="{FF2B5EF4-FFF2-40B4-BE49-F238E27FC236}">
              <a16:creationId xmlns:a16="http://schemas.microsoft.com/office/drawing/2014/main" id="{C6F93EF2-BC93-41FE-AEDB-530623753D8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 name="CuadroTexto 4">
          <a:extLst>
            <a:ext uri="{FF2B5EF4-FFF2-40B4-BE49-F238E27FC236}">
              <a16:creationId xmlns:a16="http://schemas.microsoft.com/office/drawing/2014/main" id="{33009D0D-7ED6-4C75-8E56-97DDE99F2C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 name="CuadroTexto 1">
          <a:extLst>
            <a:ext uri="{FF2B5EF4-FFF2-40B4-BE49-F238E27FC236}">
              <a16:creationId xmlns:a16="http://schemas.microsoft.com/office/drawing/2014/main" id="{1D385CCF-E061-4723-8A42-2F82C81FC9F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 name="CuadroTexto 3">
          <a:extLst>
            <a:ext uri="{FF2B5EF4-FFF2-40B4-BE49-F238E27FC236}">
              <a16:creationId xmlns:a16="http://schemas.microsoft.com/office/drawing/2014/main" id="{573F3625-D557-4763-ABD7-87E0657DCA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 name="CuadroTexto 4">
          <a:extLst>
            <a:ext uri="{FF2B5EF4-FFF2-40B4-BE49-F238E27FC236}">
              <a16:creationId xmlns:a16="http://schemas.microsoft.com/office/drawing/2014/main" id="{C0D3B1C1-6FD0-4EEF-8F1E-DDC2E531D8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 name="CuadroTexto 50">
          <a:extLst>
            <a:ext uri="{FF2B5EF4-FFF2-40B4-BE49-F238E27FC236}">
              <a16:creationId xmlns:a16="http://schemas.microsoft.com/office/drawing/2014/main" id="{F6D17740-4F7C-48BE-836E-5B6791ED48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 name="CuadroTexto 3">
          <a:extLst>
            <a:ext uri="{FF2B5EF4-FFF2-40B4-BE49-F238E27FC236}">
              <a16:creationId xmlns:a16="http://schemas.microsoft.com/office/drawing/2014/main" id="{E51B922F-2050-4AFF-BC01-D747DB5DBC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 name="CuadroTexto 4">
          <a:extLst>
            <a:ext uri="{FF2B5EF4-FFF2-40B4-BE49-F238E27FC236}">
              <a16:creationId xmlns:a16="http://schemas.microsoft.com/office/drawing/2014/main" id="{7FA31D51-821E-4581-809D-72CD8A79AAB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 name="CuadroTexto 1">
          <a:extLst>
            <a:ext uri="{FF2B5EF4-FFF2-40B4-BE49-F238E27FC236}">
              <a16:creationId xmlns:a16="http://schemas.microsoft.com/office/drawing/2014/main" id="{F55D3A4A-B6CD-4A51-9DDF-8BBBC5E0BB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 name="CuadroTexto 3">
          <a:extLst>
            <a:ext uri="{FF2B5EF4-FFF2-40B4-BE49-F238E27FC236}">
              <a16:creationId xmlns:a16="http://schemas.microsoft.com/office/drawing/2014/main" id="{A68E7FF1-19CD-426F-AB1D-4FF9CF6EB8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6" name="CuadroTexto 4">
          <a:extLst>
            <a:ext uri="{FF2B5EF4-FFF2-40B4-BE49-F238E27FC236}">
              <a16:creationId xmlns:a16="http://schemas.microsoft.com/office/drawing/2014/main" id="{D68BF0F1-F09E-4109-B752-DF07BEB594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 name="CuadroTexto 56">
          <a:extLst>
            <a:ext uri="{FF2B5EF4-FFF2-40B4-BE49-F238E27FC236}">
              <a16:creationId xmlns:a16="http://schemas.microsoft.com/office/drawing/2014/main" id="{88230B20-6F4D-4814-9F92-CE6E0FD6C6C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 name="CuadroTexto 3">
          <a:extLst>
            <a:ext uri="{FF2B5EF4-FFF2-40B4-BE49-F238E27FC236}">
              <a16:creationId xmlns:a16="http://schemas.microsoft.com/office/drawing/2014/main" id="{8A369156-125F-4802-80E3-A6E858161B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 name="CuadroTexto 4">
          <a:extLst>
            <a:ext uri="{FF2B5EF4-FFF2-40B4-BE49-F238E27FC236}">
              <a16:creationId xmlns:a16="http://schemas.microsoft.com/office/drawing/2014/main" id="{8244F10F-EC60-48C0-944E-780BDC50C6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 name="CuadroTexto 1">
          <a:extLst>
            <a:ext uri="{FF2B5EF4-FFF2-40B4-BE49-F238E27FC236}">
              <a16:creationId xmlns:a16="http://schemas.microsoft.com/office/drawing/2014/main" id="{AB7F325C-0843-470B-9E8B-BFD76645DF6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 name="CuadroTexto 3">
          <a:extLst>
            <a:ext uri="{FF2B5EF4-FFF2-40B4-BE49-F238E27FC236}">
              <a16:creationId xmlns:a16="http://schemas.microsoft.com/office/drawing/2014/main" id="{E1DCDB75-40D3-4F71-829F-AE005BF621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 name="CuadroTexto 4">
          <a:extLst>
            <a:ext uri="{FF2B5EF4-FFF2-40B4-BE49-F238E27FC236}">
              <a16:creationId xmlns:a16="http://schemas.microsoft.com/office/drawing/2014/main" id="{AB1DB338-38BA-4FB4-843C-C85D0BC414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 name="CuadroTexto 62">
          <a:extLst>
            <a:ext uri="{FF2B5EF4-FFF2-40B4-BE49-F238E27FC236}">
              <a16:creationId xmlns:a16="http://schemas.microsoft.com/office/drawing/2014/main" id="{FA0E3DBE-726B-4B7F-B06E-7A0CC97317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 name="CuadroTexto 3">
          <a:extLst>
            <a:ext uri="{FF2B5EF4-FFF2-40B4-BE49-F238E27FC236}">
              <a16:creationId xmlns:a16="http://schemas.microsoft.com/office/drawing/2014/main" id="{8007E942-B071-41D5-9FE6-7FB31DB6E2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 name="CuadroTexto 4">
          <a:extLst>
            <a:ext uri="{FF2B5EF4-FFF2-40B4-BE49-F238E27FC236}">
              <a16:creationId xmlns:a16="http://schemas.microsoft.com/office/drawing/2014/main" id="{23CD65E2-9692-4D7E-82A1-551D0E7EBD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 name="CuadroTexto 1">
          <a:extLst>
            <a:ext uri="{FF2B5EF4-FFF2-40B4-BE49-F238E27FC236}">
              <a16:creationId xmlns:a16="http://schemas.microsoft.com/office/drawing/2014/main" id="{9B37C5AB-2CC7-436F-B33E-3B92C7E745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 name="CuadroTexto 3">
          <a:extLst>
            <a:ext uri="{FF2B5EF4-FFF2-40B4-BE49-F238E27FC236}">
              <a16:creationId xmlns:a16="http://schemas.microsoft.com/office/drawing/2014/main" id="{58BF93B7-F3F7-4D42-805E-BC64FA6CF36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 name="CuadroTexto 4">
          <a:extLst>
            <a:ext uri="{FF2B5EF4-FFF2-40B4-BE49-F238E27FC236}">
              <a16:creationId xmlns:a16="http://schemas.microsoft.com/office/drawing/2014/main" id="{A1309587-5F2E-42D2-8D95-E7440A69C4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9" name="CuadroTexto 68">
          <a:extLst>
            <a:ext uri="{FF2B5EF4-FFF2-40B4-BE49-F238E27FC236}">
              <a16:creationId xmlns:a16="http://schemas.microsoft.com/office/drawing/2014/main" id="{1C230709-74D5-4339-9B89-83E4BF1803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 name="CuadroTexto 3">
          <a:extLst>
            <a:ext uri="{FF2B5EF4-FFF2-40B4-BE49-F238E27FC236}">
              <a16:creationId xmlns:a16="http://schemas.microsoft.com/office/drawing/2014/main" id="{607F68FC-B2E3-4ACE-9259-120E40C170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 name="CuadroTexto 4">
          <a:extLst>
            <a:ext uri="{FF2B5EF4-FFF2-40B4-BE49-F238E27FC236}">
              <a16:creationId xmlns:a16="http://schemas.microsoft.com/office/drawing/2014/main" id="{6E89926A-60CB-4CB8-AF44-7EB1793B39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 name="CuadroTexto 1">
          <a:extLst>
            <a:ext uri="{FF2B5EF4-FFF2-40B4-BE49-F238E27FC236}">
              <a16:creationId xmlns:a16="http://schemas.microsoft.com/office/drawing/2014/main" id="{D5DEB30A-B32A-46D2-84E8-7E717007EA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 name="CuadroTexto 3">
          <a:extLst>
            <a:ext uri="{FF2B5EF4-FFF2-40B4-BE49-F238E27FC236}">
              <a16:creationId xmlns:a16="http://schemas.microsoft.com/office/drawing/2014/main" id="{187F7A47-1E99-4C0A-8CB9-2CE26C1BFB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4" name="CuadroTexto 4">
          <a:extLst>
            <a:ext uri="{FF2B5EF4-FFF2-40B4-BE49-F238E27FC236}">
              <a16:creationId xmlns:a16="http://schemas.microsoft.com/office/drawing/2014/main" id="{86881CFF-F966-42FF-8F52-C216F685BF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074BC876-5BB2-4815-B232-5C96F12660D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5FEB3965-D701-48FD-AEB7-B9CCF5EACF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8B08BA1-CEDA-419E-A6E1-05B1589199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685F5C77-A7F1-4F26-9D4D-992F0090F8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D98A338F-34C6-4E06-9E41-924AC5001D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045CD8CE-635A-4679-A201-F8FE9E4835C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 name="CuadroTexto 80">
          <a:extLst>
            <a:ext uri="{FF2B5EF4-FFF2-40B4-BE49-F238E27FC236}">
              <a16:creationId xmlns:a16="http://schemas.microsoft.com/office/drawing/2014/main" id="{7C84C573-7D47-4724-AFBF-C84CAC2340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 name="CuadroTexto 3">
          <a:extLst>
            <a:ext uri="{FF2B5EF4-FFF2-40B4-BE49-F238E27FC236}">
              <a16:creationId xmlns:a16="http://schemas.microsoft.com/office/drawing/2014/main" id="{E922F585-EC2D-4E7A-A6ED-C18EE02E6A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 name="CuadroTexto 4">
          <a:extLst>
            <a:ext uri="{FF2B5EF4-FFF2-40B4-BE49-F238E27FC236}">
              <a16:creationId xmlns:a16="http://schemas.microsoft.com/office/drawing/2014/main" id="{92848186-FE85-4008-AC2E-73318E409F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 name="CuadroTexto 1">
          <a:extLst>
            <a:ext uri="{FF2B5EF4-FFF2-40B4-BE49-F238E27FC236}">
              <a16:creationId xmlns:a16="http://schemas.microsoft.com/office/drawing/2014/main" id="{601520E8-B30F-4677-A680-35EC36C429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 name="CuadroTexto 3">
          <a:extLst>
            <a:ext uri="{FF2B5EF4-FFF2-40B4-BE49-F238E27FC236}">
              <a16:creationId xmlns:a16="http://schemas.microsoft.com/office/drawing/2014/main" id="{94D3611D-316C-4DAD-9C97-A1489C4B89A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 name="CuadroTexto 4">
          <a:extLst>
            <a:ext uri="{FF2B5EF4-FFF2-40B4-BE49-F238E27FC236}">
              <a16:creationId xmlns:a16="http://schemas.microsoft.com/office/drawing/2014/main" id="{ED90AE38-5124-4454-A444-04FACE5588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C03C6154-B8B2-4553-AFA8-89A2BC4495C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70C1FB66-6E66-4246-84B9-3858C3B1A96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88FBC82B-0D27-49E3-82C3-8E6447F7A6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6BEBE049-AB91-4E06-BD61-F34EEACC01C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8FD51B07-D246-4C23-98B0-FD81E13A80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07805A15-6DC7-4B9C-9399-EED47F34EF3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3" name="CuadroTexto 92">
          <a:extLst>
            <a:ext uri="{FF2B5EF4-FFF2-40B4-BE49-F238E27FC236}">
              <a16:creationId xmlns:a16="http://schemas.microsoft.com/office/drawing/2014/main" id="{9E78B6DF-CF48-4254-A04E-ED2AAB5F1E0E}"/>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4" name="CuadroTexto 3">
          <a:extLst>
            <a:ext uri="{FF2B5EF4-FFF2-40B4-BE49-F238E27FC236}">
              <a16:creationId xmlns:a16="http://schemas.microsoft.com/office/drawing/2014/main" id="{0FE538BC-A06F-4CA8-BC83-C898722D35E6}"/>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95" name="CuadroTexto 4">
          <a:extLst>
            <a:ext uri="{FF2B5EF4-FFF2-40B4-BE49-F238E27FC236}">
              <a16:creationId xmlns:a16="http://schemas.microsoft.com/office/drawing/2014/main" id="{6C1A7349-6E62-44EF-8A70-61424B70B760}"/>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6" name="CuadroTexto 1">
          <a:extLst>
            <a:ext uri="{FF2B5EF4-FFF2-40B4-BE49-F238E27FC236}">
              <a16:creationId xmlns:a16="http://schemas.microsoft.com/office/drawing/2014/main" id="{B934AF6E-ED1D-434C-A3EC-3AF527AEA8BE}"/>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7" name="CuadroTexto 3">
          <a:extLst>
            <a:ext uri="{FF2B5EF4-FFF2-40B4-BE49-F238E27FC236}">
              <a16:creationId xmlns:a16="http://schemas.microsoft.com/office/drawing/2014/main" id="{E3834516-B64C-4BB2-9292-DDA5A10FF171}"/>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98" name="CuadroTexto 4">
          <a:extLst>
            <a:ext uri="{FF2B5EF4-FFF2-40B4-BE49-F238E27FC236}">
              <a16:creationId xmlns:a16="http://schemas.microsoft.com/office/drawing/2014/main" id="{24CC9306-F86B-43CC-B4E1-D762CFBCE49B}"/>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 name="CuadroTexto 98">
          <a:extLst>
            <a:ext uri="{FF2B5EF4-FFF2-40B4-BE49-F238E27FC236}">
              <a16:creationId xmlns:a16="http://schemas.microsoft.com/office/drawing/2014/main" id="{1C8BE722-8A10-49AE-B3B1-2E145785E8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 name="CuadroTexto 3">
          <a:extLst>
            <a:ext uri="{FF2B5EF4-FFF2-40B4-BE49-F238E27FC236}">
              <a16:creationId xmlns:a16="http://schemas.microsoft.com/office/drawing/2014/main" id="{33ACEB08-5C3C-4E40-9F8C-7911A8FCCBA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 name="CuadroTexto 4">
          <a:extLst>
            <a:ext uri="{FF2B5EF4-FFF2-40B4-BE49-F238E27FC236}">
              <a16:creationId xmlns:a16="http://schemas.microsoft.com/office/drawing/2014/main" id="{830BEB04-177C-4392-8D25-CA838476C5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 name="CuadroTexto 1">
          <a:extLst>
            <a:ext uri="{FF2B5EF4-FFF2-40B4-BE49-F238E27FC236}">
              <a16:creationId xmlns:a16="http://schemas.microsoft.com/office/drawing/2014/main" id="{E66BF662-DE7F-41BE-A6AD-8FBE9937582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 name="CuadroTexto 3">
          <a:extLst>
            <a:ext uri="{FF2B5EF4-FFF2-40B4-BE49-F238E27FC236}">
              <a16:creationId xmlns:a16="http://schemas.microsoft.com/office/drawing/2014/main" id="{60826D2A-E55D-4B3A-9A40-9B5987A76F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4" name="CuadroTexto 4">
          <a:extLst>
            <a:ext uri="{FF2B5EF4-FFF2-40B4-BE49-F238E27FC236}">
              <a16:creationId xmlns:a16="http://schemas.microsoft.com/office/drawing/2014/main" id="{9E3FEC03-0EC3-4001-B83D-CC8750F78B0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 name="CuadroTexto 104">
          <a:extLst>
            <a:ext uri="{FF2B5EF4-FFF2-40B4-BE49-F238E27FC236}">
              <a16:creationId xmlns:a16="http://schemas.microsoft.com/office/drawing/2014/main" id="{4943C6BE-49D1-4E45-82F6-95C9DD610D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 name="CuadroTexto 3">
          <a:extLst>
            <a:ext uri="{FF2B5EF4-FFF2-40B4-BE49-F238E27FC236}">
              <a16:creationId xmlns:a16="http://schemas.microsoft.com/office/drawing/2014/main" id="{9E7D95FE-82BC-43D2-8222-E6024710A5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 name="CuadroTexto 4">
          <a:extLst>
            <a:ext uri="{FF2B5EF4-FFF2-40B4-BE49-F238E27FC236}">
              <a16:creationId xmlns:a16="http://schemas.microsoft.com/office/drawing/2014/main" id="{3C5E98C1-C6E2-4D49-A817-12EA22CB85C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 name="CuadroTexto 1">
          <a:extLst>
            <a:ext uri="{FF2B5EF4-FFF2-40B4-BE49-F238E27FC236}">
              <a16:creationId xmlns:a16="http://schemas.microsoft.com/office/drawing/2014/main" id="{4911705A-A704-4562-AE16-6737FCD81F5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 name="CuadroTexto 3">
          <a:extLst>
            <a:ext uri="{FF2B5EF4-FFF2-40B4-BE49-F238E27FC236}">
              <a16:creationId xmlns:a16="http://schemas.microsoft.com/office/drawing/2014/main" id="{E0D9291C-42E1-4C86-9ABD-164FF72DB3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 name="CuadroTexto 4">
          <a:extLst>
            <a:ext uri="{FF2B5EF4-FFF2-40B4-BE49-F238E27FC236}">
              <a16:creationId xmlns:a16="http://schemas.microsoft.com/office/drawing/2014/main" id="{CE4649F9-7308-4517-BE6D-A5F565CB8B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 name="CuadroTexto 110">
          <a:extLst>
            <a:ext uri="{FF2B5EF4-FFF2-40B4-BE49-F238E27FC236}">
              <a16:creationId xmlns:a16="http://schemas.microsoft.com/office/drawing/2014/main" id="{604B4685-48CC-4B12-9FAD-E8E24E825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 name="CuadroTexto 3">
          <a:extLst>
            <a:ext uri="{FF2B5EF4-FFF2-40B4-BE49-F238E27FC236}">
              <a16:creationId xmlns:a16="http://schemas.microsoft.com/office/drawing/2014/main" id="{D2513782-2792-4CDD-8EE4-0A5BDBB348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 name="CuadroTexto 4">
          <a:extLst>
            <a:ext uri="{FF2B5EF4-FFF2-40B4-BE49-F238E27FC236}">
              <a16:creationId xmlns:a16="http://schemas.microsoft.com/office/drawing/2014/main" id="{DA46B47A-4B03-49AC-B6B6-E33C63E68B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 name="CuadroTexto 1">
          <a:extLst>
            <a:ext uri="{FF2B5EF4-FFF2-40B4-BE49-F238E27FC236}">
              <a16:creationId xmlns:a16="http://schemas.microsoft.com/office/drawing/2014/main" id="{DBD2B5F5-C152-4AFD-BBB0-EAFF3A9CD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 name="CuadroTexto 3">
          <a:extLst>
            <a:ext uri="{FF2B5EF4-FFF2-40B4-BE49-F238E27FC236}">
              <a16:creationId xmlns:a16="http://schemas.microsoft.com/office/drawing/2014/main" id="{A13452BD-C81E-48F1-8EE9-B0BAA54C0E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 name="CuadroTexto 4">
          <a:extLst>
            <a:ext uri="{FF2B5EF4-FFF2-40B4-BE49-F238E27FC236}">
              <a16:creationId xmlns:a16="http://schemas.microsoft.com/office/drawing/2014/main" id="{B744C996-6388-4CF4-AECD-46EB5D1BA3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 name="CuadroTexto 116">
          <a:extLst>
            <a:ext uri="{FF2B5EF4-FFF2-40B4-BE49-F238E27FC236}">
              <a16:creationId xmlns:a16="http://schemas.microsoft.com/office/drawing/2014/main" id="{A77A152E-B449-409C-B669-698406802C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 name="CuadroTexto 3">
          <a:extLst>
            <a:ext uri="{FF2B5EF4-FFF2-40B4-BE49-F238E27FC236}">
              <a16:creationId xmlns:a16="http://schemas.microsoft.com/office/drawing/2014/main" id="{26C1C8C1-BDB2-4E98-BED9-D6C902B2311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 name="CuadroTexto 4">
          <a:extLst>
            <a:ext uri="{FF2B5EF4-FFF2-40B4-BE49-F238E27FC236}">
              <a16:creationId xmlns:a16="http://schemas.microsoft.com/office/drawing/2014/main" id="{465CFF57-5EBC-401D-8CF2-76E39383AC3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 name="CuadroTexto 1">
          <a:extLst>
            <a:ext uri="{FF2B5EF4-FFF2-40B4-BE49-F238E27FC236}">
              <a16:creationId xmlns:a16="http://schemas.microsoft.com/office/drawing/2014/main" id="{CD5C9C09-D797-4AF4-9212-100F2D700C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 name="CuadroTexto 3">
          <a:extLst>
            <a:ext uri="{FF2B5EF4-FFF2-40B4-BE49-F238E27FC236}">
              <a16:creationId xmlns:a16="http://schemas.microsoft.com/office/drawing/2014/main" id="{2CC914DA-E6C4-4251-A043-833EC218CB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 name="CuadroTexto 4">
          <a:extLst>
            <a:ext uri="{FF2B5EF4-FFF2-40B4-BE49-F238E27FC236}">
              <a16:creationId xmlns:a16="http://schemas.microsoft.com/office/drawing/2014/main" id="{2185B9A7-4B2A-4468-8F60-8F2E5F88A77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3" name="CuadroTexto 122">
          <a:extLst>
            <a:ext uri="{FF2B5EF4-FFF2-40B4-BE49-F238E27FC236}">
              <a16:creationId xmlns:a16="http://schemas.microsoft.com/office/drawing/2014/main" id="{8F3D377B-A60E-49D0-A8B7-E2C7AA7187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4" name="CuadroTexto 3">
          <a:extLst>
            <a:ext uri="{FF2B5EF4-FFF2-40B4-BE49-F238E27FC236}">
              <a16:creationId xmlns:a16="http://schemas.microsoft.com/office/drawing/2014/main" id="{05AA34B0-583E-4C27-B762-3210638A44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5" name="CuadroTexto 4">
          <a:extLst>
            <a:ext uri="{FF2B5EF4-FFF2-40B4-BE49-F238E27FC236}">
              <a16:creationId xmlns:a16="http://schemas.microsoft.com/office/drawing/2014/main" id="{C1A81C56-D0C6-48F5-B44F-1247628B9E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6" name="CuadroTexto 1">
          <a:extLst>
            <a:ext uri="{FF2B5EF4-FFF2-40B4-BE49-F238E27FC236}">
              <a16:creationId xmlns:a16="http://schemas.microsoft.com/office/drawing/2014/main" id="{4681A327-9B78-47F9-90A9-BB702582EC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7" name="CuadroTexto 3">
          <a:extLst>
            <a:ext uri="{FF2B5EF4-FFF2-40B4-BE49-F238E27FC236}">
              <a16:creationId xmlns:a16="http://schemas.microsoft.com/office/drawing/2014/main" id="{3781A550-D785-4539-AC23-7525EAE283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8" name="CuadroTexto 4">
          <a:extLst>
            <a:ext uri="{FF2B5EF4-FFF2-40B4-BE49-F238E27FC236}">
              <a16:creationId xmlns:a16="http://schemas.microsoft.com/office/drawing/2014/main" id="{F01A67E3-4D82-401C-970D-D8272B2BA3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29" name="CuadroTexto 128">
          <a:extLst>
            <a:ext uri="{FF2B5EF4-FFF2-40B4-BE49-F238E27FC236}">
              <a16:creationId xmlns:a16="http://schemas.microsoft.com/office/drawing/2014/main" id="{EBCB0EE9-4FA9-4AAA-B265-6E26959AFA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0" name="CuadroTexto 3">
          <a:extLst>
            <a:ext uri="{FF2B5EF4-FFF2-40B4-BE49-F238E27FC236}">
              <a16:creationId xmlns:a16="http://schemas.microsoft.com/office/drawing/2014/main" id="{97F2C2BD-61A6-4FC7-B249-BA72DCB97E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1" name="CuadroTexto 4">
          <a:extLst>
            <a:ext uri="{FF2B5EF4-FFF2-40B4-BE49-F238E27FC236}">
              <a16:creationId xmlns:a16="http://schemas.microsoft.com/office/drawing/2014/main" id="{45587659-7D6A-4539-80E9-35F451489C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2" name="CuadroTexto 1">
          <a:extLst>
            <a:ext uri="{FF2B5EF4-FFF2-40B4-BE49-F238E27FC236}">
              <a16:creationId xmlns:a16="http://schemas.microsoft.com/office/drawing/2014/main" id="{BF32C28E-B9B0-4790-8BEB-E76F275638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3" name="CuadroTexto 3">
          <a:extLst>
            <a:ext uri="{FF2B5EF4-FFF2-40B4-BE49-F238E27FC236}">
              <a16:creationId xmlns:a16="http://schemas.microsoft.com/office/drawing/2014/main" id="{D2A29489-EAA4-45B5-8D0F-5E27D45D75A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4" name="CuadroTexto 4">
          <a:extLst>
            <a:ext uri="{FF2B5EF4-FFF2-40B4-BE49-F238E27FC236}">
              <a16:creationId xmlns:a16="http://schemas.microsoft.com/office/drawing/2014/main" id="{9AE6AB31-D0AE-49D1-9E4E-F3645E8C45C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5" name="CuadroTexto 134">
          <a:extLst>
            <a:ext uri="{FF2B5EF4-FFF2-40B4-BE49-F238E27FC236}">
              <a16:creationId xmlns:a16="http://schemas.microsoft.com/office/drawing/2014/main" id="{C69E1389-3EFE-4341-93C9-019F90824B2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6" name="CuadroTexto 3">
          <a:extLst>
            <a:ext uri="{FF2B5EF4-FFF2-40B4-BE49-F238E27FC236}">
              <a16:creationId xmlns:a16="http://schemas.microsoft.com/office/drawing/2014/main" id="{66BD9ACD-ED24-4DD5-AB71-38C1C6EB461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7" name="CuadroTexto 4">
          <a:extLst>
            <a:ext uri="{FF2B5EF4-FFF2-40B4-BE49-F238E27FC236}">
              <a16:creationId xmlns:a16="http://schemas.microsoft.com/office/drawing/2014/main" id="{96BC1B11-31FF-48F7-8D88-DBA4B98697F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8" name="CuadroTexto 1">
          <a:extLst>
            <a:ext uri="{FF2B5EF4-FFF2-40B4-BE49-F238E27FC236}">
              <a16:creationId xmlns:a16="http://schemas.microsoft.com/office/drawing/2014/main" id="{5C234F8C-9F8F-48A1-8BF2-A113B7FBB18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39" name="CuadroTexto 3">
          <a:extLst>
            <a:ext uri="{FF2B5EF4-FFF2-40B4-BE49-F238E27FC236}">
              <a16:creationId xmlns:a16="http://schemas.microsoft.com/office/drawing/2014/main" id="{6CA33A26-9B61-479D-815A-4A5EFFC24A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40" name="CuadroTexto 4">
          <a:extLst>
            <a:ext uri="{FF2B5EF4-FFF2-40B4-BE49-F238E27FC236}">
              <a16:creationId xmlns:a16="http://schemas.microsoft.com/office/drawing/2014/main" id="{E52F9F6A-FEAC-453A-B0F4-DB12D90C9C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263127</xdr:rowOff>
    </xdr:from>
    <xdr:ext cx="65" cy="172227"/>
    <xdr:sp macro="" textlink="">
      <xdr:nvSpPr>
        <xdr:cNvPr id="141" name="CuadroTexto 140">
          <a:extLst>
            <a:ext uri="{FF2B5EF4-FFF2-40B4-BE49-F238E27FC236}">
              <a16:creationId xmlns:a16="http://schemas.microsoft.com/office/drawing/2014/main" id="{1A5725CF-016A-409D-BBD1-1FEC0FD80A5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263127</xdr:rowOff>
    </xdr:from>
    <xdr:ext cx="65" cy="172227"/>
    <xdr:sp macro="" textlink="">
      <xdr:nvSpPr>
        <xdr:cNvPr id="142" name="CuadroTexto 3">
          <a:extLst>
            <a:ext uri="{FF2B5EF4-FFF2-40B4-BE49-F238E27FC236}">
              <a16:creationId xmlns:a16="http://schemas.microsoft.com/office/drawing/2014/main" id="{0BF7632D-7AE1-4325-8F95-933F74127B3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43" name="CuadroTexto 4">
          <a:extLst>
            <a:ext uri="{FF2B5EF4-FFF2-40B4-BE49-F238E27FC236}">
              <a16:creationId xmlns:a16="http://schemas.microsoft.com/office/drawing/2014/main" id="{43584A86-DFBB-41FB-9B2C-79037372D2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263127</xdr:rowOff>
    </xdr:from>
    <xdr:ext cx="65" cy="172227"/>
    <xdr:sp macro="" textlink="">
      <xdr:nvSpPr>
        <xdr:cNvPr id="144" name="CuadroTexto 1">
          <a:extLst>
            <a:ext uri="{FF2B5EF4-FFF2-40B4-BE49-F238E27FC236}">
              <a16:creationId xmlns:a16="http://schemas.microsoft.com/office/drawing/2014/main" id="{97C98433-D877-46D8-ADCD-6BCCF2570D9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263127</xdr:rowOff>
    </xdr:from>
    <xdr:ext cx="65" cy="172227"/>
    <xdr:sp macro="" textlink="">
      <xdr:nvSpPr>
        <xdr:cNvPr id="145" name="CuadroTexto 3">
          <a:extLst>
            <a:ext uri="{FF2B5EF4-FFF2-40B4-BE49-F238E27FC236}">
              <a16:creationId xmlns:a16="http://schemas.microsoft.com/office/drawing/2014/main" id="{2909A8AF-F844-42DD-AB47-3FC690EBAD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46" name="CuadroTexto 4">
          <a:extLst>
            <a:ext uri="{FF2B5EF4-FFF2-40B4-BE49-F238E27FC236}">
              <a16:creationId xmlns:a16="http://schemas.microsoft.com/office/drawing/2014/main" id="{2E3D666C-AEDD-4619-B728-5A933231B7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47" name="CuadroTexto 146">
          <a:extLst>
            <a:ext uri="{FF2B5EF4-FFF2-40B4-BE49-F238E27FC236}">
              <a16:creationId xmlns:a16="http://schemas.microsoft.com/office/drawing/2014/main" id="{8E087745-8F15-4D97-B5C0-478AB503D8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48" name="CuadroTexto 3">
          <a:extLst>
            <a:ext uri="{FF2B5EF4-FFF2-40B4-BE49-F238E27FC236}">
              <a16:creationId xmlns:a16="http://schemas.microsoft.com/office/drawing/2014/main" id="{C503698D-9E48-4D6E-8CC7-BA0E00AB94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49" name="CuadroTexto 4">
          <a:extLst>
            <a:ext uri="{FF2B5EF4-FFF2-40B4-BE49-F238E27FC236}">
              <a16:creationId xmlns:a16="http://schemas.microsoft.com/office/drawing/2014/main" id="{0976AA05-97B2-4039-A017-6C61E821D0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0" name="CuadroTexto 1">
          <a:extLst>
            <a:ext uri="{FF2B5EF4-FFF2-40B4-BE49-F238E27FC236}">
              <a16:creationId xmlns:a16="http://schemas.microsoft.com/office/drawing/2014/main" id="{CE7C5860-782D-4016-8FD3-903EBEBDC4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1" name="CuadroTexto 3">
          <a:extLst>
            <a:ext uri="{FF2B5EF4-FFF2-40B4-BE49-F238E27FC236}">
              <a16:creationId xmlns:a16="http://schemas.microsoft.com/office/drawing/2014/main" id="{9113FDB6-26B6-46A8-931F-46B7E7FBC2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2" name="CuadroTexto 4">
          <a:extLst>
            <a:ext uri="{FF2B5EF4-FFF2-40B4-BE49-F238E27FC236}">
              <a16:creationId xmlns:a16="http://schemas.microsoft.com/office/drawing/2014/main" id="{8193BC65-3C4E-491B-AA18-5F94DAC063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3" name="CuadroTexto 152">
          <a:extLst>
            <a:ext uri="{FF2B5EF4-FFF2-40B4-BE49-F238E27FC236}">
              <a16:creationId xmlns:a16="http://schemas.microsoft.com/office/drawing/2014/main" id="{489E219E-A7D4-4CC4-8DE6-BB3085DCB9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4" name="CuadroTexto 3">
          <a:extLst>
            <a:ext uri="{FF2B5EF4-FFF2-40B4-BE49-F238E27FC236}">
              <a16:creationId xmlns:a16="http://schemas.microsoft.com/office/drawing/2014/main" id="{2209DA92-F047-4641-B239-24C61BBBB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5" name="CuadroTexto 4">
          <a:extLst>
            <a:ext uri="{FF2B5EF4-FFF2-40B4-BE49-F238E27FC236}">
              <a16:creationId xmlns:a16="http://schemas.microsoft.com/office/drawing/2014/main" id="{5AC6A5FD-641B-4A72-88CE-64E040F982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6" name="CuadroTexto 1">
          <a:extLst>
            <a:ext uri="{FF2B5EF4-FFF2-40B4-BE49-F238E27FC236}">
              <a16:creationId xmlns:a16="http://schemas.microsoft.com/office/drawing/2014/main" id="{E15FB187-CF69-4ABC-AA3F-D6B57B848D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7" name="CuadroTexto 3">
          <a:extLst>
            <a:ext uri="{FF2B5EF4-FFF2-40B4-BE49-F238E27FC236}">
              <a16:creationId xmlns:a16="http://schemas.microsoft.com/office/drawing/2014/main" id="{E0729F98-6805-4B0B-B640-0F1DB2A41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8" name="CuadroTexto 4">
          <a:extLst>
            <a:ext uri="{FF2B5EF4-FFF2-40B4-BE49-F238E27FC236}">
              <a16:creationId xmlns:a16="http://schemas.microsoft.com/office/drawing/2014/main" id="{F3FAD84D-53AF-4E2D-AF97-3FF4671327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59" name="CuadroTexto 158">
          <a:extLst>
            <a:ext uri="{FF2B5EF4-FFF2-40B4-BE49-F238E27FC236}">
              <a16:creationId xmlns:a16="http://schemas.microsoft.com/office/drawing/2014/main" id="{AFE997AE-C51D-4B70-A088-F516B1C6347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0" name="CuadroTexto 3">
          <a:extLst>
            <a:ext uri="{FF2B5EF4-FFF2-40B4-BE49-F238E27FC236}">
              <a16:creationId xmlns:a16="http://schemas.microsoft.com/office/drawing/2014/main" id="{D87AE870-C61D-456A-8230-A2B111CA5C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1" name="CuadroTexto 4">
          <a:extLst>
            <a:ext uri="{FF2B5EF4-FFF2-40B4-BE49-F238E27FC236}">
              <a16:creationId xmlns:a16="http://schemas.microsoft.com/office/drawing/2014/main" id="{D9E76545-B12C-41A0-8BF6-75F2FB7D857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2" name="CuadroTexto 1">
          <a:extLst>
            <a:ext uri="{FF2B5EF4-FFF2-40B4-BE49-F238E27FC236}">
              <a16:creationId xmlns:a16="http://schemas.microsoft.com/office/drawing/2014/main" id="{FCB61344-2F1A-4FD9-B721-2A17976B2EF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3" name="CuadroTexto 3">
          <a:extLst>
            <a:ext uri="{FF2B5EF4-FFF2-40B4-BE49-F238E27FC236}">
              <a16:creationId xmlns:a16="http://schemas.microsoft.com/office/drawing/2014/main" id="{0D4F63D4-B0B1-42B3-9152-7614D1C65A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4" name="CuadroTexto 4">
          <a:extLst>
            <a:ext uri="{FF2B5EF4-FFF2-40B4-BE49-F238E27FC236}">
              <a16:creationId xmlns:a16="http://schemas.microsoft.com/office/drawing/2014/main" id="{9594D2B0-9422-4631-B026-21FB28F294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5" name="CuadroTexto 164">
          <a:extLst>
            <a:ext uri="{FF2B5EF4-FFF2-40B4-BE49-F238E27FC236}">
              <a16:creationId xmlns:a16="http://schemas.microsoft.com/office/drawing/2014/main" id="{746C6E60-5F3B-4406-9133-E52DFC3CDF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6" name="CuadroTexto 3">
          <a:extLst>
            <a:ext uri="{FF2B5EF4-FFF2-40B4-BE49-F238E27FC236}">
              <a16:creationId xmlns:a16="http://schemas.microsoft.com/office/drawing/2014/main" id="{E47B789E-3243-430F-A53A-EC256F0FD9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7" name="CuadroTexto 4">
          <a:extLst>
            <a:ext uri="{FF2B5EF4-FFF2-40B4-BE49-F238E27FC236}">
              <a16:creationId xmlns:a16="http://schemas.microsoft.com/office/drawing/2014/main" id="{1AF69B04-5D6C-4741-BADA-EA5D52CB16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8" name="CuadroTexto 1">
          <a:extLst>
            <a:ext uri="{FF2B5EF4-FFF2-40B4-BE49-F238E27FC236}">
              <a16:creationId xmlns:a16="http://schemas.microsoft.com/office/drawing/2014/main" id="{B4A2E5C5-3A16-40A6-AEF5-0604D07A15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69" name="CuadroTexto 3">
          <a:extLst>
            <a:ext uri="{FF2B5EF4-FFF2-40B4-BE49-F238E27FC236}">
              <a16:creationId xmlns:a16="http://schemas.microsoft.com/office/drawing/2014/main" id="{752F4278-96EE-42DE-8D32-05BF66E72C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0" name="CuadroTexto 4">
          <a:extLst>
            <a:ext uri="{FF2B5EF4-FFF2-40B4-BE49-F238E27FC236}">
              <a16:creationId xmlns:a16="http://schemas.microsoft.com/office/drawing/2014/main" id="{C80C8CE6-5DCD-4F21-8348-7FD1D08C420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1" name="CuadroTexto 170">
          <a:extLst>
            <a:ext uri="{FF2B5EF4-FFF2-40B4-BE49-F238E27FC236}">
              <a16:creationId xmlns:a16="http://schemas.microsoft.com/office/drawing/2014/main" id="{1D806079-7EF1-4473-8D2D-3943D55B642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2" name="CuadroTexto 3">
          <a:extLst>
            <a:ext uri="{FF2B5EF4-FFF2-40B4-BE49-F238E27FC236}">
              <a16:creationId xmlns:a16="http://schemas.microsoft.com/office/drawing/2014/main" id="{B80EE049-24C8-455B-8029-754E76642F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3" name="CuadroTexto 4">
          <a:extLst>
            <a:ext uri="{FF2B5EF4-FFF2-40B4-BE49-F238E27FC236}">
              <a16:creationId xmlns:a16="http://schemas.microsoft.com/office/drawing/2014/main" id="{5AD884DF-A6D1-461F-B443-432D7BD5E8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4" name="CuadroTexto 1">
          <a:extLst>
            <a:ext uri="{FF2B5EF4-FFF2-40B4-BE49-F238E27FC236}">
              <a16:creationId xmlns:a16="http://schemas.microsoft.com/office/drawing/2014/main" id="{61F2D586-8B23-4288-8205-B6E4E17715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5" name="CuadroTexto 3">
          <a:extLst>
            <a:ext uri="{FF2B5EF4-FFF2-40B4-BE49-F238E27FC236}">
              <a16:creationId xmlns:a16="http://schemas.microsoft.com/office/drawing/2014/main" id="{8667E7D2-8A6E-4C52-B714-F1373759842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6" name="CuadroTexto 4">
          <a:extLst>
            <a:ext uri="{FF2B5EF4-FFF2-40B4-BE49-F238E27FC236}">
              <a16:creationId xmlns:a16="http://schemas.microsoft.com/office/drawing/2014/main" id="{30E6E16B-3DBE-423F-9FB6-5641B615AE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7" name="CuadroTexto 176">
          <a:extLst>
            <a:ext uri="{FF2B5EF4-FFF2-40B4-BE49-F238E27FC236}">
              <a16:creationId xmlns:a16="http://schemas.microsoft.com/office/drawing/2014/main" id="{CA7439D8-74D8-4834-BD27-2738330936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8" name="CuadroTexto 3">
          <a:extLst>
            <a:ext uri="{FF2B5EF4-FFF2-40B4-BE49-F238E27FC236}">
              <a16:creationId xmlns:a16="http://schemas.microsoft.com/office/drawing/2014/main" id="{28966245-C0B9-4D5C-9760-F6AB23F2909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79" name="CuadroTexto 4">
          <a:extLst>
            <a:ext uri="{FF2B5EF4-FFF2-40B4-BE49-F238E27FC236}">
              <a16:creationId xmlns:a16="http://schemas.microsoft.com/office/drawing/2014/main" id="{F2FDF5A2-9B0B-4C30-95E8-7D968515C6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0" name="CuadroTexto 1">
          <a:extLst>
            <a:ext uri="{FF2B5EF4-FFF2-40B4-BE49-F238E27FC236}">
              <a16:creationId xmlns:a16="http://schemas.microsoft.com/office/drawing/2014/main" id="{B5378670-F6BA-49EA-957D-AF4C8E73DB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1" name="CuadroTexto 3">
          <a:extLst>
            <a:ext uri="{FF2B5EF4-FFF2-40B4-BE49-F238E27FC236}">
              <a16:creationId xmlns:a16="http://schemas.microsoft.com/office/drawing/2014/main" id="{FA63E38A-4173-4F70-A513-E1FE8B38A8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2" name="CuadroTexto 4">
          <a:extLst>
            <a:ext uri="{FF2B5EF4-FFF2-40B4-BE49-F238E27FC236}">
              <a16:creationId xmlns:a16="http://schemas.microsoft.com/office/drawing/2014/main" id="{30D9A4CA-C27A-412E-9EC0-CA589D0F74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3" name="CuadroTexto 182">
          <a:extLst>
            <a:ext uri="{FF2B5EF4-FFF2-40B4-BE49-F238E27FC236}">
              <a16:creationId xmlns:a16="http://schemas.microsoft.com/office/drawing/2014/main" id="{90CF644C-D1A9-41CC-BA08-332D45CA91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4" name="CuadroTexto 3">
          <a:extLst>
            <a:ext uri="{FF2B5EF4-FFF2-40B4-BE49-F238E27FC236}">
              <a16:creationId xmlns:a16="http://schemas.microsoft.com/office/drawing/2014/main" id="{29D6FE4B-449A-4B6F-A8E9-90D493AC41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5" name="CuadroTexto 4">
          <a:extLst>
            <a:ext uri="{FF2B5EF4-FFF2-40B4-BE49-F238E27FC236}">
              <a16:creationId xmlns:a16="http://schemas.microsoft.com/office/drawing/2014/main" id="{BA84282C-790F-4EFE-B5E7-A2AC2BF426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6" name="CuadroTexto 1">
          <a:extLst>
            <a:ext uri="{FF2B5EF4-FFF2-40B4-BE49-F238E27FC236}">
              <a16:creationId xmlns:a16="http://schemas.microsoft.com/office/drawing/2014/main" id="{934DC688-DFD0-4838-97FD-51A4EBD6991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7" name="CuadroTexto 3">
          <a:extLst>
            <a:ext uri="{FF2B5EF4-FFF2-40B4-BE49-F238E27FC236}">
              <a16:creationId xmlns:a16="http://schemas.microsoft.com/office/drawing/2014/main" id="{C58F3D55-FAA8-4A5D-9BB2-643918E4C7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8" name="CuadroTexto 4">
          <a:extLst>
            <a:ext uri="{FF2B5EF4-FFF2-40B4-BE49-F238E27FC236}">
              <a16:creationId xmlns:a16="http://schemas.microsoft.com/office/drawing/2014/main" id="{56512FBE-DF23-46BC-A069-102C597C980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89" name="CuadroTexto 188">
          <a:extLst>
            <a:ext uri="{FF2B5EF4-FFF2-40B4-BE49-F238E27FC236}">
              <a16:creationId xmlns:a16="http://schemas.microsoft.com/office/drawing/2014/main" id="{F94B0EC7-FD73-4F15-A16E-40055E90CF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0" name="CuadroTexto 3">
          <a:extLst>
            <a:ext uri="{FF2B5EF4-FFF2-40B4-BE49-F238E27FC236}">
              <a16:creationId xmlns:a16="http://schemas.microsoft.com/office/drawing/2014/main" id="{D2049BC0-251E-4DEE-B894-D9FE0E87E4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1" name="CuadroTexto 4">
          <a:extLst>
            <a:ext uri="{FF2B5EF4-FFF2-40B4-BE49-F238E27FC236}">
              <a16:creationId xmlns:a16="http://schemas.microsoft.com/office/drawing/2014/main" id="{7BFB4226-FD16-461C-9DDB-AA73A0DC28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2" name="CuadroTexto 1">
          <a:extLst>
            <a:ext uri="{FF2B5EF4-FFF2-40B4-BE49-F238E27FC236}">
              <a16:creationId xmlns:a16="http://schemas.microsoft.com/office/drawing/2014/main" id="{873DD3A8-3D57-452A-84D1-AEEDCDFEA6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3" name="CuadroTexto 3">
          <a:extLst>
            <a:ext uri="{FF2B5EF4-FFF2-40B4-BE49-F238E27FC236}">
              <a16:creationId xmlns:a16="http://schemas.microsoft.com/office/drawing/2014/main" id="{4755813E-04D2-4744-A1D4-BD89739216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4" name="CuadroTexto 4">
          <a:extLst>
            <a:ext uri="{FF2B5EF4-FFF2-40B4-BE49-F238E27FC236}">
              <a16:creationId xmlns:a16="http://schemas.microsoft.com/office/drawing/2014/main" id="{123BBC42-9EE9-452F-8F67-AE89FAC322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5" name="CuadroTexto 194">
          <a:extLst>
            <a:ext uri="{FF2B5EF4-FFF2-40B4-BE49-F238E27FC236}">
              <a16:creationId xmlns:a16="http://schemas.microsoft.com/office/drawing/2014/main" id="{DF6E0889-946C-4B64-838A-E703B963E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6" name="CuadroTexto 3">
          <a:extLst>
            <a:ext uri="{FF2B5EF4-FFF2-40B4-BE49-F238E27FC236}">
              <a16:creationId xmlns:a16="http://schemas.microsoft.com/office/drawing/2014/main" id="{2527819F-244D-49CF-B4C7-9254B8ABA25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7" name="CuadroTexto 4">
          <a:extLst>
            <a:ext uri="{FF2B5EF4-FFF2-40B4-BE49-F238E27FC236}">
              <a16:creationId xmlns:a16="http://schemas.microsoft.com/office/drawing/2014/main" id="{122291BD-559C-4F3F-8998-A45BA8DDB8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8" name="CuadroTexto 1">
          <a:extLst>
            <a:ext uri="{FF2B5EF4-FFF2-40B4-BE49-F238E27FC236}">
              <a16:creationId xmlns:a16="http://schemas.microsoft.com/office/drawing/2014/main" id="{CDC25EEC-A448-449C-A43D-AC0DF76A2A0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199" name="CuadroTexto 3">
          <a:extLst>
            <a:ext uri="{FF2B5EF4-FFF2-40B4-BE49-F238E27FC236}">
              <a16:creationId xmlns:a16="http://schemas.microsoft.com/office/drawing/2014/main" id="{592D1FC5-23DB-4079-8150-1C0FDA5B1D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0" name="CuadroTexto 4">
          <a:extLst>
            <a:ext uri="{FF2B5EF4-FFF2-40B4-BE49-F238E27FC236}">
              <a16:creationId xmlns:a16="http://schemas.microsoft.com/office/drawing/2014/main" id="{A852D6D9-98E7-4755-A242-4A779DF13D9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1" name="CuadroTexto 200">
          <a:extLst>
            <a:ext uri="{FF2B5EF4-FFF2-40B4-BE49-F238E27FC236}">
              <a16:creationId xmlns:a16="http://schemas.microsoft.com/office/drawing/2014/main" id="{A2FA9F7A-ECC9-4659-8C2A-B6EF655047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2" name="CuadroTexto 3">
          <a:extLst>
            <a:ext uri="{FF2B5EF4-FFF2-40B4-BE49-F238E27FC236}">
              <a16:creationId xmlns:a16="http://schemas.microsoft.com/office/drawing/2014/main" id="{6962BB63-9D03-41E2-BB16-CC706328DC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3" name="CuadroTexto 4">
          <a:extLst>
            <a:ext uri="{FF2B5EF4-FFF2-40B4-BE49-F238E27FC236}">
              <a16:creationId xmlns:a16="http://schemas.microsoft.com/office/drawing/2014/main" id="{7EF8278F-6714-4042-A4A0-C9BC4443703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4" name="CuadroTexto 1">
          <a:extLst>
            <a:ext uri="{FF2B5EF4-FFF2-40B4-BE49-F238E27FC236}">
              <a16:creationId xmlns:a16="http://schemas.microsoft.com/office/drawing/2014/main" id="{409302E8-B9CE-4421-BCB4-965E73C7C8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5" name="CuadroTexto 3">
          <a:extLst>
            <a:ext uri="{FF2B5EF4-FFF2-40B4-BE49-F238E27FC236}">
              <a16:creationId xmlns:a16="http://schemas.microsoft.com/office/drawing/2014/main" id="{ACDBF58E-CB00-4F52-8DEF-666CBDEA63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6" name="CuadroTexto 4">
          <a:extLst>
            <a:ext uri="{FF2B5EF4-FFF2-40B4-BE49-F238E27FC236}">
              <a16:creationId xmlns:a16="http://schemas.microsoft.com/office/drawing/2014/main" id="{891985EB-4A09-499D-BB9E-D2DCE49231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7" name="CuadroTexto 206">
          <a:extLst>
            <a:ext uri="{FF2B5EF4-FFF2-40B4-BE49-F238E27FC236}">
              <a16:creationId xmlns:a16="http://schemas.microsoft.com/office/drawing/2014/main" id="{A9EB6580-8CAE-497F-BCCF-4011AD402F4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8" name="CuadroTexto 3">
          <a:extLst>
            <a:ext uri="{FF2B5EF4-FFF2-40B4-BE49-F238E27FC236}">
              <a16:creationId xmlns:a16="http://schemas.microsoft.com/office/drawing/2014/main" id="{A0E87B9B-6454-425A-A514-2E7DB8EAB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09" name="CuadroTexto 4">
          <a:extLst>
            <a:ext uri="{FF2B5EF4-FFF2-40B4-BE49-F238E27FC236}">
              <a16:creationId xmlns:a16="http://schemas.microsoft.com/office/drawing/2014/main" id="{205289D1-2E68-4582-8ACE-2C4EF9D7B8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0" name="CuadroTexto 1">
          <a:extLst>
            <a:ext uri="{FF2B5EF4-FFF2-40B4-BE49-F238E27FC236}">
              <a16:creationId xmlns:a16="http://schemas.microsoft.com/office/drawing/2014/main" id="{927BC6CB-63EC-46EA-8CC8-9D662EEEEA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1" name="CuadroTexto 3">
          <a:extLst>
            <a:ext uri="{FF2B5EF4-FFF2-40B4-BE49-F238E27FC236}">
              <a16:creationId xmlns:a16="http://schemas.microsoft.com/office/drawing/2014/main" id="{86E8FF08-4099-4738-9DE5-CAF6D53C52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2" name="CuadroTexto 4">
          <a:extLst>
            <a:ext uri="{FF2B5EF4-FFF2-40B4-BE49-F238E27FC236}">
              <a16:creationId xmlns:a16="http://schemas.microsoft.com/office/drawing/2014/main" id="{45EDD197-505D-47B4-84DA-F4D90929B1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13" name="CuadroTexto 212">
          <a:extLst>
            <a:ext uri="{FF2B5EF4-FFF2-40B4-BE49-F238E27FC236}">
              <a16:creationId xmlns:a16="http://schemas.microsoft.com/office/drawing/2014/main" id="{EB843A65-ED95-471B-9F30-1F2F1B61DF37}"/>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14" name="CuadroTexto 3">
          <a:extLst>
            <a:ext uri="{FF2B5EF4-FFF2-40B4-BE49-F238E27FC236}">
              <a16:creationId xmlns:a16="http://schemas.microsoft.com/office/drawing/2014/main" id="{D5C22D8D-63E4-4496-8814-821718664AFF}"/>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15" name="CuadroTexto 4">
          <a:extLst>
            <a:ext uri="{FF2B5EF4-FFF2-40B4-BE49-F238E27FC236}">
              <a16:creationId xmlns:a16="http://schemas.microsoft.com/office/drawing/2014/main" id="{269B6F2F-734C-4FF2-AF0B-A02C575BED5D}"/>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16" name="CuadroTexto 1">
          <a:extLst>
            <a:ext uri="{FF2B5EF4-FFF2-40B4-BE49-F238E27FC236}">
              <a16:creationId xmlns:a16="http://schemas.microsoft.com/office/drawing/2014/main" id="{052A0C0C-DE83-435C-8A9B-32629CD3C7A2}"/>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17" name="CuadroTexto 3">
          <a:extLst>
            <a:ext uri="{FF2B5EF4-FFF2-40B4-BE49-F238E27FC236}">
              <a16:creationId xmlns:a16="http://schemas.microsoft.com/office/drawing/2014/main" id="{9EADFDE4-4027-46AC-AC4C-3F9A154DC515}"/>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18" name="CuadroTexto 4">
          <a:extLst>
            <a:ext uri="{FF2B5EF4-FFF2-40B4-BE49-F238E27FC236}">
              <a16:creationId xmlns:a16="http://schemas.microsoft.com/office/drawing/2014/main" id="{44DFD7D3-A085-40E9-8288-A1CA78DA0D33}"/>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19" name="CuadroTexto 218">
          <a:extLst>
            <a:ext uri="{FF2B5EF4-FFF2-40B4-BE49-F238E27FC236}">
              <a16:creationId xmlns:a16="http://schemas.microsoft.com/office/drawing/2014/main" id="{706E1A9E-89C2-47FE-AEB0-3310938C958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0" name="CuadroTexto 3">
          <a:extLst>
            <a:ext uri="{FF2B5EF4-FFF2-40B4-BE49-F238E27FC236}">
              <a16:creationId xmlns:a16="http://schemas.microsoft.com/office/drawing/2014/main" id="{1029EA7A-93DB-4BF2-9C68-1DDBCE390F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1" name="CuadroTexto 4">
          <a:extLst>
            <a:ext uri="{FF2B5EF4-FFF2-40B4-BE49-F238E27FC236}">
              <a16:creationId xmlns:a16="http://schemas.microsoft.com/office/drawing/2014/main" id="{53A8C9BF-4908-4254-8B3B-C093ABDAFD5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2" name="CuadroTexto 1">
          <a:extLst>
            <a:ext uri="{FF2B5EF4-FFF2-40B4-BE49-F238E27FC236}">
              <a16:creationId xmlns:a16="http://schemas.microsoft.com/office/drawing/2014/main" id="{93B42311-B66A-4B50-889D-BD933D456A4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3" name="CuadroTexto 3">
          <a:extLst>
            <a:ext uri="{FF2B5EF4-FFF2-40B4-BE49-F238E27FC236}">
              <a16:creationId xmlns:a16="http://schemas.microsoft.com/office/drawing/2014/main" id="{CFD41572-D22D-420B-8A04-EE2009F0FD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4" name="CuadroTexto 4">
          <a:extLst>
            <a:ext uri="{FF2B5EF4-FFF2-40B4-BE49-F238E27FC236}">
              <a16:creationId xmlns:a16="http://schemas.microsoft.com/office/drawing/2014/main" id="{332ADA72-03F8-4C31-8758-B448324FC7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5" name="CuadroTexto 224">
          <a:extLst>
            <a:ext uri="{FF2B5EF4-FFF2-40B4-BE49-F238E27FC236}">
              <a16:creationId xmlns:a16="http://schemas.microsoft.com/office/drawing/2014/main" id="{FA97B734-1598-47F6-B376-B4C2D381133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6" name="CuadroTexto 3">
          <a:extLst>
            <a:ext uri="{FF2B5EF4-FFF2-40B4-BE49-F238E27FC236}">
              <a16:creationId xmlns:a16="http://schemas.microsoft.com/office/drawing/2014/main" id="{C76C5984-E02F-49F2-B8CF-04BA01D57C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7" name="CuadroTexto 4">
          <a:extLst>
            <a:ext uri="{FF2B5EF4-FFF2-40B4-BE49-F238E27FC236}">
              <a16:creationId xmlns:a16="http://schemas.microsoft.com/office/drawing/2014/main" id="{003C1B46-1C36-46A5-BE6B-6BD59154DC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8" name="CuadroTexto 1">
          <a:extLst>
            <a:ext uri="{FF2B5EF4-FFF2-40B4-BE49-F238E27FC236}">
              <a16:creationId xmlns:a16="http://schemas.microsoft.com/office/drawing/2014/main" id="{D75B727C-2AC8-42C4-94A2-F6436CE88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29" name="CuadroTexto 3">
          <a:extLst>
            <a:ext uri="{FF2B5EF4-FFF2-40B4-BE49-F238E27FC236}">
              <a16:creationId xmlns:a16="http://schemas.microsoft.com/office/drawing/2014/main" id="{4C474E52-D3F9-4650-A809-5138B41BB9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0" name="CuadroTexto 4">
          <a:extLst>
            <a:ext uri="{FF2B5EF4-FFF2-40B4-BE49-F238E27FC236}">
              <a16:creationId xmlns:a16="http://schemas.microsoft.com/office/drawing/2014/main" id="{FE493C08-9F12-46C5-AB78-5008EC4946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1" name="CuadroTexto 230">
          <a:extLst>
            <a:ext uri="{FF2B5EF4-FFF2-40B4-BE49-F238E27FC236}">
              <a16:creationId xmlns:a16="http://schemas.microsoft.com/office/drawing/2014/main" id="{7DCF7029-949F-485D-BC63-31190A1B27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2" name="CuadroTexto 3">
          <a:extLst>
            <a:ext uri="{FF2B5EF4-FFF2-40B4-BE49-F238E27FC236}">
              <a16:creationId xmlns:a16="http://schemas.microsoft.com/office/drawing/2014/main" id="{A19F7684-56FF-42F2-9C7F-AED85F83BB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3" name="CuadroTexto 4">
          <a:extLst>
            <a:ext uri="{FF2B5EF4-FFF2-40B4-BE49-F238E27FC236}">
              <a16:creationId xmlns:a16="http://schemas.microsoft.com/office/drawing/2014/main" id="{7B563BD4-61F0-44BB-8825-79E1B65CE5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4" name="CuadroTexto 1">
          <a:extLst>
            <a:ext uri="{FF2B5EF4-FFF2-40B4-BE49-F238E27FC236}">
              <a16:creationId xmlns:a16="http://schemas.microsoft.com/office/drawing/2014/main" id="{AD0C2C16-5C60-4082-8141-915B7AF7A6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5" name="CuadroTexto 3">
          <a:extLst>
            <a:ext uri="{FF2B5EF4-FFF2-40B4-BE49-F238E27FC236}">
              <a16:creationId xmlns:a16="http://schemas.microsoft.com/office/drawing/2014/main" id="{FCEC7C3E-E9B2-401D-95BF-2E0C9BB9B3E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6" name="CuadroTexto 4">
          <a:extLst>
            <a:ext uri="{FF2B5EF4-FFF2-40B4-BE49-F238E27FC236}">
              <a16:creationId xmlns:a16="http://schemas.microsoft.com/office/drawing/2014/main" id="{B27FD9E4-5DB7-4CFB-8787-CD24E841503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7" name="CuadroTexto 236">
          <a:extLst>
            <a:ext uri="{FF2B5EF4-FFF2-40B4-BE49-F238E27FC236}">
              <a16:creationId xmlns:a16="http://schemas.microsoft.com/office/drawing/2014/main" id="{232B43E1-0FF2-495B-B579-9954A8F8573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8" name="CuadroTexto 3">
          <a:extLst>
            <a:ext uri="{FF2B5EF4-FFF2-40B4-BE49-F238E27FC236}">
              <a16:creationId xmlns:a16="http://schemas.microsoft.com/office/drawing/2014/main" id="{BADE86AE-A4E0-45B7-8FDC-822ACEF6EF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39" name="CuadroTexto 4">
          <a:extLst>
            <a:ext uri="{FF2B5EF4-FFF2-40B4-BE49-F238E27FC236}">
              <a16:creationId xmlns:a16="http://schemas.microsoft.com/office/drawing/2014/main" id="{0C65FCEC-CF79-441A-83DD-B3E0C5D1D47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40" name="CuadroTexto 1">
          <a:extLst>
            <a:ext uri="{FF2B5EF4-FFF2-40B4-BE49-F238E27FC236}">
              <a16:creationId xmlns:a16="http://schemas.microsoft.com/office/drawing/2014/main" id="{024542FA-4AEC-4F3F-BBD5-9A1AB8CF50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41" name="CuadroTexto 3">
          <a:extLst>
            <a:ext uri="{FF2B5EF4-FFF2-40B4-BE49-F238E27FC236}">
              <a16:creationId xmlns:a16="http://schemas.microsoft.com/office/drawing/2014/main" id="{F7DAE9FF-4615-4614-97D3-5EFFB3E1F90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242" name="CuadroTexto 4">
          <a:extLst>
            <a:ext uri="{FF2B5EF4-FFF2-40B4-BE49-F238E27FC236}">
              <a16:creationId xmlns:a16="http://schemas.microsoft.com/office/drawing/2014/main" id="{40BA219C-AC0C-45CC-9E8B-356AEE34CF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3" name="CuadroTexto 242">
          <a:extLst>
            <a:ext uri="{FF2B5EF4-FFF2-40B4-BE49-F238E27FC236}">
              <a16:creationId xmlns:a16="http://schemas.microsoft.com/office/drawing/2014/main" id="{EA594934-5523-4011-B09C-59EB2E8B83D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4" name="CuadroTexto 3">
          <a:extLst>
            <a:ext uri="{FF2B5EF4-FFF2-40B4-BE49-F238E27FC236}">
              <a16:creationId xmlns:a16="http://schemas.microsoft.com/office/drawing/2014/main" id="{F5D3AD49-2EB4-47F6-811D-503A331CF51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5" name="CuadroTexto 4">
          <a:extLst>
            <a:ext uri="{FF2B5EF4-FFF2-40B4-BE49-F238E27FC236}">
              <a16:creationId xmlns:a16="http://schemas.microsoft.com/office/drawing/2014/main" id="{E8F4473E-A744-40C5-A95F-C64322F7A07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6" name="CuadroTexto 1">
          <a:extLst>
            <a:ext uri="{FF2B5EF4-FFF2-40B4-BE49-F238E27FC236}">
              <a16:creationId xmlns:a16="http://schemas.microsoft.com/office/drawing/2014/main" id="{898228B7-3634-4830-B112-98A88E16656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7" name="CuadroTexto 3">
          <a:extLst>
            <a:ext uri="{FF2B5EF4-FFF2-40B4-BE49-F238E27FC236}">
              <a16:creationId xmlns:a16="http://schemas.microsoft.com/office/drawing/2014/main" id="{E9774B66-4425-4E88-A0A0-36FA47CF79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8" name="CuadroTexto 4">
          <a:extLst>
            <a:ext uri="{FF2B5EF4-FFF2-40B4-BE49-F238E27FC236}">
              <a16:creationId xmlns:a16="http://schemas.microsoft.com/office/drawing/2014/main" id="{7FBB1D29-F350-4FD9-B4D1-3007FB0DD4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9" name="CuadroTexto 248">
          <a:extLst>
            <a:ext uri="{FF2B5EF4-FFF2-40B4-BE49-F238E27FC236}">
              <a16:creationId xmlns:a16="http://schemas.microsoft.com/office/drawing/2014/main" id="{10593F2B-106F-419D-90F9-2315E6E1BB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0" name="CuadroTexto 3">
          <a:extLst>
            <a:ext uri="{FF2B5EF4-FFF2-40B4-BE49-F238E27FC236}">
              <a16:creationId xmlns:a16="http://schemas.microsoft.com/office/drawing/2014/main" id="{E246B037-95F5-412E-9010-73D6047F627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1" name="CuadroTexto 4">
          <a:extLst>
            <a:ext uri="{FF2B5EF4-FFF2-40B4-BE49-F238E27FC236}">
              <a16:creationId xmlns:a16="http://schemas.microsoft.com/office/drawing/2014/main" id="{40CE25C9-B3B1-472E-9F94-762738BDFE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2" name="CuadroTexto 1">
          <a:extLst>
            <a:ext uri="{FF2B5EF4-FFF2-40B4-BE49-F238E27FC236}">
              <a16:creationId xmlns:a16="http://schemas.microsoft.com/office/drawing/2014/main" id="{C1F1037F-7406-49B2-ABFB-C578A96A3C7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3" name="CuadroTexto 3">
          <a:extLst>
            <a:ext uri="{FF2B5EF4-FFF2-40B4-BE49-F238E27FC236}">
              <a16:creationId xmlns:a16="http://schemas.microsoft.com/office/drawing/2014/main" id="{542B96C4-58DD-475D-804A-7D7FC42C180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4" name="CuadroTexto 4">
          <a:extLst>
            <a:ext uri="{FF2B5EF4-FFF2-40B4-BE49-F238E27FC236}">
              <a16:creationId xmlns:a16="http://schemas.microsoft.com/office/drawing/2014/main" id="{14585DBF-5761-4FB8-9016-68CC35D73E0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5" name="CuadroTexto 254">
          <a:extLst>
            <a:ext uri="{FF2B5EF4-FFF2-40B4-BE49-F238E27FC236}">
              <a16:creationId xmlns:a16="http://schemas.microsoft.com/office/drawing/2014/main" id="{B1DC8E01-6308-4676-89DB-431FB33977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6" name="CuadroTexto 3">
          <a:extLst>
            <a:ext uri="{FF2B5EF4-FFF2-40B4-BE49-F238E27FC236}">
              <a16:creationId xmlns:a16="http://schemas.microsoft.com/office/drawing/2014/main" id="{615CE97D-E9B8-4529-8AA5-4A6BE7911D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7" name="CuadroTexto 4">
          <a:extLst>
            <a:ext uri="{FF2B5EF4-FFF2-40B4-BE49-F238E27FC236}">
              <a16:creationId xmlns:a16="http://schemas.microsoft.com/office/drawing/2014/main" id="{822CC071-8506-43B2-9176-898B514DE3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8" name="CuadroTexto 1">
          <a:extLst>
            <a:ext uri="{FF2B5EF4-FFF2-40B4-BE49-F238E27FC236}">
              <a16:creationId xmlns:a16="http://schemas.microsoft.com/office/drawing/2014/main" id="{1EA6CC86-FF7B-41FB-80B1-54BDD9827A2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9" name="CuadroTexto 3">
          <a:extLst>
            <a:ext uri="{FF2B5EF4-FFF2-40B4-BE49-F238E27FC236}">
              <a16:creationId xmlns:a16="http://schemas.microsoft.com/office/drawing/2014/main" id="{1D3CD22A-10D9-4CA1-8D83-2C804A5C5D7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0" name="CuadroTexto 4">
          <a:extLst>
            <a:ext uri="{FF2B5EF4-FFF2-40B4-BE49-F238E27FC236}">
              <a16:creationId xmlns:a16="http://schemas.microsoft.com/office/drawing/2014/main" id="{BC0F8278-BC79-4855-B0B2-AA1F72024B2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261" name="CuadroTexto 260">
          <a:extLst>
            <a:ext uri="{FF2B5EF4-FFF2-40B4-BE49-F238E27FC236}">
              <a16:creationId xmlns:a16="http://schemas.microsoft.com/office/drawing/2014/main" id="{BC98A8FE-A221-4590-BAFA-C1BD00412E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262" name="CuadroTexto 3">
          <a:extLst>
            <a:ext uri="{FF2B5EF4-FFF2-40B4-BE49-F238E27FC236}">
              <a16:creationId xmlns:a16="http://schemas.microsoft.com/office/drawing/2014/main" id="{B3D4E488-B62E-4EB8-8DF2-A1C2BE98A53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3" name="CuadroTexto 4">
          <a:extLst>
            <a:ext uri="{FF2B5EF4-FFF2-40B4-BE49-F238E27FC236}">
              <a16:creationId xmlns:a16="http://schemas.microsoft.com/office/drawing/2014/main" id="{DCE56AF6-6934-447C-82F2-D766A83249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264" name="CuadroTexto 1">
          <a:extLst>
            <a:ext uri="{FF2B5EF4-FFF2-40B4-BE49-F238E27FC236}">
              <a16:creationId xmlns:a16="http://schemas.microsoft.com/office/drawing/2014/main" id="{82ACB053-1CB3-4C66-ACA4-FB090385EB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265" name="CuadroTexto 3">
          <a:extLst>
            <a:ext uri="{FF2B5EF4-FFF2-40B4-BE49-F238E27FC236}">
              <a16:creationId xmlns:a16="http://schemas.microsoft.com/office/drawing/2014/main" id="{CED72086-CE0B-4B31-BD91-91B942FCF0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6" name="CuadroTexto 4">
          <a:extLst>
            <a:ext uri="{FF2B5EF4-FFF2-40B4-BE49-F238E27FC236}">
              <a16:creationId xmlns:a16="http://schemas.microsoft.com/office/drawing/2014/main" id="{34DC36F1-E4C8-4612-86FF-CA063FE226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7" name="CuadroTexto 266">
          <a:extLst>
            <a:ext uri="{FF2B5EF4-FFF2-40B4-BE49-F238E27FC236}">
              <a16:creationId xmlns:a16="http://schemas.microsoft.com/office/drawing/2014/main" id="{93F0DD4F-3BB5-41F3-896B-2FE1019BF0F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8" name="CuadroTexto 3">
          <a:extLst>
            <a:ext uri="{FF2B5EF4-FFF2-40B4-BE49-F238E27FC236}">
              <a16:creationId xmlns:a16="http://schemas.microsoft.com/office/drawing/2014/main" id="{9725EF37-FA3B-4911-AF61-9A88F60CAC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9" name="CuadroTexto 4">
          <a:extLst>
            <a:ext uri="{FF2B5EF4-FFF2-40B4-BE49-F238E27FC236}">
              <a16:creationId xmlns:a16="http://schemas.microsoft.com/office/drawing/2014/main" id="{B0F7B244-A51E-48C0-BA40-68C4B56943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0" name="CuadroTexto 1">
          <a:extLst>
            <a:ext uri="{FF2B5EF4-FFF2-40B4-BE49-F238E27FC236}">
              <a16:creationId xmlns:a16="http://schemas.microsoft.com/office/drawing/2014/main" id="{702438BA-4D23-4F38-8888-0E92BA562E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1" name="CuadroTexto 3">
          <a:extLst>
            <a:ext uri="{FF2B5EF4-FFF2-40B4-BE49-F238E27FC236}">
              <a16:creationId xmlns:a16="http://schemas.microsoft.com/office/drawing/2014/main" id="{097E2352-C397-4E26-A5E6-2F55BF1AD7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2" name="CuadroTexto 4">
          <a:extLst>
            <a:ext uri="{FF2B5EF4-FFF2-40B4-BE49-F238E27FC236}">
              <a16:creationId xmlns:a16="http://schemas.microsoft.com/office/drawing/2014/main" id="{AA3E2482-3CBB-4926-B766-B1973E0BD6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3" name="CuadroTexto 272">
          <a:extLst>
            <a:ext uri="{FF2B5EF4-FFF2-40B4-BE49-F238E27FC236}">
              <a16:creationId xmlns:a16="http://schemas.microsoft.com/office/drawing/2014/main" id="{E3B7FCA9-3B1D-4252-B727-4FA29FBA4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4" name="CuadroTexto 3">
          <a:extLst>
            <a:ext uri="{FF2B5EF4-FFF2-40B4-BE49-F238E27FC236}">
              <a16:creationId xmlns:a16="http://schemas.microsoft.com/office/drawing/2014/main" id="{B390DC15-DB8C-4FC2-A15C-2A0F6006930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5" name="CuadroTexto 4">
          <a:extLst>
            <a:ext uri="{FF2B5EF4-FFF2-40B4-BE49-F238E27FC236}">
              <a16:creationId xmlns:a16="http://schemas.microsoft.com/office/drawing/2014/main" id="{E446D9C8-C614-43F1-8BBF-626949D8BB4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6" name="CuadroTexto 1">
          <a:extLst>
            <a:ext uri="{FF2B5EF4-FFF2-40B4-BE49-F238E27FC236}">
              <a16:creationId xmlns:a16="http://schemas.microsoft.com/office/drawing/2014/main" id="{B10FC383-3848-41AD-B28F-9D1218C415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7" name="CuadroTexto 3">
          <a:extLst>
            <a:ext uri="{FF2B5EF4-FFF2-40B4-BE49-F238E27FC236}">
              <a16:creationId xmlns:a16="http://schemas.microsoft.com/office/drawing/2014/main" id="{052790AB-8A29-4AE1-A773-C472A1BCB3F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8" name="CuadroTexto 4">
          <a:extLst>
            <a:ext uri="{FF2B5EF4-FFF2-40B4-BE49-F238E27FC236}">
              <a16:creationId xmlns:a16="http://schemas.microsoft.com/office/drawing/2014/main" id="{0A31BB21-D213-4247-8C6C-A7FFA391CD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9" name="CuadroTexto 278">
          <a:extLst>
            <a:ext uri="{FF2B5EF4-FFF2-40B4-BE49-F238E27FC236}">
              <a16:creationId xmlns:a16="http://schemas.microsoft.com/office/drawing/2014/main" id="{8945D9C1-5F14-45A5-A4B9-13F028E88D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0" name="CuadroTexto 3">
          <a:extLst>
            <a:ext uri="{FF2B5EF4-FFF2-40B4-BE49-F238E27FC236}">
              <a16:creationId xmlns:a16="http://schemas.microsoft.com/office/drawing/2014/main" id="{C41BA04D-5308-4008-93E4-64F4A58265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1" name="CuadroTexto 4">
          <a:extLst>
            <a:ext uri="{FF2B5EF4-FFF2-40B4-BE49-F238E27FC236}">
              <a16:creationId xmlns:a16="http://schemas.microsoft.com/office/drawing/2014/main" id="{E4CAD3A4-9B4C-4CDC-B108-EA2C5C3D06F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2" name="CuadroTexto 1">
          <a:extLst>
            <a:ext uri="{FF2B5EF4-FFF2-40B4-BE49-F238E27FC236}">
              <a16:creationId xmlns:a16="http://schemas.microsoft.com/office/drawing/2014/main" id="{C4E0C26D-3814-4391-8E17-26D5865E95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3" name="CuadroTexto 3">
          <a:extLst>
            <a:ext uri="{FF2B5EF4-FFF2-40B4-BE49-F238E27FC236}">
              <a16:creationId xmlns:a16="http://schemas.microsoft.com/office/drawing/2014/main" id="{03104F95-EECA-4D3A-A4A9-1859C1A4486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4" name="CuadroTexto 4">
          <a:extLst>
            <a:ext uri="{FF2B5EF4-FFF2-40B4-BE49-F238E27FC236}">
              <a16:creationId xmlns:a16="http://schemas.microsoft.com/office/drawing/2014/main" id="{D0B6CC30-F6FE-4C85-B883-D0C356EE5F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5" name="CuadroTexto 284">
          <a:extLst>
            <a:ext uri="{FF2B5EF4-FFF2-40B4-BE49-F238E27FC236}">
              <a16:creationId xmlns:a16="http://schemas.microsoft.com/office/drawing/2014/main" id="{B3CEDD97-EC05-437E-919B-568E10E9E95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6" name="CuadroTexto 3">
          <a:extLst>
            <a:ext uri="{FF2B5EF4-FFF2-40B4-BE49-F238E27FC236}">
              <a16:creationId xmlns:a16="http://schemas.microsoft.com/office/drawing/2014/main" id="{489C113C-645A-4999-A461-281B631E89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7" name="CuadroTexto 4">
          <a:extLst>
            <a:ext uri="{FF2B5EF4-FFF2-40B4-BE49-F238E27FC236}">
              <a16:creationId xmlns:a16="http://schemas.microsoft.com/office/drawing/2014/main" id="{5C2CF7CF-CA1A-462A-BC75-F921AA50E6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8" name="CuadroTexto 1">
          <a:extLst>
            <a:ext uri="{FF2B5EF4-FFF2-40B4-BE49-F238E27FC236}">
              <a16:creationId xmlns:a16="http://schemas.microsoft.com/office/drawing/2014/main" id="{83F5A477-8A33-48A2-8C22-E21D7FB07DC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9" name="CuadroTexto 3">
          <a:extLst>
            <a:ext uri="{FF2B5EF4-FFF2-40B4-BE49-F238E27FC236}">
              <a16:creationId xmlns:a16="http://schemas.microsoft.com/office/drawing/2014/main" id="{38B81CE3-8C0D-430E-9395-915B188105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0" name="CuadroTexto 4">
          <a:extLst>
            <a:ext uri="{FF2B5EF4-FFF2-40B4-BE49-F238E27FC236}">
              <a16:creationId xmlns:a16="http://schemas.microsoft.com/office/drawing/2014/main" id="{BAC0DC33-83A3-4595-883E-E9ACF9B5777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1" name="CuadroTexto 290">
          <a:extLst>
            <a:ext uri="{FF2B5EF4-FFF2-40B4-BE49-F238E27FC236}">
              <a16:creationId xmlns:a16="http://schemas.microsoft.com/office/drawing/2014/main" id="{54A0C6EE-F9B1-42DA-8770-43F4D5B13E0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2" name="CuadroTexto 3">
          <a:extLst>
            <a:ext uri="{FF2B5EF4-FFF2-40B4-BE49-F238E27FC236}">
              <a16:creationId xmlns:a16="http://schemas.microsoft.com/office/drawing/2014/main" id="{A672AC07-DC54-453E-B997-FB8E75E36B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3" name="CuadroTexto 4">
          <a:extLst>
            <a:ext uri="{FF2B5EF4-FFF2-40B4-BE49-F238E27FC236}">
              <a16:creationId xmlns:a16="http://schemas.microsoft.com/office/drawing/2014/main" id="{9EBC253D-CE7B-4DDB-A629-4FCF5A4A1D2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4" name="CuadroTexto 1">
          <a:extLst>
            <a:ext uri="{FF2B5EF4-FFF2-40B4-BE49-F238E27FC236}">
              <a16:creationId xmlns:a16="http://schemas.microsoft.com/office/drawing/2014/main" id="{D2FE8DEE-563D-4581-8651-0B535EF47E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5" name="CuadroTexto 3">
          <a:extLst>
            <a:ext uri="{FF2B5EF4-FFF2-40B4-BE49-F238E27FC236}">
              <a16:creationId xmlns:a16="http://schemas.microsoft.com/office/drawing/2014/main" id="{3A215DDA-25BD-42FD-AAA4-05C63E393F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6" name="CuadroTexto 4">
          <a:extLst>
            <a:ext uri="{FF2B5EF4-FFF2-40B4-BE49-F238E27FC236}">
              <a16:creationId xmlns:a16="http://schemas.microsoft.com/office/drawing/2014/main" id="{6F2DE0F6-103A-4634-9576-95F05EACEA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7" name="CuadroTexto 296">
          <a:extLst>
            <a:ext uri="{FF2B5EF4-FFF2-40B4-BE49-F238E27FC236}">
              <a16:creationId xmlns:a16="http://schemas.microsoft.com/office/drawing/2014/main" id="{11BBABB7-51F1-441F-B33B-17B9922606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8" name="CuadroTexto 3">
          <a:extLst>
            <a:ext uri="{FF2B5EF4-FFF2-40B4-BE49-F238E27FC236}">
              <a16:creationId xmlns:a16="http://schemas.microsoft.com/office/drawing/2014/main" id="{5F7B29BD-9170-4F33-AD37-3D6737A46C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9" name="CuadroTexto 4">
          <a:extLst>
            <a:ext uri="{FF2B5EF4-FFF2-40B4-BE49-F238E27FC236}">
              <a16:creationId xmlns:a16="http://schemas.microsoft.com/office/drawing/2014/main" id="{3EA73039-53E2-4735-B91F-B7098BA3286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0" name="CuadroTexto 1">
          <a:extLst>
            <a:ext uri="{FF2B5EF4-FFF2-40B4-BE49-F238E27FC236}">
              <a16:creationId xmlns:a16="http://schemas.microsoft.com/office/drawing/2014/main" id="{799FA53F-E138-49C5-8CF0-CADDADB7060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1" name="CuadroTexto 3">
          <a:extLst>
            <a:ext uri="{FF2B5EF4-FFF2-40B4-BE49-F238E27FC236}">
              <a16:creationId xmlns:a16="http://schemas.microsoft.com/office/drawing/2014/main" id="{BE742C8E-AE14-453C-82CF-0CB77C1980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2" name="CuadroTexto 4">
          <a:extLst>
            <a:ext uri="{FF2B5EF4-FFF2-40B4-BE49-F238E27FC236}">
              <a16:creationId xmlns:a16="http://schemas.microsoft.com/office/drawing/2014/main" id="{7193CA68-88CA-454A-9AD5-427502C2598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3" name="CuadroTexto 302">
          <a:extLst>
            <a:ext uri="{FF2B5EF4-FFF2-40B4-BE49-F238E27FC236}">
              <a16:creationId xmlns:a16="http://schemas.microsoft.com/office/drawing/2014/main" id="{616FA983-1444-4DC6-8745-D2999C7D04D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4" name="CuadroTexto 3">
          <a:extLst>
            <a:ext uri="{FF2B5EF4-FFF2-40B4-BE49-F238E27FC236}">
              <a16:creationId xmlns:a16="http://schemas.microsoft.com/office/drawing/2014/main" id="{35E8DD8D-56EA-41EC-A284-699E81F797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5" name="CuadroTexto 4">
          <a:extLst>
            <a:ext uri="{FF2B5EF4-FFF2-40B4-BE49-F238E27FC236}">
              <a16:creationId xmlns:a16="http://schemas.microsoft.com/office/drawing/2014/main" id="{38B0E163-B08D-4E85-B7FC-C1EDE67D30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6" name="CuadroTexto 1">
          <a:extLst>
            <a:ext uri="{FF2B5EF4-FFF2-40B4-BE49-F238E27FC236}">
              <a16:creationId xmlns:a16="http://schemas.microsoft.com/office/drawing/2014/main" id="{5CF02140-FD29-48CD-B18C-505606D0805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7" name="CuadroTexto 3">
          <a:extLst>
            <a:ext uri="{FF2B5EF4-FFF2-40B4-BE49-F238E27FC236}">
              <a16:creationId xmlns:a16="http://schemas.microsoft.com/office/drawing/2014/main" id="{DCDA6CD1-3BAB-435E-9DF3-36AFD0E64AE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8" name="CuadroTexto 4">
          <a:extLst>
            <a:ext uri="{FF2B5EF4-FFF2-40B4-BE49-F238E27FC236}">
              <a16:creationId xmlns:a16="http://schemas.microsoft.com/office/drawing/2014/main" id="{2905D0DC-7038-4C0E-B6DD-40278099FE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9" name="CuadroTexto 308">
          <a:extLst>
            <a:ext uri="{FF2B5EF4-FFF2-40B4-BE49-F238E27FC236}">
              <a16:creationId xmlns:a16="http://schemas.microsoft.com/office/drawing/2014/main" id="{02BB6AE2-1B55-4927-A814-419FE7BDCF1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0" name="CuadroTexto 3">
          <a:extLst>
            <a:ext uri="{FF2B5EF4-FFF2-40B4-BE49-F238E27FC236}">
              <a16:creationId xmlns:a16="http://schemas.microsoft.com/office/drawing/2014/main" id="{A175B129-BF25-41C1-8C5B-8E6303D284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1" name="CuadroTexto 4">
          <a:extLst>
            <a:ext uri="{FF2B5EF4-FFF2-40B4-BE49-F238E27FC236}">
              <a16:creationId xmlns:a16="http://schemas.microsoft.com/office/drawing/2014/main" id="{8B0DE01A-3E2B-4805-BF85-D438F3B6D6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2" name="CuadroTexto 1">
          <a:extLst>
            <a:ext uri="{FF2B5EF4-FFF2-40B4-BE49-F238E27FC236}">
              <a16:creationId xmlns:a16="http://schemas.microsoft.com/office/drawing/2014/main" id="{EF43AACF-F983-4BD1-95F7-C2938B3DD3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3" name="CuadroTexto 3">
          <a:extLst>
            <a:ext uri="{FF2B5EF4-FFF2-40B4-BE49-F238E27FC236}">
              <a16:creationId xmlns:a16="http://schemas.microsoft.com/office/drawing/2014/main" id="{58E9A480-FE40-463B-9153-D42EC21EAC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4" name="CuadroTexto 4">
          <a:extLst>
            <a:ext uri="{FF2B5EF4-FFF2-40B4-BE49-F238E27FC236}">
              <a16:creationId xmlns:a16="http://schemas.microsoft.com/office/drawing/2014/main" id="{9E3C6187-EEF3-40FA-A092-2D8968228A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5" name="CuadroTexto 314">
          <a:extLst>
            <a:ext uri="{FF2B5EF4-FFF2-40B4-BE49-F238E27FC236}">
              <a16:creationId xmlns:a16="http://schemas.microsoft.com/office/drawing/2014/main" id="{D69465A8-26A1-4C7A-9272-B39015D85C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6" name="CuadroTexto 3">
          <a:extLst>
            <a:ext uri="{FF2B5EF4-FFF2-40B4-BE49-F238E27FC236}">
              <a16:creationId xmlns:a16="http://schemas.microsoft.com/office/drawing/2014/main" id="{2B4620A7-2A7A-436F-9599-F6FF94C6FF8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7" name="CuadroTexto 4">
          <a:extLst>
            <a:ext uri="{FF2B5EF4-FFF2-40B4-BE49-F238E27FC236}">
              <a16:creationId xmlns:a16="http://schemas.microsoft.com/office/drawing/2014/main" id="{B91C0E3E-8A01-4BF5-BAD0-4742DB9865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8" name="CuadroTexto 1">
          <a:extLst>
            <a:ext uri="{FF2B5EF4-FFF2-40B4-BE49-F238E27FC236}">
              <a16:creationId xmlns:a16="http://schemas.microsoft.com/office/drawing/2014/main" id="{4DEAC81E-6DAE-47D9-924C-015AF50E7B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9" name="CuadroTexto 3">
          <a:extLst>
            <a:ext uri="{FF2B5EF4-FFF2-40B4-BE49-F238E27FC236}">
              <a16:creationId xmlns:a16="http://schemas.microsoft.com/office/drawing/2014/main" id="{F8A4669F-600B-483A-AA30-CDDC1DC735C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0" name="CuadroTexto 4">
          <a:extLst>
            <a:ext uri="{FF2B5EF4-FFF2-40B4-BE49-F238E27FC236}">
              <a16:creationId xmlns:a16="http://schemas.microsoft.com/office/drawing/2014/main" id="{5390EBF7-53CA-4D58-A279-D1EFD963E1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1" name="CuadroTexto 320">
          <a:extLst>
            <a:ext uri="{FF2B5EF4-FFF2-40B4-BE49-F238E27FC236}">
              <a16:creationId xmlns:a16="http://schemas.microsoft.com/office/drawing/2014/main" id="{CBDB7499-5F42-4052-B52B-163E95864D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2" name="CuadroTexto 3">
          <a:extLst>
            <a:ext uri="{FF2B5EF4-FFF2-40B4-BE49-F238E27FC236}">
              <a16:creationId xmlns:a16="http://schemas.microsoft.com/office/drawing/2014/main" id="{4D6006FC-85D0-4063-BA16-547572C766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3" name="CuadroTexto 4">
          <a:extLst>
            <a:ext uri="{FF2B5EF4-FFF2-40B4-BE49-F238E27FC236}">
              <a16:creationId xmlns:a16="http://schemas.microsoft.com/office/drawing/2014/main" id="{434A22FD-05DD-4775-8F43-6C7C67D8D5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4" name="CuadroTexto 1">
          <a:extLst>
            <a:ext uri="{FF2B5EF4-FFF2-40B4-BE49-F238E27FC236}">
              <a16:creationId xmlns:a16="http://schemas.microsoft.com/office/drawing/2014/main" id="{BD7CE21C-C8C4-4818-8B6C-05002B63D6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5" name="CuadroTexto 3">
          <a:extLst>
            <a:ext uri="{FF2B5EF4-FFF2-40B4-BE49-F238E27FC236}">
              <a16:creationId xmlns:a16="http://schemas.microsoft.com/office/drawing/2014/main" id="{B6FCB14A-C3B7-4FB6-9699-68CA7AB803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6" name="CuadroTexto 4">
          <a:extLst>
            <a:ext uri="{FF2B5EF4-FFF2-40B4-BE49-F238E27FC236}">
              <a16:creationId xmlns:a16="http://schemas.microsoft.com/office/drawing/2014/main" id="{5DBE9203-ADD3-4C6C-9777-DE99C6A446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7" name="CuadroTexto 326">
          <a:extLst>
            <a:ext uri="{FF2B5EF4-FFF2-40B4-BE49-F238E27FC236}">
              <a16:creationId xmlns:a16="http://schemas.microsoft.com/office/drawing/2014/main" id="{483A5B1C-2C8B-4389-B501-7A72A3E52C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8" name="CuadroTexto 3">
          <a:extLst>
            <a:ext uri="{FF2B5EF4-FFF2-40B4-BE49-F238E27FC236}">
              <a16:creationId xmlns:a16="http://schemas.microsoft.com/office/drawing/2014/main" id="{C9A124A1-3593-4D1F-8E44-FBB74984391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9" name="CuadroTexto 4">
          <a:extLst>
            <a:ext uri="{FF2B5EF4-FFF2-40B4-BE49-F238E27FC236}">
              <a16:creationId xmlns:a16="http://schemas.microsoft.com/office/drawing/2014/main" id="{AD3B4C4C-DE93-40B9-9831-93D9F490B2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0" name="CuadroTexto 1">
          <a:extLst>
            <a:ext uri="{FF2B5EF4-FFF2-40B4-BE49-F238E27FC236}">
              <a16:creationId xmlns:a16="http://schemas.microsoft.com/office/drawing/2014/main" id="{312010C9-B428-4C19-A159-0C283CE731C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1" name="CuadroTexto 3">
          <a:extLst>
            <a:ext uri="{FF2B5EF4-FFF2-40B4-BE49-F238E27FC236}">
              <a16:creationId xmlns:a16="http://schemas.microsoft.com/office/drawing/2014/main" id="{90A167C8-5EB2-4E0B-BDC3-C4BDF20EC7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2" name="CuadroTexto 4">
          <a:extLst>
            <a:ext uri="{FF2B5EF4-FFF2-40B4-BE49-F238E27FC236}">
              <a16:creationId xmlns:a16="http://schemas.microsoft.com/office/drawing/2014/main" id="{5D552485-4012-4021-AF62-9EED2C1D68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3" name="CuadroTexto 332">
          <a:extLst>
            <a:ext uri="{FF2B5EF4-FFF2-40B4-BE49-F238E27FC236}">
              <a16:creationId xmlns:a16="http://schemas.microsoft.com/office/drawing/2014/main" id="{5FF4389B-1640-4879-85F2-142A19777CDB}"/>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4" name="CuadroTexto 3">
          <a:extLst>
            <a:ext uri="{FF2B5EF4-FFF2-40B4-BE49-F238E27FC236}">
              <a16:creationId xmlns:a16="http://schemas.microsoft.com/office/drawing/2014/main" id="{F4A64C9D-7FC2-4FF2-BE3B-BE9678295738}"/>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5" name="CuadroTexto 4">
          <a:extLst>
            <a:ext uri="{FF2B5EF4-FFF2-40B4-BE49-F238E27FC236}">
              <a16:creationId xmlns:a16="http://schemas.microsoft.com/office/drawing/2014/main" id="{51A2FF1F-C21F-4F84-8A7F-06C8290F1375}"/>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6" name="CuadroTexto 1">
          <a:extLst>
            <a:ext uri="{FF2B5EF4-FFF2-40B4-BE49-F238E27FC236}">
              <a16:creationId xmlns:a16="http://schemas.microsoft.com/office/drawing/2014/main" id="{3D3BFCC7-6D91-4714-9116-0F794C6E07F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7" name="CuadroTexto 3">
          <a:extLst>
            <a:ext uri="{FF2B5EF4-FFF2-40B4-BE49-F238E27FC236}">
              <a16:creationId xmlns:a16="http://schemas.microsoft.com/office/drawing/2014/main" id="{4B855607-7C75-4D51-B122-1407F6879DF4}"/>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8" name="CuadroTexto 4">
          <a:extLst>
            <a:ext uri="{FF2B5EF4-FFF2-40B4-BE49-F238E27FC236}">
              <a16:creationId xmlns:a16="http://schemas.microsoft.com/office/drawing/2014/main" id="{D6300926-3B6D-4A7C-8FC1-6EF9B57A09C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9" name="CuadroTexto 338">
          <a:extLst>
            <a:ext uri="{FF2B5EF4-FFF2-40B4-BE49-F238E27FC236}">
              <a16:creationId xmlns:a16="http://schemas.microsoft.com/office/drawing/2014/main" id="{9E665C62-A994-458E-82AC-8E0BB15DA0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0" name="CuadroTexto 3">
          <a:extLst>
            <a:ext uri="{FF2B5EF4-FFF2-40B4-BE49-F238E27FC236}">
              <a16:creationId xmlns:a16="http://schemas.microsoft.com/office/drawing/2014/main" id="{685031C0-6A31-44C8-9E17-53C1C90DA7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1" name="CuadroTexto 4">
          <a:extLst>
            <a:ext uri="{FF2B5EF4-FFF2-40B4-BE49-F238E27FC236}">
              <a16:creationId xmlns:a16="http://schemas.microsoft.com/office/drawing/2014/main" id="{A95C1B7B-89F2-4B3D-9CC9-12E33A05FF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2" name="CuadroTexto 1">
          <a:extLst>
            <a:ext uri="{FF2B5EF4-FFF2-40B4-BE49-F238E27FC236}">
              <a16:creationId xmlns:a16="http://schemas.microsoft.com/office/drawing/2014/main" id="{CE03334E-A8F5-4608-B127-AA8CB793DE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3" name="CuadroTexto 3">
          <a:extLst>
            <a:ext uri="{FF2B5EF4-FFF2-40B4-BE49-F238E27FC236}">
              <a16:creationId xmlns:a16="http://schemas.microsoft.com/office/drawing/2014/main" id="{D5984A26-7449-4D8B-989E-AF8F2988CE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4" name="CuadroTexto 4">
          <a:extLst>
            <a:ext uri="{FF2B5EF4-FFF2-40B4-BE49-F238E27FC236}">
              <a16:creationId xmlns:a16="http://schemas.microsoft.com/office/drawing/2014/main" id="{444D1F78-A480-46CA-BE3C-211683591B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5" name="CuadroTexto 344">
          <a:extLst>
            <a:ext uri="{FF2B5EF4-FFF2-40B4-BE49-F238E27FC236}">
              <a16:creationId xmlns:a16="http://schemas.microsoft.com/office/drawing/2014/main" id="{DDA443F3-D180-4DC4-B6B6-75A4A83BF08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6" name="CuadroTexto 3">
          <a:extLst>
            <a:ext uri="{FF2B5EF4-FFF2-40B4-BE49-F238E27FC236}">
              <a16:creationId xmlns:a16="http://schemas.microsoft.com/office/drawing/2014/main" id="{7728AFD3-05A3-4F74-8441-CEBC90C65CF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7" name="CuadroTexto 4">
          <a:extLst>
            <a:ext uri="{FF2B5EF4-FFF2-40B4-BE49-F238E27FC236}">
              <a16:creationId xmlns:a16="http://schemas.microsoft.com/office/drawing/2014/main" id="{E91D3F71-F6E8-4ED1-8758-EA46E71BFF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8" name="CuadroTexto 1">
          <a:extLst>
            <a:ext uri="{FF2B5EF4-FFF2-40B4-BE49-F238E27FC236}">
              <a16:creationId xmlns:a16="http://schemas.microsoft.com/office/drawing/2014/main" id="{F4C3B5DC-9AC5-454D-818D-9AC601D228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9" name="CuadroTexto 3">
          <a:extLst>
            <a:ext uri="{FF2B5EF4-FFF2-40B4-BE49-F238E27FC236}">
              <a16:creationId xmlns:a16="http://schemas.microsoft.com/office/drawing/2014/main" id="{A0173C87-58E0-4C81-A74D-77FD8DC12B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0" name="CuadroTexto 4">
          <a:extLst>
            <a:ext uri="{FF2B5EF4-FFF2-40B4-BE49-F238E27FC236}">
              <a16:creationId xmlns:a16="http://schemas.microsoft.com/office/drawing/2014/main" id="{F47F035D-722C-45BF-AA55-DF4449185A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1" name="CuadroTexto 350">
          <a:extLst>
            <a:ext uri="{FF2B5EF4-FFF2-40B4-BE49-F238E27FC236}">
              <a16:creationId xmlns:a16="http://schemas.microsoft.com/office/drawing/2014/main" id="{592E500A-13B4-4035-A189-371B7601B6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2" name="CuadroTexto 3">
          <a:extLst>
            <a:ext uri="{FF2B5EF4-FFF2-40B4-BE49-F238E27FC236}">
              <a16:creationId xmlns:a16="http://schemas.microsoft.com/office/drawing/2014/main" id="{CF5E0ED1-2773-4F7D-ABC9-52A4E5FC44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3" name="CuadroTexto 4">
          <a:extLst>
            <a:ext uri="{FF2B5EF4-FFF2-40B4-BE49-F238E27FC236}">
              <a16:creationId xmlns:a16="http://schemas.microsoft.com/office/drawing/2014/main" id="{E594B43D-8DE8-4D71-948C-E448CF0DD51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4" name="CuadroTexto 1">
          <a:extLst>
            <a:ext uri="{FF2B5EF4-FFF2-40B4-BE49-F238E27FC236}">
              <a16:creationId xmlns:a16="http://schemas.microsoft.com/office/drawing/2014/main" id="{5ADA170A-E303-4F6D-891C-5A97C2F9C81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5" name="CuadroTexto 3">
          <a:extLst>
            <a:ext uri="{FF2B5EF4-FFF2-40B4-BE49-F238E27FC236}">
              <a16:creationId xmlns:a16="http://schemas.microsoft.com/office/drawing/2014/main" id="{3D95AC7B-A91D-49EC-AD6F-44DE0862B2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6" name="CuadroTexto 4">
          <a:extLst>
            <a:ext uri="{FF2B5EF4-FFF2-40B4-BE49-F238E27FC236}">
              <a16:creationId xmlns:a16="http://schemas.microsoft.com/office/drawing/2014/main" id="{F64CF260-71F5-4404-B974-3B32DC4FD97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7" name="CuadroTexto 356">
          <a:extLst>
            <a:ext uri="{FF2B5EF4-FFF2-40B4-BE49-F238E27FC236}">
              <a16:creationId xmlns:a16="http://schemas.microsoft.com/office/drawing/2014/main" id="{B6B88FE7-6AB6-4354-A5E3-88925CB4EF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8" name="CuadroTexto 3">
          <a:extLst>
            <a:ext uri="{FF2B5EF4-FFF2-40B4-BE49-F238E27FC236}">
              <a16:creationId xmlns:a16="http://schemas.microsoft.com/office/drawing/2014/main" id="{36B2412E-4723-4FE0-81AD-7516E210B99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9" name="CuadroTexto 4">
          <a:extLst>
            <a:ext uri="{FF2B5EF4-FFF2-40B4-BE49-F238E27FC236}">
              <a16:creationId xmlns:a16="http://schemas.microsoft.com/office/drawing/2014/main" id="{ACECCAD3-D303-4007-A910-4C9A47998B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0" name="CuadroTexto 1">
          <a:extLst>
            <a:ext uri="{FF2B5EF4-FFF2-40B4-BE49-F238E27FC236}">
              <a16:creationId xmlns:a16="http://schemas.microsoft.com/office/drawing/2014/main" id="{B2427FAD-5446-48EB-9E2A-BC1F86E50C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1" name="CuadroTexto 3">
          <a:extLst>
            <a:ext uri="{FF2B5EF4-FFF2-40B4-BE49-F238E27FC236}">
              <a16:creationId xmlns:a16="http://schemas.microsoft.com/office/drawing/2014/main" id="{74D72109-9AAA-4753-8E8B-64E33C6303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2" name="CuadroTexto 4">
          <a:extLst>
            <a:ext uri="{FF2B5EF4-FFF2-40B4-BE49-F238E27FC236}">
              <a16:creationId xmlns:a16="http://schemas.microsoft.com/office/drawing/2014/main" id="{5EFCEA03-92D5-488F-8EDF-754DEA96D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3" name="CuadroTexto 362">
          <a:extLst>
            <a:ext uri="{FF2B5EF4-FFF2-40B4-BE49-F238E27FC236}">
              <a16:creationId xmlns:a16="http://schemas.microsoft.com/office/drawing/2014/main" id="{57E9F091-9703-405A-9B06-62C0B1A654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4" name="CuadroTexto 3">
          <a:extLst>
            <a:ext uri="{FF2B5EF4-FFF2-40B4-BE49-F238E27FC236}">
              <a16:creationId xmlns:a16="http://schemas.microsoft.com/office/drawing/2014/main" id="{79826DB3-5C73-4BF8-AEAE-68D96F436E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5" name="CuadroTexto 4">
          <a:extLst>
            <a:ext uri="{FF2B5EF4-FFF2-40B4-BE49-F238E27FC236}">
              <a16:creationId xmlns:a16="http://schemas.microsoft.com/office/drawing/2014/main" id="{94958015-24E1-49A0-9A46-49139DCADF6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6" name="CuadroTexto 1">
          <a:extLst>
            <a:ext uri="{FF2B5EF4-FFF2-40B4-BE49-F238E27FC236}">
              <a16:creationId xmlns:a16="http://schemas.microsoft.com/office/drawing/2014/main" id="{75C314D2-57A9-4561-A2C6-3DD61CDDB3C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7" name="CuadroTexto 3">
          <a:extLst>
            <a:ext uri="{FF2B5EF4-FFF2-40B4-BE49-F238E27FC236}">
              <a16:creationId xmlns:a16="http://schemas.microsoft.com/office/drawing/2014/main" id="{197E7E5B-6E59-48D4-83BD-D8B1BA2AA1B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8" name="CuadroTexto 4">
          <a:extLst>
            <a:ext uri="{FF2B5EF4-FFF2-40B4-BE49-F238E27FC236}">
              <a16:creationId xmlns:a16="http://schemas.microsoft.com/office/drawing/2014/main" id="{8DC22B9D-2A5A-477B-9DCF-344741817F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9" name="CuadroTexto 368">
          <a:extLst>
            <a:ext uri="{FF2B5EF4-FFF2-40B4-BE49-F238E27FC236}">
              <a16:creationId xmlns:a16="http://schemas.microsoft.com/office/drawing/2014/main" id="{25C6D3F0-E729-454D-AD89-DB27BF4EB1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0" name="CuadroTexto 3">
          <a:extLst>
            <a:ext uri="{FF2B5EF4-FFF2-40B4-BE49-F238E27FC236}">
              <a16:creationId xmlns:a16="http://schemas.microsoft.com/office/drawing/2014/main" id="{295014F4-EC08-4D1E-B37F-56AB5CC5AA2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1" name="CuadroTexto 4">
          <a:extLst>
            <a:ext uri="{FF2B5EF4-FFF2-40B4-BE49-F238E27FC236}">
              <a16:creationId xmlns:a16="http://schemas.microsoft.com/office/drawing/2014/main" id="{C98243D6-E947-4BF2-990B-2698519DB6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2" name="CuadroTexto 1">
          <a:extLst>
            <a:ext uri="{FF2B5EF4-FFF2-40B4-BE49-F238E27FC236}">
              <a16:creationId xmlns:a16="http://schemas.microsoft.com/office/drawing/2014/main" id="{E82AD3B6-FC5B-4DAB-8C3B-9826831729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3" name="CuadroTexto 3">
          <a:extLst>
            <a:ext uri="{FF2B5EF4-FFF2-40B4-BE49-F238E27FC236}">
              <a16:creationId xmlns:a16="http://schemas.microsoft.com/office/drawing/2014/main" id="{EA49373E-BB29-4232-87CA-5B48860D87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4" name="CuadroTexto 4">
          <a:extLst>
            <a:ext uri="{FF2B5EF4-FFF2-40B4-BE49-F238E27FC236}">
              <a16:creationId xmlns:a16="http://schemas.microsoft.com/office/drawing/2014/main" id="{0921950B-7B5A-4EBE-BD6A-5F7EE996D22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5" name="CuadroTexto 374">
          <a:extLst>
            <a:ext uri="{FF2B5EF4-FFF2-40B4-BE49-F238E27FC236}">
              <a16:creationId xmlns:a16="http://schemas.microsoft.com/office/drawing/2014/main" id="{22DE0FE9-253F-4138-8209-11FF82FB55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6" name="CuadroTexto 3">
          <a:extLst>
            <a:ext uri="{FF2B5EF4-FFF2-40B4-BE49-F238E27FC236}">
              <a16:creationId xmlns:a16="http://schemas.microsoft.com/office/drawing/2014/main" id="{ACF198FA-77C5-4F44-87BE-130ECC57AD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7" name="CuadroTexto 4">
          <a:extLst>
            <a:ext uri="{FF2B5EF4-FFF2-40B4-BE49-F238E27FC236}">
              <a16:creationId xmlns:a16="http://schemas.microsoft.com/office/drawing/2014/main" id="{D57FA881-001B-4736-98E6-B3807C0918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8" name="CuadroTexto 1">
          <a:extLst>
            <a:ext uri="{FF2B5EF4-FFF2-40B4-BE49-F238E27FC236}">
              <a16:creationId xmlns:a16="http://schemas.microsoft.com/office/drawing/2014/main" id="{5FEF3BD8-779E-44B7-B1A5-CCB3FA378E1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9" name="CuadroTexto 3">
          <a:extLst>
            <a:ext uri="{FF2B5EF4-FFF2-40B4-BE49-F238E27FC236}">
              <a16:creationId xmlns:a16="http://schemas.microsoft.com/office/drawing/2014/main" id="{8337CA34-2E0A-4E33-8392-146B2FB920F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0" name="CuadroTexto 4">
          <a:extLst>
            <a:ext uri="{FF2B5EF4-FFF2-40B4-BE49-F238E27FC236}">
              <a16:creationId xmlns:a16="http://schemas.microsoft.com/office/drawing/2014/main" id="{40D17D6A-BB72-4B58-85E9-0943984D95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81" name="CuadroTexto 380">
          <a:extLst>
            <a:ext uri="{FF2B5EF4-FFF2-40B4-BE49-F238E27FC236}">
              <a16:creationId xmlns:a16="http://schemas.microsoft.com/office/drawing/2014/main" id="{8559B14E-E366-4338-BBAD-11311FD6177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82" name="CuadroTexto 3">
          <a:extLst>
            <a:ext uri="{FF2B5EF4-FFF2-40B4-BE49-F238E27FC236}">
              <a16:creationId xmlns:a16="http://schemas.microsoft.com/office/drawing/2014/main" id="{12EFA8AB-A2A9-47F1-863C-FA90840528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3" name="CuadroTexto 4">
          <a:extLst>
            <a:ext uri="{FF2B5EF4-FFF2-40B4-BE49-F238E27FC236}">
              <a16:creationId xmlns:a16="http://schemas.microsoft.com/office/drawing/2014/main" id="{017C4AF3-1004-4E38-90A7-E8A8558631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84" name="CuadroTexto 1">
          <a:extLst>
            <a:ext uri="{FF2B5EF4-FFF2-40B4-BE49-F238E27FC236}">
              <a16:creationId xmlns:a16="http://schemas.microsoft.com/office/drawing/2014/main" id="{1CB47551-2C7A-4AC1-B9F7-A451AA868E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263127</xdr:rowOff>
    </xdr:from>
    <xdr:ext cx="65" cy="172227"/>
    <xdr:sp macro="" textlink="">
      <xdr:nvSpPr>
        <xdr:cNvPr id="385" name="CuadroTexto 3">
          <a:extLst>
            <a:ext uri="{FF2B5EF4-FFF2-40B4-BE49-F238E27FC236}">
              <a16:creationId xmlns:a16="http://schemas.microsoft.com/office/drawing/2014/main" id="{C3B6357B-115C-498F-8CDD-54B2ACEB18B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6" name="CuadroTexto 4">
          <a:extLst>
            <a:ext uri="{FF2B5EF4-FFF2-40B4-BE49-F238E27FC236}">
              <a16:creationId xmlns:a16="http://schemas.microsoft.com/office/drawing/2014/main" id="{02752209-FCBA-4515-8AAA-6C95F282CE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7" name="CuadroTexto 386">
          <a:extLst>
            <a:ext uri="{FF2B5EF4-FFF2-40B4-BE49-F238E27FC236}">
              <a16:creationId xmlns:a16="http://schemas.microsoft.com/office/drawing/2014/main" id="{C38BA162-8D69-4DEA-8A7E-73CE2F252A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8" name="CuadroTexto 3">
          <a:extLst>
            <a:ext uri="{FF2B5EF4-FFF2-40B4-BE49-F238E27FC236}">
              <a16:creationId xmlns:a16="http://schemas.microsoft.com/office/drawing/2014/main" id="{8DEFACDA-167B-4C88-BB05-1D823B8F2C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9" name="CuadroTexto 4">
          <a:extLst>
            <a:ext uri="{FF2B5EF4-FFF2-40B4-BE49-F238E27FC236}">
              <a16:creationId xmlns:a16="http://schemas.microsoft.com/office/drawing/2014/main" id="{1386FC82-4BC4-4CDC-910A-B897841EB02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0" name="CuadroTexto 1">
          <a:extLst>
            <a:ext uri="{FF2B5EF4-FFF2-40B4-BE49-F238E27FC236}">
              <a16:creationId xmlns:a16="http://schemas.microsoft.com/office/drawing/2014/main" id="{DC0E517C-7830-4D79-BEAE-0D650ECA68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1" name="CuadroTexto 3">
          <a:extLst>
            <a:ext uri="{FF2B5EF4-FFF2-40B4-BE49-F238E27FC236}">
              <a16:creationId xmlns:a16="http://schemas.microsoft.com/office/drawing/2014/main" id="{1BDB14FB-A911-433B-AE01-BFDE5441834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2" name="CuadroTexto 4">
          <a:extLst>
            <a:ext uri="{FF2B5EF4-FFF2-40B4-BE49-F238E27FC236}">
              <a16:creationId xmlns:a16="http://schemas.microsoft.com/office/drawing/2014/main" id="{998B2C81-895C-409F-9D78-FC36CECBD0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3" name="CuadroTexto 392">
          <a:extLst>
            <a:ext uri="{FF2B5EF4-FFF2-40B4-BE49-F238E27FC236}">
              <a16:creationId xmlns:a16="http://schemas.microsoft.com/office/drawing/2014/main" id="{5AFA8E5D-F347-474A-A99F-54971EF7D33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4" name="CuadroTexto 3">
          <a:extLst>
            <a:ext uri="{FF2B5EF4-FFF2-40B4-BE49-F238E27FC236}">
              <a16:creationId xmlns:a16="http://schemas.microsoft.com/office/drawing/2014/main" id="{03E41780-F576-4CD6-9723-F568671FDC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5" name="CuadroTexto 4">
          <a:extLst>
            <a:ext uri="{FF2B5EF4-FFF2-40B4-BE49-F238E27FC236}">
              <a16:creationId xmlns:a16="http://schemas.microsoft.com/office/drawing/2014/main" id="{4A1CFA09-3419-4CA8-8FC3-602B5DBEDD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6" name="CuadroTexto 1">
          <a:extLst>
            <a:ext uri="{FF2B5EF4-FFF2-40B4-BE49-F238E27FC236}">
              <a16:creationId xmlns:a16="http://schemas.microsoft.com/office/drawing/2014/main" id="{54ECEBEE-A0B5-4925-A638-B7B4EF47462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7" name="CuadroTexto 3">
          <a:extLst>
            <a:ext uri="{FF2B5EF4-FFF2-40B4-BE49-F238E27FC236}">
              <a16:creationId xmlns:a16="http://schemas.microsoft.com/office/drawing/2014/main" id="{81DAF6EF-BBCA-47E7-8A00-D86F957321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8" name="CuadroTexto 4">
          <a:extLst>
            <a:ext uri="{FF2B5EF4-FFF2-40B4-BE49-F238E27FC236}">
              <a16:creationId xmlns:a16="http://schemas.microsoft.com/office/drawing/2014/main" id="{0A5D9A14-9D3C-4331-970E-1D805B3AE44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9" name="CuadroTexto 398">
          <a:extLst>
            <a:ext uri="{FF2B5EF4-FFF2-40B4-BE49-F238E27FC236}">
              <a16:creationId xmlns:a16="http://schemas.microsoft.com/office/drawing/2014/main" id="{8D11CFFE-9D7D-4CA3-BC19-F75457B51FD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0" name="CuadroTexto 3">
          <a:extLst>
            <a:ext uri="{FF2B5EF4-FFF2-40B4-BE49-F238E27FC236}">
              <a16:creationId xmlns:a16="http://schemas.microsoft.com/office/drawing/2014/main" id="{BF086BFB-DF27-4CDC-82DF-B4A47382382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1" name="CuadroTexto 4">
          <a:extLst>
            <a:ext uri="{FF2B5EF4-FFF2-40B4-BE49-F238E27FC236}">
              <a16:creationId xmlns:a16="http://schemas.microsoft.com/office/drawing/2014/main" id="{F5304EF1-2F24-4DCD-B106-162CADEE55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2" name="CuadroTexto 1">
          <a:extLst>
            <a:ext uri="{FF2B5EF4-FFF2-40B4-BE49-F238E27FC236}">
              <a16:creationId xmlns:a16="http://schemas.microsoft.com/office/drawing/2014/main" id="{29B16F9A-19A7-4BF3-928E-A379B108A7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3" name="CuadroTexto 3">
          <a:extLst>
            <a:ext uri="{FF2B5EF4-FFF2-40B4-BE49-F238E27FC236}">
              <a16:creationId xmlns:a16="http://schemas.microsoft.com/office/drawing/2014/main" id="{522468F7-63B0-436E-BCB2-621D2EDF76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4" name="CuadroTexto 4">
          <a:extLst>
            <a:ext uri="{FF2B5EF4-FFF2-40B4-BE49-F238E27FC236}">
              <a16:creationId xmlns:a16="http://schemas.microsoft.com/office/drawing/2014/main" id="{A3F65757-782A-4596-851F-CE6DE2680D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5" name="CuadroTexto 404">
          <a:extLst>
            <a:ext uri="{FF2B5EF4-FFF2-40B4-BE49-F238E27FC236}">
              <a16:creationId xmlns:a16="http://schemas.microsoft.com/office/drawing/2014/main" id="{6954A950-E7A1-492C-9E3E-E4A123FE59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6" name="CuadroTexto 3">
          <a:extLst>
            <a:ext uri="{FF2B5EF4-FFF2-40B4-BE49-F238E27FC236}">
              <a16:creationId xmlns:a16="http://schemas.microsoft.com/office/drawing/2014/main" id="{596D5293-7538-4C05-A1F9-BAA16494273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7" name="CuadroTexto 4">
          <a:extLst>
            <a:ext uri="{FF2B5EF4-FFF2-40B4-BE49-F238E27FC236}">
              <a16:creationId xmlns:a16="http://schemas.microsoft.com/office/drawing/2014/main" id="{DD04115F-2D01-45BE-AF81-EBFF453A39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8" name="CuadroTexto 1">
          <a:extLst>
            <a:ext uri="{FF2B5EF4-FFF2-40B4-BE49-F238E27FC236}">
              <a16:creationId xmlns:a16="http://schemas.microsoft.com/office/drawing/2014/main" id="{F4506CDF-C9EA-49A7-B890-093D8C3A78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9" name="CuadroTexto 3">
          <a:extLst>
            <a:ext uri="{FF2B5EF4-FFF2-40B4-BE49-F238E27FC236}">
              <a16:creationId xmlns:a16="http://schemas.microsoft.com/office/drawing/2014/main" id="{18816147-10A9-4E11-8160-36EC9728A4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0" name="CuadroTexto 4">
          <a:extLst>
            <a:ext uri="{FF2B5EF4-FFF2-40B4-BE49-F238E27FC236}">
              <a16:creationId xmlns:a16="http://schemas.microsoft.com/office/drawing/2014/main" id="{2939154D-F9F4-4DA4-A13D-8B7D59846A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1" name="CuadroTexto 410">
          <a:extLst>
            <a:ext uri="{FF2B5EF4-FFF2-40B4-BE49-F238E27FC236}">
              <a16:creationId xmlns:a16="http://schemas.microsoft.com/office/drawing/2014/main" id="{AB652698-2BC6-49BD-AADB-F3F0B844354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2" name="CuadroTexto 3">
          <a:extLst>
            <a:ext uri="{FF2B5EF4-FFF2-40B4-BE49-F238E27FC236}">
              <a16:creationId xmlns:a16="http://schemas.microsoft.com/office/drawing/2014/main" id="{FB44B302-4508-442D-8317-63285FBB5D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3" name="CuadroTexto 4">
          <a:extLst>
            <a:ext uri="{FF2B5EF4-FFF2-40B4-BE49-F238E27FC236}">
              <a16:creationId xmlns:a16="http://schemas.microsoft.com/office/drawing/2014/main" id="{3D81D490-EEC4-4574-9657-77E9918F21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4" name="CuadroTexto 1">
          <a:extLst>
            <a:ext uri="{FF2B5EF4-FFF2-40B4-BE49-F238E27FC236}">
              <a16:creationId xmlns:a16="http://schemas.microsoft.com/office/drawing/2014/main" id="{BBB64F6C-AAB9-4D0F-A58A-8F1D9C2491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5" name="CuadroTexto 3">
          <a:extLst>
            <a:ext uri="{FF2B5EF4-FFF2-40B4-BE49-F238E27FC236}">
              <a16:creationId xmlns:a16="http://schemas.microsoft.com/office/drawing/2014/main" id="{CD84E1F8-19E2-4269-956B-DBFDC12228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6" name="CuadroTexto 4">
          <a:extLst>
            <a:ext uri="{FF2B5EF4-FFF2-40B4-BE49-F238E27FC236}">
              <a16:creationId xmlns:a16="http://schemas.microsoft.com/office/drawing/2014/main" id="{B4D83513-EE09-4D44-9A46-216806316BD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7" name="CuadroTexto 416">
          <a:extLst>
            <a:ext uri="{FF2B5EF4-FFF2-40B4-BE49-F238E27FC236}">
              <a16:creationId xmlns:a16="http://schemas.microsoft.com/office/drawing/2014/main" id="{22CBEBDA-AAE0-4C08-9E38-0F86F71CB3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8" name="CuadroTexto 3">
          <a:extLst>
            <a:ext uri="{FF2B5EF4-FFF2-40B4-BE49-F238E27FC236}">
              <a16:creationId xmlns:a16="http://schemas.microsoft.com/office/drawing/2014/main" id="{0E1F5685-C16A-4E11-8846-C0C92812C8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9" name="CuadroTexto 4">
          <a:extLst>
            <a:ext uri="{FF2B5EF4-FFF2-40B4-BE49-F238E27FC236}">
              <a16:creationId xmlns:a16="http://schemas.microsoft.com/office/drawing/2014/main" id="{E43A60D9-A71D-4FBC-9CA9-70013F76BF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0" name="CuadroTexto 1">
          <a:extLst>
            <a:ext uri="{FF2B5EF4-FFF2-40B4-BE49-F238E27FC236}">
              <a16:creationId xmlns:a16="http://schemas.microsoft.com/office/drawing/2014/main" id="{09B4A725-B5D4-4424-A1C5-384540CB48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1" name="CuadroTexto 3">
          <a:extLst>
            <a:ext uri="{FF2B5EF4-FFF2-40B4-BE49-F238E27FC236}">
              <a16:creationId xmlns:a16="http://schemas.microsoft.com/office/drawing/2014/main" id="{89904C21-FF74-425B-9E88-5996C68C9F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2" name="CuadroTexto 4">
          <a:extLst>
            <a:ext uri="{FF2B5EF4-FFF2-40B4-BE49-F238E27FC236}">
              <a16:creationId xmlns:a16="http://schemas.microsoft.com/office/drawing/2014/main" id="{D60E1186-A213-4FD3-ACAC-2E5F2FAF29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3" name="CuadroTexto 422">
          <a:extLst>
            <a:ext uri="{FF2B5EF4-FFF2-40B4-BE49-F238E27FC236}">
              <a16:creationId xmlns:a16="http://schemas.microsoft.com/office/drawing/2014/main" id="{26FB0075-C35E-4460-BA88-A94476A495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4" name="CuadroTexto 3">
          <a:extLst>
            <a:ext uri="{FF2B5EF4-FFF2-40B4-BE49-F238E27FC236}">
              <a16:creationId xmlns:a16="http://schemas.microsoft.com/office/drawing/2014/main" id="{A64BF5CC-4C9B-4059-A7F8-65580AE388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5" name="CuadroTexto 4">
          <a:extLst>
            <a:ext uri="{FF2B5EF4-FFF2-40B4-BE49-F238E27FC236}">
              <a16:creationId xmlns:a16="http://schemas.microsoft.com/office/drawing/2014/main" id="{53705BB6-443A-4776-B8FA-22C8D2A11D3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6" name="CuadroTexto 1">
          <a:extLst>
            <a:ext uri="{FF2B5EF4-FFF2-40B4-BE49-F238E27FC236}">
              <a16:creationId xmlns:a16="http://schemas.microsoft.com/office/drawing/2014/main" id="{EC8706CE-2E31-48EA-9881-703391B2AA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7" name="CuadroTexto 3">
          <a:extLst>
            <a:ext uri="{FF2B5EF4-FFF2-40B4-BE49-F238E27FC236}">
              <a16:creationId xmlns:a16="http://schemas.microsoft.com/office/drawing/2014/main" id="{46AD2F6D-B19F-46C7-9939-49EB8E80B2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8" name="CuadroTexto 4">
          <a:extLst>
            <a:ext uri="{FF2B5EF4-FFF2-40B4-BE49-F238E27FC236}">
              <a16:creationId xmlns:a16="http://schemas.microsoft.com/office/drawing/2014/main" id="{DFC2CE89-7942-4A89-86C9-EB4265BA5A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9" name="CuadroTexto 428">
          <a:extLst>
            <a:ext uri="{FF2B5EF4-FFF2-40B4-BE49-F238E27FC236}">
              <a16:creationId xmlns:a16="http://schemas.microsoft.com/office/drawing/2014/main" id="{EF726C51-D1B2-486A-AFBC-4100590EE3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0" name="CuadroTexto 3">
          <a:extLst>
            <a:ext uri="{FF2B5EF4-FFF2-40B4-BE49-F238E27FC236}">
              <a16:creationId xmlns:a16="http://schemas.microsoft.com/office/drawing/2014/main" id="{0A57B7EE-632E-415F-A8DA-90B4C0D8B2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1" name="CuadroTexto 4">
          <a:extLst>
            <a:ext uri="{FF2B5EF4-FFF2-40B4-BE49-F238E27FC236}">
              <a16:creationId xmlns:a16="http://schemas.microsoft.com/office/drawing/2014/main" id="{AD36BBE1-E6CE-4871-8766-EEB55EDA2A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2" name="CuadroTexto 1">
          <a:extLst>
            <a:ext uri="{FF2B5EF4-FFF2-40B4-BE49-F238E27FC236}">
              <a16:creationId xmlns:a16="http://schemas.microsoft.com/office/drawing/2014/main" id="{797853F5-F238-49C3-B36F-9E1DCC99425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3" name="CuadroTexto 3">
          <a:extLst>
            <a:ext uri="{FF2B5EF4-FFF2-40B4-BE49-F238E27FC236}">
              <a16:creationId xmlns:a16="http://schemas.microsoft.com/office/drawing/2014/main" id="{DC76BEBD-D5A8-4376-B888-F8C73FD5B3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4" name="CuadroTexto 4">
          <a:extLst>
            <a:ext uri="{FF2B5EF4-FFF2-40B4-BE49-F238E27FC236}">
              <a16:creationId xmlns:a16="http://schemas.microsoft.com/office/drawing/2014/main" id="{8EF303C0-1F9F-47E4-ABC9-BBE132CBCFD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5" name="CuadroTexto 434">
          <a:extLst>
            <a:ext uri="{FF2B5EF4-FFF2-40B4-BE49-F238E27FC236}">
              <a16:creationId xmlns:a16="http://schemas.microsoft.com/office/drawing/2014/main" id="{CD1D237F-212D-4A0C-A7CD-2BA0272796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6" name="CuadroTexto 3">
          <a:extLst>
            <a:ext uri="{FF2B5EF4-FFF2-40B4-BE49-F238E27FC236}">
              <a16:creationId xmlns:a16="http://schemas.microsoft.com/office/drawing/2014/main" id="{CB579D2E-73B2-4913-BB1D-D0BDF6F0EC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7" name="CuadroTexto 4">
          <a:extLst>
            <a:ext uri="{FF2B5EF4-FFF2-40B4-BE49-F238E27FC236}">
              <a16:creationId xmlns:a16="http://schemas.microsoft.com/office/drawing/2014/main" id="{CBA16D7D-087D-4484-8B75-069942A80F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8" name="CuadroTexto 1">
          <a:extLst>
            <a:ext uri="{FF2B5EF4-FFF2-40B4-BE49-F238E27FC236}">
              <a16:creationId xmlns:a16="http://schemas.microsoft.com/office/drawing/2014/main" id="{9E09F279-B464-4F54-8E9D-741F2F5967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39" name="CuadroTexto 3">
          <a:extLst>
            <a:ext uri="{FF2B5EF4-FFF2-40B4-BE49-F238E27FC236}">
              <a16:creationId xmlns:a16="http://schemas.microsoft.com/office/drawing/2014/main" id="{56D7678B-392B-4046-96B3-A9168892EAD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0" name="CuadroTexto 4">
          <a:extLst>
            <a:ext uri="{FF2B5EF4-FFF2-40B4-BE49-F238E27FC236}">
              <a16:creationId xmlns:a16="http://schemas.microsoft.com/office/drawing/2014/main" id="{2275551D-6A00-42B8-87A3-09DCABE88A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1" name="CuadroTexto 440">
          <a:extLst>
            <a:ext uri="{FF2B5EF4-FFF2-40B4-BE49-F238E27FC236}">
              <a16:creationId xmlns:a16="http://schemas.microsoft.com/office/drawing/2014/main" id="{D3E2FEC8-749C-406F-8ADA-912B089A79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2" name="CuadroTexto 3">
          <a:extLst>
            <a:ext uri="{FF2B5EF4-FFF2-40B4-BE49-F238E27FC236}">
              <a16:creationId xmlns:a16="http://schemas.microsoft.com/office/drawing/2014/main" id="{624C3DEF-3A13-4530-8EDE-7D4433EC44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3" name="CuadroTexto 4">
          <a:extLst>
            <a:ext uri="{FF2B5EF4-FFF2-40B4-BE49-F238E27FC236}">
              <a16:creationId xmlns:a16="http://schemas.microsoft.com/office/drawing/2014/main" id="{C7255312-9123-4302-A993-07ACA422A06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4" name="CuadroTexto 1">
          <a:extLst>
            <a:ext uri="{FF2B5EF4-FFF2-40B4-BE49-F238E27FC236}">
              <a16:creationId xmlns:a16="http://schemas.microsoft.com/office/drawing/2014/main" id="{392FD8F0-51FD-435D-989F-EF8DFAD680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5" name="CuadroTexto 3">
          <a:extLst>
            <a:ext uri="{FF2B5EF4-FFF2-40B4-BE49-F238E27FC236}">
              <a16:creationId xmlns:a16="http://schemas.microsoft.com/office/drawing/2014/main" id="{FCF41D8C-E09C-4666-873F-826F2ED011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6" name="CuadroTexto 4">
          <a:extLst>
            <a:ext uri="{FF2B5EF4-FFF2-40B4-BE49-F238E27FC236}">
              <a16:creationId xmlns:a16="http://schemas.microsoft.com/office/drawing/2014/main" id="{08CF9894-63B1-431D-90BE-B27D0B98F6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7" name="CuadroTexto 446">
          <a:extLst>
            <a:ext uri="{FF2B5EF4-FFF2-40B4-BE49-F238E27FC236}">
              <a16:creationId xmlns:a16="http://schemas.microsoft.com/office/drawing/2014/main" id="{DCD725FA-B1B4-4D1A-A45C-C85C9916166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8" name="CuadroTexto 3">
          <a:extLst>
            <a:ext uri="{FF2B5EF4-FFF2-40B4-BE49-F238E27FC236}">
              <a16:creationId xmlns:a16="http://schemas.microsoft.com/office/drawing/2014/main" id="{2C2142D4-131A-45AA-B252-D6E996BA6C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9" name="CuadroTexto 4">
          <a:extLst>
            <a:ext uri="{FF2B5EF4-FFF2-40B4-BE49-F238E27FC236}">
              <a16:creationId xmlns:a16="http://schemas.microsoft.com/office/drawing/2014/main" id="{FD73537D-E0E4-4B30-A344-F641E51E89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0" name="CuadroTexto 1">
          <a:extLst>
            <a:ext uri="{FF2B5EF4-FFF2-40B4-BE49-F238E27FC236}">
              <a16:creationId xmlns:a16="http://schemas.microsoft.com/office/drawing/2014/main" id="{3309C322-01F0-42E4-9B72-33FD3082A1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1" name="CuadroTexto 3">
          <a:extLst>
            <a:ext uri="{FF2B5EF4-FFF2-40B4-BE49-F238E27FC236}">
              <a16:creationId xmlns:a16="http://schemas.microsoft.com/office/drawing/2014/main" id="{FBFDBDDF-6E9F-488E-9C0B-16271B9CB6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2" name="CuadroTexto 4">
          <a:extLst>
            <a:ext uri="{FF2B5EF4-FFF2-40B4-BE49-F238E27FC236}">
              <a16:creationId xmlns:a16="http://schemas.microsoft.com/office/drawing/2014/main" id="{08735B0A-1ADC-4CDC-8319-7C2C7BC031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3" name="CuadroTexto 452">
          <a:extLst>
            <a:ext uri="{FF2B5EF4-FFF2-40B4-BE49-F238E27FC236}">
              <a16:creationId xmlns:a16="http://schemas.microsoft.com/office/drawing/2014/main" id="{E8753309-EDF3-43FD-B41F-BE6F44471A6F}"/>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4" name="CuadroTexto 3">
          <a:extLst>
            <a:ext uri="{FF2B5EF4-FFF2-40B4-BE49-F238E27FC236}">
              <a16:creationId xmlns:a16="http://schemas.microsoft.com/office/drawing/2014/main" id="{0F1204F6-D2B6-4861-AB2E-8B39C441A6F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5" name="CuadroTexto 4">
          <a:extLst>
            <a:ext uri="{FF2B5EF4-FFF2-40B4-BE49-F238E27FC236}">
              <a16:creationId xmlns:a16="http://schemas.microsoft.com/office/drawing/2014/main" id="{7B5EE94E-09B1-41D9-88D7-9DAAE3003952}"/>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6" name="CuadroTexto 1">
          <a:extLst>
            <a:ext uri="{FF2B5EF4-FFF2-40B4-BE49-F238E27FC236}">
              <a16:creationId xmlns:a16="http://schemas.microsoft.com/office/drawing/2014/main" id="{7E2C2447-6D23-4C74-9089-C75D1C1A7059}"/>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7" name="CuadroTexto 3">
          <a:extLst>
            <a:ext uri="{FF2B5EF4-FFF2-40B4-BE49-F238E27FC236}">
              <a16:creationId xmlns:a16="http://schemas.microsoft.com/office/drawing/2014/main" id="{467A9CB1-D970-49B2-96F7-01DC4F40FFC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8" name="CuadroTexto 4">
          <a:extLst>
            <a:ext uri="{FF2B5EF4-FFF2-40B4-BE49-F238E27FC236}">
              <a16:creationId xmlns:a16="http://schemas.microsoft.com/office/drawing/2014/main" id="{6FDA13B9-82A0-47C7-B2EB-EFA15A81978F}"/>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9" name="CuadroTexto 458">
          <a:extLst>
            <a:ext uri="{FF2B5EF4-FFF2-40B4-BE49-F238E27FC236}">
              <a16:creationId xmlns:a16="http://schemas.microsoft.com/office/drawing/2014/main" id="{69BB4153-D22B-49E6-981B-7B5160B9231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0" name="CuadroTexto 3">
          <a:extLst>
            <a:ext uri="{FF2B5EF4-FFF2-40B4-BE49-F238E27FC236}">
              <a16:creationId xmlns:a16="http://schemas.microsoft.com/office/drawing/2014/main" id="{01CB0006-63F4-4C62-A599-F0EA1DD26A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1" name="CuadroTexto 4">
          <a:extLst>
            <a:ext uri="{FF2B5EF4-FFF2-40B4-BE49-F238E27FC236}">
              <a16:creationId xmlns:a16="http://schemas.microsoft.com/office/drawing/2014/main" id="{AD033817-00F4-427B-863D-9060C531A4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2" name="CuadroTexto 1">
          <a:extLst>
            <a:ext uri="{FF2B5EF4-FFF2-40B4-BE49-F238E27FC236}">
              <a16:creationId xmlns:a16="http://schemas.microsoft.com/office/drawing/2014/main" id="{0370F63E-998A-4BA4-B7CE-F9C79853C7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3" name="CuadroTexto 3">
          <a:extLst>
            <a:ext uri="{FF2B5EF4-FFF2-40B4-BE49-F238E27FC236}">
              <a16:creationId xmlns:a16="http://schemas.microsoft.com/office/drawing/2014/main" id="{6C2D5F36-2FF1-4926-9439-00CBE304D0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4" name="CuadroTexto 4">
          <a:extLst>
            <a:ext uri="{FF2B5EF4-FFF2-40B4-BE49-F238E27FC236}">
              <a16:creationId xmlns:a16="http://schemas.microsoft.com/office/drawing/2014/main" id="{5BCA96E9-31FE-4075-A3E7-1EDAD0F0FEA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5" name="CuadroTexto 464">
          <a:extLst>
            <a:ext uri="{FF2B5EF4-FFF2-40B4-BE49-F238E27FC236}">
              <a16:creationId xmlns:a16="http://schemas.microsoft.com/office/drawing/2014/main" id="{537734CE-2A47-4B66-A9E6-F51B5BEC80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6" name="CuadroTexto 3">
          <a:extLst>
            <a:ext uri="{FF2B5EF4-FFF2-40B4-BE49-F238E27FC236}">
              <a16:creationId xmlns:a16="http://schemas.microsoft.com/office/drawing/2014/main" id="{8A0A8C86-C77C-4C38-8F99-AC5BC57AF8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7" name="CuadroTexto 4">
          <a:extLst>
            <a:ext uri="{FF2B5EF4-FFF2-40B4-BE49-F238E27FC236}">
              <a16:creationId xmlns:a16="http://schemas.microsoft.com/office/drawing/2014/main" id="{6F574BA3-13A6-4252-967A-7C9F5D7D52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8" name="CuadroTexto 1">
          <a:extLst>
            <a:ext uri="{FF2B5EF4-FFF2-40B4-BE49-F238E27FC236}">
              <a16:creationId xmlns:a16="http://schemas.microsoft.com/office/drawing/2014/main" id="{D5F3FD3A-4204-4B68-843C-35FC3154A1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9" name="CuadroTexto 3">
          <a:extLst>
            <a:ext uri="{FF2B5EF4-FFF2-40B4-BE49-F238E27FC236}">
              <a16:creationId xmlns:a16="http://schemas.microsoft.com/office/drawing/2014/main" id="{EC75D305-3EB2-4961-92E3-98E95A7C8A7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0" name="CuadroTexto 4">
          <a:extLst>
            <a:ext uri="{FF2B5EF4-FFF2-40B4-BE49-F238E27FC236}">
              <a16:creationId xmlns:a16="http://schemas.microsoft.com/office/drawing/2014/main" id="{8CE716E3-00A9-4C06-9BDF-818955FA14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1" name="CuadroTexto 470">
          <a:extLst>
            <a:ext uri="{FF2B5EF4-FFF2-40B4-BE49-F238E27FC236}">
              <a16:creationId xmlns:a16="http://schemas.microsoft.com/office/drawing/2014/main" id="{32B8D6F6-D4CD-46BF-8AA6-8B4BFD634D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2" name="CuadroTexto 3">
          <a:extLst>
            <a:ext uri="{FF2B5EF4-FFF2-40B4-BE49-F238E27FC236}">
              <a16:creationId xmlns:a16="http://schemas.microsoft.com/office/drawing/2014/main" id="{065EEDBF-92F9-4BF8-B35F-6F41B11EEB6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3" name="CuadroTexto 4">
          <a:extLst>
            <a:ext uri="{FF2B5EF4-FFF2-40B4-BE49-F238E27FC236}">
              <a16:creationId xmlns:a16="http://schemas.microsoft.com/office/drawing/2014/main" id="{D982EDE8-CDB6-4544-AF7A-650D0DFEB9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4" name="CuadroTexto 1">
          <a:extLst>
            <a:ext uri="{FF2B5EF4-FFF2-40B4-BE49-F238E27FC236}">
              <a16:creationId xmlns:a16="http://schemas.microsoft.com/office/drawing/2014/main" id="{0E5A97ED-BD4C-49B6-98F2-9C737B6382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5" name="CuadroTexto 3">
          <a:extLst>
            <a:ext uri="{FF2B5EF4-FFF2-40B4-BE49-F238E27FC236}">
              <a16:creationId xmlns:a16="http://schemas.microsoft.com/office/drawing/2014/main" id="{29C4F220-184D-42EE-9C7C-8EA27797D91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6" name="CuadroTexto 4">
          <a:extLst>
            <a:ext uri="{FF2B5EF4-FFF2-40B4-BE49-F238E27FC236}">
              <a16:creationId xmlns:a16="http://schemas.microsoft.com/office/drawing/2014/main" id="{7DF70CD0-6A55-45F5-B370-2D0AB18861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7" name="CuadroTexto 476">
          <a:extLst>
            <a:ext uri="{FF2B5EF4-FFF2-40B4-BE49-F238E27FC236}">
              <a16:creationId xmlns:a16="http://schemas.microsoft.com/office/drawing/2014/main" id="{3FE353D0-8283-41F9-9DF0-1456C7AEDB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8" name="CuadroTexto 3">
          <a:extLst>
            <a:ext uri="{FF2B5EF4-FFF2-40B4-BE49-F238E27FC236}">
              <a16:creationId xmlns:a16="http://schemas.microsoft.com/office/drawing/2014/main" id="{FBB3E264-A23F-4D08-AC75-BF321BD08A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9" name="CuadroTexto 4">
          <a:extLst>
            <a:ext uri="{FF2B5EF4-FFF2-40B4-BE49-F238E27FC236}">
              <a16:creationId xmlns:a16="http://schemas.microsoft.com/office/drawing/2014/main" id="{938FA600-C150-4B9D-8EF5-03C9E8D9F6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0" name="CuadroTexto 1">
          <a:extLst>
            <a:ext uri="{FF2B5EF4-FFF2-40B4-BE49-F238E27FC236}">
              <a16:creationId xmlns:a16="http://schemas.microsoft.com/office/drawing/2014/main" id="{FF6E8AB9-7AB7-49AA-A52E-9B99487A9D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1" name="CuadroTexto 3">
          <a:extLst>
            <a:ext uri="{FF2B5EF4-FFF2-40B4-BE49-F238E27FC236}">
              <a16:creationId xmlns:a16="http://schemas.microsoft.com/office/drawing/2014/main" id="{E03B463B-3858-484C-A5DE-3A07BD0B6A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2" name="CuadroTexto 4">
          <a:extLst>
            <a:ext uri="{FF2B5EF4-FFF2-40B4-BE49-F238E27FC236}">
              <a16:creationId xmlns:a16="http://schemas.microsoft.com/office/drawing/2014/main" id="{2A7B73F3-A0D0-40FA-8B69-187A4E0932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571500</xdr:colOff>
      <xdr:row>2</xdr:row>
      <xdr:rowOff>238125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9AC1198A-0557-4734-99FA-4B2CA7A39F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867274" cy="1247775"/>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DAFFE442-77CC-461D-B837-FA526BADD7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BBC9796F-B3ED-459D-8891-933BEB6BB8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5CD557BC-ADF9-4E49-BB1E-734D385DE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A9741F5F-F663-4F07-A266-3FBDED1EA5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AE65375C-FE85-4971-A445-9C4F4D3D27A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19E58986-7ED2-47BE-AB58-3309BDAAABB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 name="CuadroTexto 8">
          <a:extLst>
            <a:ext uri="{FF2B5EF4-FFF2-40B4-BE49-F238E27FC236}">
              <a16:creationId xmlns:a16="http://schemas.microsoft.com/office/drawing/2014/main" id="{39F350FE-EDA3-4EF6-9EDE-4C316127EA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0" name="CuadroTexto 3">
          <a:extLst>
            <a:ext uri="{FF2B5EF4-FFF2-40B4-BE49-F238E27FC236}">
              <a16:creationId xmlns:a16="http://schemas.microsoft.com/office/drawing/2014/main" id="{2F5DDE94-B790-4952-958E-7DB30E5EA9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1" name="CuadroTexto 4">
          <a:extLst>
            <a:ext uri="{FF2B5EF4-FFF2-40B4-BE49-F238E27FC236}">
              <a16:creationId xmlns:a16="http://schemas.microsoft.com/office/drawing/2014/main" id="{0A4EB1E5-9AC9-4C47-9A0F-97F23F2CEC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2" name="CuadroTexto 1">
          <a:extLst>
            <a:ext uri="{FF2B5EF4-FFF2-40B4-BE49-F238E27FC236}">
              <a16:creationId xmlns:a16="http://schemas.microsoft.com/office/drawing/2014/main" id="{7EC98EBB-D1AA-4686-84C0-767FD88CA15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3" name="CuadroTexto 3">
          <a:extLst>
            <a:ext uri="{FF2B5EF4-FFF2-40B4-BE49-F238E27FC236}">
              <a16:creationId xmlns:a16="http://schemas.microsoft.com/office/drawing/2014/main" id="{92D1D2FB-A15F-48DF-BE9D-56C0B5C270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4" name="CuadroTexto 4">
          <a:extLst>
            <a:ext uri="{FF2B5EF4-FFF2-40B4-BE49-F238E27FC236}">
              <a16:creationId xmlns:a16="http://schemas.microsoft.com/office/drawing/2014/main" id="{7FC6E8BB-997C-4932-8074-426697F0AB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389890E8-426C-4FAF-8970-3DDE066C7C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2705D397-3FEE-4F7A-99AE-EDE34D85097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CEE98AE5-AEAC-4E63-8B27-EEC5634C53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C1737E19-33F4-497B-A366-549C00C729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8DB1DAF-43EE-476E-B180-8134EA29BDC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2B1F738C-1C0C-40F1-8B9A-F02E296EBA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1" name="CuadroTexto 20">
          <a:extLst>
            <a:ext uri="{FF2B5EF4-FFF2-40B4-BE49-F238E27FC236}">
              <a16:creationId xmlns:a16="http://schemas.microsoft.com/office/drawing/2014/main" id="{AAB9597E-DEDC-48A4-81AE-FEE0D9B16A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2" name="CuadroTexto 3">
          <a:extLst>
            <a:ext uri="{FF2B5EF4-FFF2-40B4-BE49-F238E27FC236}">
              <a16:creationId xmlns:a16="http://schemas.microsoft.com/office/drawing/2014/main" id="{E94EAB9F-C98F-4837-A60A-9B856A59712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3" name="CuadroTexto 4">
          <a:extLst>
            <a:ext uri="{FF2B5EF4-FFF2-40B4-BE49-F238E27FC236}">
              <a16:creationId xmlns:a16="http://schemas.microsoft.com/office/drawing/2014/main" id="{2B4047BD-63E6-419F-AEF9-2E2C155F7EB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4" name="CuadroTexto 1">
          <a:extLst>
            <a:ext uri="{FF2B5EF4-FFF2-40B4-BE49-F238E27FC236}">
              <a16:creationId xmlns:a16="http://schemas.microsoft.com/office/drawing/2014/main" id="{8D3ADA51-9408-4041-8BEE-EB58968195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5" name="CuadroTexto 3">
          <a:extLst>
            <a:ext uri="{FF2B5EF4-FFF2-40B4-BE49-F238E27FC236}">
              <a16:creationId xmlns:a16="http://schemas.microsoft.com/office/drawing/2014/main" id="{42E6EDB4-813A-42D2-B0B7-B14E9CB3967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6" name="CuadroTexto 4">
          <a:extLst>
            <a:ext uri="{FF2B5EF4-FFF2-40B4-BE49-F238E27FC236}">
              <a16:creationId xmlns:a16="http://schemas.microsoft.com/office/drawing/2014/main" id="{76D37A7B-F8AC-441C-BF22-0127B456D1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06AB3A11-FDAB-4B18-B319-55902AF0D5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3DD95753-82C4-41BC-AE0E-EA4DC6D945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182E95D6-9994-408E-8BD2-E1C4466271F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CB0AB1F9-E37C-46B2-BD93-B4D5CAFB9A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F1C273B6-90EB-4B56-9A03-BD2368EA20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19B583C-C432-4A34-A253-B71BE6D8BA6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3" name="CuadroTexto 32">
          <a:extLst>
            <a:ext uri="{FF2B5EF4-FFF2-40B4-BE49-F238E27FC236}">
              <a16:creationId xmlns:a16="http://schemas.microsoft.com/office/drawing/2014/main" id="{2AE936CE-676C-42D2-8EBB-4E680D7C0F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4" name="CuadroTexto 3">
          <a:extLst>
            <a:ext uri="{FF2B5EF4-FFF2-40B4-BE49-F238E27FC236}">
              <a16:creationId xmlns:a16="http://schemas.microsoft.com/office/drawing/2014/main" id="{532BDE97-2A4F-4C52-8FB2-2936401FD28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35" name="CuadroTexto 4">
          <a:extLst>
            <a:ext uri="{FF2B5EF4-FFF2-40B4-BE49-F238E27FC236}">
              <a16:creationId xmlns:a16="http://schemas.microsoft.com/office/drawing/2014/main" id="{06AE022E-E466-4679-B3F2-FE44ACE94EA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6" name="CuadroTexto 1">
          <a:extLst>
            <a:ext uri="{FF2B5EF4-FFF2-40B4-BE49-F238E27FC236}">
              <a16:creationId xmlns:a16="http://schemas.microsoft.com/office/drawing/2014/main" id="{869786CC-F52F-4C38-B4DC-60F91882CB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7" name="CuadroTexto 3">
          <a:extLst>
            <a:ext uri="{FF2B5EF4-FFF2-40B4-BE49-F238E27FC236}">
              <a16:creationId xmlns:a16="http://schemas.microsoft.com/office/drawing/2014/main" id="{1AB26502-ECF3-4751-8481-18F30AB3D34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38" name="CuadroTexto 4">
          <a:extLst>
            <a:ext uri="{FF2B5EF4-FFF2-40B4-BE49-F238E27FC236}">
              <a16:creationId xmlns:a16="http://schemas.microsoft.com/office/drawing/2014/main" id="{BB0017CB-BA88-4405-B345-0A264B550C2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39" name="CuadroTexto 38">
          <a:extLst>
            <a:ext uri="{FF2B5EF4-FFF2-40B4-BE49-F238E27FC236}">
              <a16:creationId xmlns:a16="http://schemas.microsoft.com/office/drawing/2014/main" id="{C9B6B7C5-8AF2-4E68-8BE3-1FD48607DE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0" name="CuadroTexto 3">
          <a:extLst>
            <a:ext uri="{FF2B5EF4-FFF2-40B4-BE49-F238E27FC236}">
              <a16:creationId xmlns:a16="http://schemas.microsoft.com/office/drawing/2014/main" id="{C1B57DB7-5151-4219-A555-C85E234B54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1" name="CuadroTexto 4">
          <a:extLst>
            <a:ext uri="{FF2B5EF4-FFF2-40B4-BE49-F238E27FC236}">
              <a16:creationId xmlns:a16="http://schemas.microsoft.com/office/drawing/2014/main" id="{BADB4460-0BC8-4CF4-B2C8-A5136CA420A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2" name="CuadroTexto 1">
          <a:extLst>
            <a:ext uri="{FF2B5EF4-FFF2-40B4-BE49-F238E27FC236}">
              <a16:creationId xmlns:a16="http://schemas.microsoft.com/office/drawing/2014/main" id="{60A34489-93D0-4B73-870E-440595063E9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3" name="CuadroTexto 3">
          <a:extLst>
            <a:ext uri="{FF2B5EF4-FFF2-40B4-BE49-F238E27FC236}">
              <a16:creationId xmlns:a16="http://schemas.microsoft.com/office/drawing/2014/main" id="{22381BC9-73DB-42CA-AFD2-09429BC84D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4" name="CuadroTexto 4">
          <a:extLst>
            <a:ext uri="{FF2B5EF4-FFF2-40B4-BE49-F238E27FC236}">
              <a16:creationId xmlns:a16="http://schemas.microsoft.com/office/drawing/2014/main" id="{B9EF71CC-7FAA-4D7F-8B6E-E0A1E46FAE6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45" name="CuadroTexto 44">
          <a:extLst>
            <a:ext uri="{FF2B5EF4-FFF2-40B4-BE49-F238E27FC236}">
              <a16:creationId xmlns:a16="http://schemas.microsoft.com/office/drawing/2014/main" id="{F16CC01D-0AA5-46A1-BFDC-961AAB76B1B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46" name="CuadroTexto 3">
          <a:extLst>
            <a:ext uri="{FF2B5EF4-FFF2-40B4-BE49-F238E27FC236}">
              <a16:creationId xmlns:a16="http://schemas.microsoft.com/office/drawing/2014/main" id="{DB92ACDD-4DA9-4FAE-AF38-99C1452F02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47" name="CuadroTexto 4">
          <a:extLst>
            <a:ext uri="{FF2B5EF4-FFF2-40B4-BE49-F238E27FC236}">
              <a16:creationId xmlns:a16="http://schemas.microsoft.com/office/drawing/2014/main" id="{E4CC0317-E57E-4B41-A58D-44F197352B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48" name="CuadroTexto 1">
          <a:extLst>
            <a:ext uri="{FF2B5EF4-FFF2-40B4-BE49-F238E27FC236}">
              <a16:creationId xmlns:a16="http://schemas.microsoft.com/office/drawing/2014/main" id="{E750F09E-2889-457E-8E64-AECA983C3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49" name="CuadroTexto 3">
          <a:extLst>
            <a:ext uri="{FF2B5EF4-FFF2-40B4-BE49-F238E27FC236}">
              <a16:creationId xmlns:a16="http://schemas.microsoft.com/office/drawing/2014/main" id="{4AB8AD49-E16B-43D9-A85F-03BE0515869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50" name="CuadroTexto 4">
          <a:extLst>
            <a:ext uri="{FF2B5EF4-FFF2-40B4-BE49-F238E27FC236}">
              <a16:creationId xmlns:a16="http://schemas.microsoft.com/office/drawing/2014/main" id="{89131548-63B7-49E9-A506-269B260A750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1" name="CuadroTexto 50">
          <a:extLst>
            <a:ext uri="{FF2B5EF4-FFF2-40B4-BE49-F238E27FC236}">
              <a16:creationId xmlns:a16="http://schemas.microsoft.com/office/drawing/2014/main" id="{2C221DB4-C100-4295-BBD9-51756B5927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2" name="CuadroTexto 3">
          <a:extLst>
            <a:ext uri="{FF2B5EF4-FFF2-40B4-BE49-F238E27FC236}">
              <a16:creationId xmlns:a16="http://schemas.microsoft.com/office/drawing/2014/main" id="{E6F6420E-1F4A-45AC-9FB4-6342D6BD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3" name="CuadroTexto 4">
          <a:extLst>
            <a:ext uri="{FF2B5EF4-FFF2-40B4-BE49-F238E27FC236}">
              <a16:creationId xmlns:a16="http://schemas.microsoft.com/office/drawing/2014/main" id="{E06A2F7C-B9B4-405F-9407-8A6D04D88B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4" name="CuadroTexto 1">
          <a:extLst>
            <a:ext uri="{FF2B5EF4-FFF2-40B4-BE49-F238E27FC236}">
              <a16:creationId xmlns:a16="http://schemas.microsoft.com/office/drawing/2014/main" id="{DE8E3616-92A8-43E3-A4AB-5249F11831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5" name="CuadroTexto 3">
          <a:extLst>
            <a:ext uri="{FF2B5EF4-FFF2-40B4-BE49-F238E27FC236}">
              <a16:creationId xmlns:a16="http://schemas.microsoft.com/office/drawing/2014/main" id="{571112DF-0D89-40C9-AACD-4F74C741B44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6" name="CuadroTexto 4">
          <a:extLst>
            <a:ext uri="{FF2B5EF4-FFF2-40B4-BE49-F238E27FC236}">
              <a16:creationId xmlns:a16="http://schemas.microsoft.com/office/drawing/2014/main" id="{DCABD0A7-5734-486A-82DF-22043E9BA8E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57" name="CuadroTexto 56">
          <a:extLst>
            <a:ext uri="{FF2B5EF4-FFF2-40B4-BE49-F238E27FC236}">
              <a16:creationId xmlns:a16="http://schemas.microsoft.com/office/drawing/2014/main" id="{2A8E7309-C694-45DD-9B04-369557FD142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58" name="CuadroTexto 3">
          <a:extLst>
            <a:ext uri="{FF2B5EF4-FFF2-40B4-BE49-F238E27FC236}">
              <a16:creationId xmlns:a16="http://schemas.microsoft.com/office/drawing/2014/main" id="{E9202FD4-5AEE-425E-A575-0A491AF92E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59" name="CuadroTexto 4">
          <a:extLst>
            <a:ext uri="{FF2B5EF4-FFF2-40B4-BE49-F238E27FC236}">
              <a16:creationId xmlns:a16="http://schemas.microsoft.com/office/drawing/2014/main" id="{F3431C9B-F425-4A55-A65C-2F8014B49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60" name="CuadroTexto 1">
          <a:extLst>
            <a:ext uri="{FF2B5EF4-FFF2-40B4-BE49-F238E27FC236}">
              <a16:creationId xmlns:a16="http://schemas.microsoft.com/office/drawing/2014/main" id="{7047BF7C-0D23-461D-9685-0EAD32A636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61" name="CuadroTexto 3">
          <a:extLst>
            <a:ext uri="{FF2B5EF4-FFF2-40B4-BE49-F238E27FC236}">
              <a16:creationId xmlns:a16="http://schemas.microsoft.com/office/drawing/2014/main" id="{7F8C970B-DCB5-463D-999D-F4F123E186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62" name="CuadroTexto 4">
          <a:extLst>
            <a:ext uri="{FF2B5EF4-FFF2-40B4-BE49-F238E27FC236}">
              <a16:creationId xmlns:a16="http://schemas.microsoft.com/office/drawing/2014/main" id="{B93C4300-7655-4149-97AB-45CB3E23C5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3" name="CuadroTexto 62">
          <a:extLst>
            <a:ext uri="{FF2B5EF4-FFF2-40B4-BE49-F238E27FC236}">
              <a16:creationId xmlns:a16="http://schemas.microsoft.com/office/drawing/2014/main" id="{C25E0DBA-446E-4B3E-A21E-15A6FA927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4" name="CuadroTexto 3">
          <a:extLst>
            <a:ext uri="{FF2B5EF4-FFF2-40B4-BE49-F238E27FC236}">
              <a16:creationId xmlns:a16="http://schemas.microsoft.com/office/drawing/2014/main" id="{59E1AAC9-3B70-418C-B278-BF03CF24B0D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5" name="CuadroTexto 4">
          <a:extLst>
            <a:ext uri="{FF2B5EF4-FFF2-40B4-BE49-F238E27FC236}">
              <a16:creationId xmlns:a16="http://schemas.microsoft.com/office/drawing/2014/main" id="{6C50B854-68D4-4703-8BF3-9833B27AE6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6" name="CuadroTexto 1">
          <a:extLst>
            <a:ext uri="{FF2B5EF4-FFF2-40B4-BE49-F238E27FC236}">
              <a16:creationId xmlns:a16="http://schemas.microsoft.com/office/drawing/2014/main" id="{06F65257-A293-47A8-9D80-7F1133F1EFC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7" name="CuadroTexto 3">
          <a:extLst>
            <a:ext uri="{FF2B5EF4-FFF2-40B4-BE49-F238E27FC236}">
              <a16:creationId xmlns:a16="http://schemas.microsoft.com/office/drawing/2014/main" id="{42C57420-AAF7-4020-BEA5-8A887CAB0FE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8" name="CuadroTexto 4">
          <a:extLst>
            <a:ext uri="{FF2B5EF4-FFF2-40B4-BE49-F238E27FC236}">
              <a16:creationId xmlns:a16="http://schemas.microsoft.com/office/drawing/2014/main" id="{D3502A55-C8ED-4B01-A7E8-FE076BA9F7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69" name="CuadroTexto 68">
          <a:extLst>
            <a:ext uri="{FF2B5EF4-FFF2-40B4-BE49-F238E27FC236}">
              <a16:creationId xmlns:a16="http://schemas.microsoft.com/office/drawing/2014/main" id="{FAF5FC2A-9D53-4571-96A4-DD734877E7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70" name="CuadroTexto 3">
          <a:extLst>
            <a:ext uri="{FF2B5EF4-FFF2-40B4-BE49-F238E27FC236}">
              <a16:creationId xmlns:a16="http://schemas.microsoft.com/office/drawing/2014/main" id="{3DA9579A-1EDA-404A-A215-4D8353FCC89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71" name="CuadroTexto 4">
          <a:extLst>
            <a:ext uri="{FF2B5EF4-FFF2-40B4-BE49-F238E27FC236}">
              <a16:creationId xmlns:a16="http://schemas.microsoft.com/office/drawing/2014/main" id="{0411BC3D-76F6-435E-96F7-6C5CCBBD1A5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72" name="CuadroTexto 1">
          <a:extLst>
            <a:ext uri="{FF2B5EF4-FFF2-40B4-BE49-F238E27FC236}">
              <a16:creationId xmlns:a16="http://schemas.microsoft.com/office/drawing/2014/main" id="{DD1C1B8F-FC6E-4A72-8B26-F4548C51825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73" name="CuadroTexto 3">
          <a:extLst>
            <a:ext uri="{FF2B5EF4-FFF2-40B4-BE49-F238E27FC236}">
              <a16:creationId xmlns:a16="http://schemas.microsoft.com/office/drawing/2014/main" id="{EA1727C5-6E59-4DF1-8582-8C054092B0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xdr:row>
      <xdr:rowOff>0</xdr:rowOff>
    </xdr:from>
    <xdr:ext cx="65" cy="172227"/>
    <xdr:sp macro="" textlink="">
      <xdr:nvSpPr>
        <xdr:cNvPr id="74" name="CuadroTexto 4">
          <a:extLst>
            <a:ext uri="{FF2B5EF4-FFF2-40B4-BE49-F238E27FC236}">
              <a16:creationId xmlns:a16="http://schemas.microsoft.com/office/drawing/2014/main" id="{D0FE894A-09A6-4D78-BFFC-9C2878A0BC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 name="CuadroTexto 74">
          <a:extLst>
            <a:ext uri="{FF2B5EF4-FFF2-40B4-BE49-F238E27FC236}">
              <a16:creationId xmlns:a16="http://schemas.microsoft.com/office/drawing/2014/main" id="{57136F49-CAEC-4D97-A7CD-1B0F4D54E5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 name="CuadroTexto 3">
          <a:extLst>
            <a:ext uri="{FF2B5EF4-FFF2-40B4-BE49-F238E27FC236}">
              <a16:creationId xmlns:a16="http://schemas.microsoft.com/office/drawing/2014/main" id="{1C5A2F8D-D340-4915-A624-634E7A89B68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7" name="CuadroTexto 4">
          <a:extLst>
            <a:ext uri="{FF2B5EF4-FFF2-40B4-BE49-F238E27FC236}">
              <a16:creationId xmlns:a16="http://schemas.microsoft.com/office/drawing/2014/main" id="{88231B1E-71B4-4698-9113-AD8BD66BD0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8" name="CuadroTexto 1">
          <a:extLst>
            <a:ext uri="{FF2B5EF4-FFF2-40B4-BE49-F238E27FC236}">
              <a16:creationId xmlns:a16="http://schemas.microsoft.com/office/drawing/2014/main" id="{D001815A-7650-44AA-93E0-D7CCAC0A98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9" name="CuadroTexto 3">
          <a:extLst>
            <a:ext uri="{FF2B5EF4-FFF2-40B4-BE49-F238E27FC236}">
              <a16:creationId xmlns:a16="http://schemas.microsoft.com/office/drawing/2014/main" id="{8A531380-6630-4630-A9FB-F4DBF5BB115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0" name="CuadroTexto 4">
          <a:extLst>
            <a:ext uri="{FF2B5EF4-FFF2-40B4-BE49-F238E27FC236}">
              <a16:creationId xmlns:a16="http://schemas.microsoft.com/office/drawing/2014/main" id="{9F3DDE5C-9940-46DF-A2E3-DC416A577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81" name="CuadroTexto 80">
          <a:extLst>
            <a:ext uri="{FF2B5EF4-FFF2-40B4-BE49-F238E27FC236}">
              <a16:creationId xmlns:a16="http://schemas.microsoft.com/office/drawing/2014/main" id="{8F4E8128-4C7C-4DFB-BCAF-2C53F7085B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82" name="CuadroTexto 3">
          <a:extLst>
            <a:ext uri="{FF2B5EF4-FFF2-40B4-BE49-F238E27FC236}">
              <a16:creationId xmlns:a16="http://schemas.microsoft.com/office/drawing/2014/main" id="{DE49BD9D-8B25-4976-AC4D-2607E95DDC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83" name="CuadroTexto 4">
          <a:extLst>
            <a:ext uri="{FF2B5EF4-FFF2-40B4-BE49-F238E27FC236}">
              <a16:creationId xmlns:a16="http://schemas.microsoft.com/office/drawing/2014/main" id="{912D7443-1313-4674-83A3-25EC67DB2A3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84" name="CuadroTexto 1">
          <a:extLst>
            <a:ext uri="{FF2B5EF4-FFF2-40B4-BE49-F238E27FC236}">
              <a16:creationId xmlns:a16="http://schemas.microsoft.com/office/drawing/2014/main" id="{C70DEAC8-F90F-422C-BC74-0EFAD4D4E1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85" name="CuadroTexto 3">
          <a:extLst>
            <a:ext uri="{FF2B5EF4-FFF2-40B4-BE49-F238E27FC236}">
              <a16:creationId xmlns:a16="http://schemas.microsoft.com/office/drawing/2014/main" id="{E1793F21-B511-4056-B1E8-EE568863FC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86" name="CuadroTexto 4">
          <a:extLst>
            <a:ext uri="{FF2B5EF4-FFF2-40B4-BE49-F238E27FC236}">
              <a16:creationId xmlns:a16="http://schemas.microsoft.com/office/drawing/2014/main" id="{4D6CAC8B-0529-44BA-83CD-9EDD1CC29CC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7" name="CuadroTexto 86">
          <a:extLst>
            <a:ext uri="{FF2B5EF4-FFF2-40B4-BE49-F238E27FC236}">
              <a16:creationId xmlns:a16="http://schemas.microsoft.com/office/drawing/2014/main" id="{AD034F7C-AF9A-40E6-8CB1-A48EC1F1B9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8" name="CuadroTexto 3">
          <a:extLst>
            <a:ext uri="{FF2B5EF4-FFF2-40B4-BE49-F238E27FC236}">
              <a16:creationId xmlns:a16="http://schemas.microsoft.com/office/drawing/2014/main" id="{74C3D0D9-3268-4E70-9665-0DA42680EF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9" name="CuadroTexto 4">
          <a:extLst>
            <a:ext uri="{FF2B5EF4-FFF2-40B4-BE49-F238E27FC236}">
              <a16:creationId xmlns:a16="http://schemas.microsoft.com/office/drawing/2014/main" id="{3F563465-FA26-4718-A17B-4F5E5D6EEC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0" name="CuadroTexto 1">
          <a:extLst>
            <a:ext uri="{FF2B5EF4-FFF2-40B4-BE49-F238E27FC236}">
              <a16:creationId xmlns:a16="http://schemas.microsoft.com/office/drawing/2014/main" id="{D96AC02F-58AE-4834-913F-72BD82E987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1" name="CuadroTexto 3">
          <a:extLst>
            <a:ext uri="{FF2B5EF4-FFF2-40B4-BE49-F238E27FC236}">
              <a16:creationId xmlns:a16="http://schemas.microsoft.com/office/drawing/2014/main" id="{13CB5761-5F35-4D91-878B-D0C30F4840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2" name="CuadroTexto 4">
          <a:extLst>
            <a:ext uri="{FF2B5EF4-FFF2-40B4-BE49-F238E27FC236}">
              <a16:creationId xmlns:a16="http://schemas.microsoft.com/office/drawing/2014/main" id="{4D720930-F2ED-40E9-84CA-6318F389CD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93" name="CuadroTexto 92">
          <a:extLst>
            <a:ext uri="{FF2B5EF4-FFF2-40B4-BE49-F238E27FC236}">
              <a16:creationId xmlns:a16="http://schemas.microsoft.com/office/drawing/2014/main" id="{1CC36CD0-56D4-4A13-873A-7150FCA422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94" name="CuadroTexto 3">
          <a:extLst>
            <a:ext uri="{FF2B5EF4-FFF2-40B4-BE49-F238E27FC236}">
              <a16:creationId xmlns:a16="http://schemas.microsoft.com/office/drawing/2014/main" id="{B96C5EC6-BAB2-4EB0-AFEF-ABD39E7CD2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95" name="CuadroTexto 4">
          <a:extLst>
            <a:ext uri="{FF2B5EF4-FFF2-40B4-BE49-F238E27FC236}">
              <a16:creationId xmlns:a16="http://schemas.microsoft.com/office/drawing/2014/main" id="{82240F47-1467-4B40-8736-957F3F2043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96" name="CuadroTexto 1">
          <a:extLst>
            <a:ext uri="{FF2B5EF4-FFF2-40B4-BE49-F238E27FC236}">
              <a16:creationId xmlns:a16="http://schemas.microsoft.com/office/drawing/2014/main" id="{128D4DDE-4FEB-4D58-98E9-58ACFEA625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97" name="CuadroTexto 3">
          <a:extLst>
            <a:ext uri="{FF2B5EF4-FFF2-40B4-BE49-F238E27FC236}">
              <a16:creationId xmlns:a16="http://schemas.microsoft.com/office/drawing/2014/main" id="{2D135441-E1D4-4742-83CB-8E5DA89E047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98" name="CuadroTexto 4">
          <a:extLst>
            <a:ext uri="{FF2B5EF4-FFF2-40B4-BE49-F238E27FC236}">
              <a16:creationId xmlns:a16="http://schemas.microsoft.com/office/drawing/2014/main" id="{1342F403-02A4-4393-8E8C-02E6152343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9" name="CuadroTexto 98">
          <a:extLst>
            <a:ext uri="{FF2B5EF4-FFF2-40B4-BE49-F238E27FC236}">
              <a16:creationId xmlns:a16="http://schemas.microsoft.com/office/drawing/2014/main" id="{A5F5B46D-DCD9-4046-A286-5D184D3423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0" name="CuadroTexto 3">
          <a:extLst>
            <a:ext uri="{FF2B5EF4-FFF2-40B4-BE49-F238E27FC236}">
              <a16:creationId xmlns:a16="http://schemas.microsoft.com/office/drawing/2014/main" id="{73FDD593-CF63-48E1-98B1-99F434915BB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1" name="CuadroTexto 4">
          <a:extLst>
            <a:ext uri="{FF2B5EF4-FFF2-40B4-BE49-F238E27FC236}">
              <a16:creationId xmlns:a16="http://schemas.microsoft.com/office/drawing/2014/main" id="{5C85D5B8-6295-44AA-9627-9FF89AE14D7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2" name="CuadroTexto 1">
          <a:extLst>
            <a:ext uri="{FF2B5EF4-FFF2-40B4-BE49-F238E27FC236}">
              <a16:creationId xmlns:a16="http://schemas.microsoft.com/office/drawing/2014/main" id="{8C79236B-9140-4D96-A29B-E9F4AE395A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3" name="CuadroTexto 3">
          <a:extLst>
            <a:ext uri="{FF2B5EF4-FFF2-40B4-BE49-F238E27FC236}">
              <a16:creationId xmlns:a16="http://schemas.microsoft.com/office/drawing/2014/main" id="{17748362-F0D0-47C7-BE6C-57FF2F58FDA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4" name="CuadroTexto 4">
          <a:extLst>
            <a:ext uri="{FF2B5EF4-FFF2-40B4-BE49-F238E27FC236}">
              <a16:creationId xmlns:a16="http://schemas.microsoft.com/office/drawing/2014/main" id="{659E5D07-708A-4A09-B223-93607EFCDF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5" name="CuadroTexto 104">
          <a:extLst>
            <a:ext uri="{FF2B5EF4-FFF2-40B4-BE49-F238E27FC236}">
              <a16:creationId xmlns:a16="http://schemas.microsoft.com/office/drawing/2014/main" id="{57E49CE7-3BE1-4141-9CB4-D4696743F1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6" name="CuadroTexto 3">
          <a:extLst>
            <a:ext uri="{FF2B5EF4-FFF2-40B4-BE49-F238E27FC236}">
              <a16:creationId xmlns:a16="http://schemas.microsoft.com/office/drawing/2014/main" id="{E7A17E70-EB18-4A8C-A7CD-330F924A80E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7" name="CuadroTexto 4">
          <a:extLst>
            <a:ext uri="{FF2B5EF4-FFF2-40B4-BE49-F238E27FC236}">
              <a16:creationId xmlns:a16="http://schemas.microsoft.com/office/drawing/2014/main" id="{89959DC6-CA93-40A7-8716-539EE91A33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8" name="CuadroTexto 1">
          <a:extLst>
            <a:ext uri="{FF2B5EF4-FFF2-40B4-BE49-F238E27FC236}">
              <a16:creationId xmlns:a16="http://schemas.microsoft.com/office/drawing/2014/main" id="{2499E821-36A2-4536-BC9E-82277659D2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09" name="CuadroTexto 3">
          <a:extLst>
            <a:ext uri="{FF2B5EF4-FFF2-40B4-BE49-F238E27FC236}">
              <a16:creationId xmlns:a16="http://schemas.microsoft.com/office/drawing/2014/main" id="{37E92DB9-7DFB-4BE4-B19D-7E596B4A92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10" name="CuadroTexto 4">
          <a:extLst>
            <a:ext uri="{FF2B5EF4-FFF2-40B4-BE49-F238E27FC236}">
              <a16:creationId xmlns:a16="http://schemas.microsoft.com/office/drawing/2014/main" id="{3A8067C7-4E77-41E7-AD36-726783587E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1" name="CuadroTexto 110">
          <a:extLst>
            <a:ext uri="{FF2B5EF4-FFF2-40B4-BE49-F238E27FC236}">
              <a16:creationId xmlns:a16="http://schemas.microsoft.com/office/drawing/2014/main" id="{BAEE226C-CE63-47B5-9524-B1058ED78E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2" name="CuadroTexto 3">
          <a:extLst>
            <a:ext uri="{FF2B5EF4-FFF2-40B4-BE49-F238E27FC236}">
              <a16:creationId xmlns:a16="http://schemas.microsoft.com/office/drawing/2014/main" id="{F389AFCD-3479-4BA6-8CA0-C0CE759B3B1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3" name="CuadroTexto 4">
          <a:extLst>
            <a:ext uri="{FF2B5EF4-FFF2-40B4-BE49-F238E27FC236}">
              <a16:creationId xmlns:a16="http://schemas.microsoft.com/office/drawing/2014/main" id="{9032C4EE-E981-4840-955A-90A6F49959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4" name="CuadroTexto 1">
          <a:extLst>
            <a:ext uri="{FF2B5EF4-FFF2-40B4-BE49-F238E27FC236}">
              <a16:creationId xmlns:a16="http://schemas.microsoft.com/office/drawing/2014/main" id="{B8CDFE48-159D-4862-BF77-EA188ACD1F1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5" name="CuadroTexto 3">
          <a:extLst>
            <a:ext uri="{FF2B5EF4-FFF2-40B4-BE49-F238E27FC236}">
              <a16:creationId xmlns:a16="http://schemas.microsoft.com/office/drawing/2014/main" id="{7B78EC10-72A2-455B-BAB4-1538967DA50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6" name="CuadroTexto 4">
          <a:extLst>
            <a:ext uri="{FF2B5EF4-FFF2-40B4-BE49-F238E27FC236}">
              <a16:creationId xmlns:a16="http://schemas.microsoft.com/office/drawing/2014/main" id="{B432E127-8B96-4420-BBF5-D09D3E56C2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17" name="CuadroTexto 116">
          <a:extLst>
            <a:ext uri="{FF2B5EF4-FFF2-40B4-BE49-F238E27FC236}">
              <a16:creationId xmlns:a16="http://schemas.microsoft.com/office/drawing/2014/main" id="{9BDF584F-969C-496B-8A44-A0FE20B587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18" name="CuadroTexto 3">
          <a:extLst>
            <a:ext uri="{FF2B5EF4-FFF2-40B4-BE49-F238E27FC236}">
              <a16:creationId xmlns:a16="http://schemas.microsoft.com/office/drawing/2014/main" id="{BEDBA1EA-E860-4D86-83CB-A310C42A64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19" name="CuadroTexto 4">
          <a:extLst>
            <a:ext uri="{FF2B5EF4-FFF2-40B4-BE49-F238E27FC236}">
              <a16:creationId xmlns:a16="http://schemas.microsoft.com/office/drawing/2014/main" id="{C6D2F794-D087-44A6-94EA-CA4A928D8C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20" name="CuadroTexto 1">
          <a:extLst>
            <a:ext uri="{FF2B5EF4-FFF2-40B4-BE49-F238E27FC236}">
              <a16:creationId xmlns:a16="http://schemas.microsoft.com/office/drawing/2014/main" id="{0A92DA53-01B8-4604-A90B-06BE27A95B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21" name="CuadroTexto 3">
          <a:extLst>
            <a:ext uri="{FF2B5EF4-FFF2-40B4-BE49-F238E27FC236}">
              <a16:creationId xmlns:a16="http://schemas.microsoft.com/office/drawing/2014/main" id="{C46205E0-AA0F-4D45-9255-531C557AF9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22" name="CuadroTexto 4">
          <a:extLst>
            <a:ext uri="{FF2B5EF4-FFF2-40B4-BE49-F238E27FC236}">
              <a16:creationId xmlns:a16="http://schemas.microsoft.com/office/drawing/2014/main" id="{9C573318-8677-4C9F-A5EF-7827CA393E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3" name="CuadroTexto 122">
          <a:extLst>
            <a:ext uri="{FF2B5EF4-FFF2-40B4-BE49-F238E27FC236}">
              <a16:creationId xmlns:a16="http://schemas.microsoft.com/office/drawing/2014/main" id="{D6B3137C-B571-49AE-A1D6-009BF38B61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4" name="CuadroTexto 3">
          <a:extLst>
            <a:ext uri="{FF2B5EF4-FFF2-40B4-BE49-F238E27FC236}">
              <a16:creationId xmlns:a16="http://schemas.microsoft.com/office/drawing/2014/main" id="{B0097347-32FD-43F4-83B0-BE6B28A8294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5" name="CuadroTexto 4">
          <a:extLst>
            <a:ext uri="{FF2B5EF4-FFF2-40B4-BE49-F238E27FC236}">
              <a16:creationId xmlns:a16="http://schemas.microsoft.com/office/drawing/2014/main" id="{F06831C1-55ED-4CF6-B77A-2F3DFBA9F83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6" name="CuadroTexto 1">
          <a:extLst>
            <a:ext uri="{FF2B5EF4-FFF2-40B4-BE49-F238E27FC236}">
              <a16:creationId xmlns:a16="http://schemas.microsoft.com/office/drawing/2014/main" id="{16BBEBFE-0B46-498B-929B-DD545980AE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7" name="CuadroTexto 3">
          <a:extLst>
            <a:ext uri="{FF2B5EF4-FFF2-40B4-BE49-F238E27FC236}">
              <a16:creationId xmlns:a16="http://schemas.microsoft.com/office/drawing/2014/main" id="{E0E49842-341E-43A4-86D9-3BBA5CFE93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8" name="CuadroTexto 4">
          <a:extLst>
            <a:ext uri="{FF2B5EF4-FFF2-40B4-BE49-F238E27FC236}">
              <a16:creationId xmlns:a16="http://schemas.microsoft.com/office/drawing/2014/main" id="{7D57108C-6FE8-4CE7-9913-AAFC62CAA1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29" name="CuadroTexto 128">
          <a:extLst>
            <a:ext uri="{FF2B5EF4-FFF2-40B4-BE49-F238E27FC236}">
              <a16:creationId xmlns:a16="http://schemas.microsoft.com/office/drawing/2014/main" id="{E0C8ECD5-1F0B-433E-9E22-56153A98B1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30" name="CuadroTexto 3">
          <a:extLst>
            <a:ext uri="{FF2B5EF4-FFF2-40B4-BE49-F238E27FC236}">
              <a16:creationId xmlns:a16="http://schemas.microsoft.com/office/drawing/2014/main" id="{565D0242-701C-4251-800A-830A97334C7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31" name="CuadroTexto 4">
          <a:extLst>
            <a:ext uri="{FF2B5EF4-FFF2-40B4-BE49-F238E27FC236}">
              <a16:creationId xmlns:a16="http://schemas.microsoft.com/office/drawing/2014/main" id="{59F1BD88-4829-4D40-ADAD-CAE72969928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32" name="CuadroTexto 1">
          <a:extLst>
            <a:ext uri="{FF2B5EF4-FFF2-40B4-BE49-F238E27FC236}">
              <a16:creationId xmlns:a16="http://schemas.microsoft.com/office/drawing/2014/main" id="{EE5D7AD1-D4A5-474B-BCD7-64B95A8A4D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33" name="CuadroTexto 3">
          <a:extLst>
            <a:ext uri="{FF2B5EF4-FFF2-40B4-BE49-F238E27FC236}">
              <a16:creationId xmlns:a16="http://schemas.microsoft.com/office/drawing/2014/main" id="{A0FD45DF-DBE1-4424-86AA-695B4EA1AB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34" name="CuadroTexto 4">
          <a:extLst>
            <a:ext uri="{FF2B5EF4-FFF2-40B4-BE49-F238E27FC236}">
              <a16:creationId xmlns:a16="http://schemas.microsoft.com/office/drawing/2014/main" id="{84E9EEC6-59CD-4139-8317-61D8A1CFCA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5" name="CuadroTexto 134">
          <a:extLst>
            <a:ext uri="{FF2B5EF4-FFF2-40B4-BE49-F238E27FC236}">
              <a16:creationId xmlns:a16="http://schemas.microsoft.com/office/drawing/2014/main" id="{F2DE956E-9EFD-4849-A2AB-979E1EB974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6" name="CuadroTexto 3">
          <a:extLst>
            <a:ext uri="{FF2B5EF4-FFF2-40B4-BE49-F238E27FC236}">
              <a16:creationId xmlns:a16="http://schemas.microsoft.com/office/drawing/2014/main" id="{7F192248-CB43-4883-93FE-F305D81284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7" name="CuadroTexto 4">
          <a:extLst>
            <a:ext uri="{FF2B5EF4-FFF2-40B4-BE49-F238E27FC236}">
              <a16:creationId xmlns:a16="http://schemas.microsoft.com/office/drawing/2014/main" id="{DA45CFC0-B2D1-4A94-853C-13166D6038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8" name="CuadroTexto 1">
          <a:extLst>
            <a:ext uri="{FF2B5EF4-FFF2-40B4-BE49-F238E27FC236}">
              <a16:creationId xmlns:a16="http://schemas.microsoft.com/office/drawing/2014/main" id="{09909DF8-E667-4F75-9378-EA906114E2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9" name="CuadroTexto 3">
          <a:extLst>
            <a:ext uri="{FF2B5EF4-FFF2-40B4-BE49-F238E27FC236}">
              <a16:creationId xmlns:a16="http://schemas.microsoft.com/office/drawing/2014/main" id="{C6F56627-7EAB-4CBE-967C-4D144DE476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0" name="CuadroTexto 4">
          <a:extLst>
            <a:ext uri="{FF2B5EF4-FFF2-40B4-BE49-F238E27FC236}">
              <a16:creationId xmlns:a16="http://schemas.microsoft.com/office/drawing/2014/main" id="{7188EB19-2B99-4D38-89BD-F581B3BA06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1" name="CuadroTexto 140">
          <a:extLst>
            <a:ext uri="{FF2B5EF4-FFF2-40B4-BE49-F238E27FC236}">
              <a16:creationId xmlns:a16="http://schemas.microsoft.com/office/drawing/2014/main" id="{31A3C01B-5708-41EE-97F2-835F38C554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2" name="CuadroTexto 3">
          <a:extLst>
            <a:ext uri="{FF2B5EF4-FFF2-40B4-BE49-F238E27FC236}">
              <a16:creationId xmlns:a16="http://schemas.microsoft.com/office/drawing/2014/main" id="{EA961055-2CBC-4615-9BFF-807BE2C2E8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3" name="CuadroTexto 4">
          <a:extLst>
            <a:ext uri="{FF2B5EF4-FFF2-40B4-BE49-F238E27FC236}">
              <a16:creationId xmlns:a16="http://schemas.microsoft.com/office/drawing/2014/main" id="{8CB1A651-27C4-4140-8A2A-BDF892548A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4" name="CuadroTexto 1">
          <a:extLst>
            <a:ext uri="{FF2B5EF4-FFF2-40B4-BE49-F238E27FC236}">
              <a16:creationId xmlns:a16="http://schemas.microsoft.com/office/drawing/2014/main" id="{81FD1B93-F0C3-43E1-BBEB-4D64851DB6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5" name="CuadroTexto 3">
          <a:extLst>
            <a:ext uri="{FF2B5EF4-FFF2-40B4-BE49-F238E27FC236}">
              <a16:creationId xmlns:a16="http://schemas.microsoft.com/office/drawing/2014/main" id="{CA37F088-AF43-4FBB-BBFB-8BEEAC9B12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xdr:row>
      <xdr:rowOff>0</xdr:rowOff>
    </xdr:from>
    <xdr:ext cx="65" cy="172227"/>
    <xdr:sp macro="" textlink="">
      <xdr:nvSpPr>
        <xdr:cNvPr id="146" name="CuadroTexto 4">
          <a:extLst>
            <a:ext uri="{FF2B5EF4-FFF2-40B4-BE49-F238E27FC236}">
              <a16:creationId xmlns:a16="http://schemas.microsoft.com/office/drawing/2014/main" id="{FF3468CB-6986-4F9D-BAA0-AB32942B7C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28576</xdr:colOff>
      <xdr:row>0</xdr:row>
      <xdr:rowOff>66677</xdr:rowOff>
    </xdr:from>
    <xdr:to>
      <xdr:col>4</xdr:col>
      <xdr:colOff>793750</xdr:colOff>
      <xdr:row>2</xdr:row>
      <xdr:rowOff>460375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1D240A46-7FD9-422F-AB86-039EDD1117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7"/>
          <a:ext cx="5686424" cy="1473198"/>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21DC7B52-A5AE-425F-9761-8AEBEB3F8EF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D2B9CAA8-445B-4640-B5DA-35A44739A0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1E405FE9-F8E0-4FEA-A6B6-8367457CC0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C39F6205-8EC1-4A95-90DE-F1D457C6E0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40F2B7CF-9F0C-464B-BF29-5251016B5D7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EE257DEC-7AF9-4A92-9E00-54F89905476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88E9A3CD-8241-4EFF-BDFD-C4EBBDD3B33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DAB67AD5-C172-4522-B9BC-2EDFFC7CF6D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DFC56E42-C192-4AAD-B3AC-803C102402F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F2349950-4E2C-4DFC-B0FA-6F4A44AF65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391C2448-EAEF-47AF-B7A2-84BF878456F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55030C91-8A58-41C7-9D75-69E0139F11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995EF015-C9BA-4123-BE8D-6C468959F18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0E4FF2DD-3C61-4EF7-BB19-D164160A93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C8AB20F4-06B9-4417-B384-FB97A42BF36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E858B68D-BCEC-41F7-ADC9-CD1C79755F4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E6BF9509-2DA7-4CAF-A58B-125FD9026D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66FB976A-DF98-4B7D-A47C-4B34F8CC2A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 name="CuadroTexto 20">
          <a:extLst>
            <a:ext uri="{FF2B5EF4-FFF2-40B4-BE49-F238E27FC236}">
              <a16:creationId xmlns:a16="http://schemas.microsoft.com/office/drawing/2014/main" id="{8105C2AB-BD3D-4138-B276-B9C00AE8F93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 name="CuadroTexto 3">
          <a:extLst>
            <a:ext uri="{FF2B5EF4-FFF2-40B4-BE49-F238E27FC236}">
              <a16:creationId xmlns:a16="http://schemas.microsoft.com/office/drawing/2014/main" id="{706CA950-1111-4B31-9AC7-88F295DA3B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FFA598D5-6EAF-47E1-A835-BB5005A9CC6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 name="CuadroTexto 1">
          <a:extLst>
            <a:ext uri="{FF2B5EF4-FFF2-40B4-BE49-F238E27FC236}">
              <a16:creationId xmlns:a16="http://schemas.microsoft.com/office/drawing/2014/main" id="{122702C1-4CD6-481C-8D35-8C76653FE1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 name="CuadroTexto 3">
          <a:extLst>
            <a:ext uri="{FF2B5EF4-FFF2-40B4-BE49-F238E27FC236}">
              <a16:creationId xmlns:a16="http://schemas.microsoft.com/office/drawing/2014/main" id="{C01AE0EC-277C-4FBA-8AE3-ABD50C18F6E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46B58310-F788-4000-AE52-F7A9E638A09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E446F257-0EBD-4188-8777-CA2F804276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46140DC3-96D5-48DE-A8F9-ED238FDF3D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28FFC173-0A4D-477B-A2FD-A5EB2AA82ED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0C92A22A-EF48-41FB-8BCF-FB5762B411F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93C099FB-19C8-471C-B882-0B5BA91E99C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BC116048-F240-4818-A73C-E55B552EB56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8438EBF3-6C74-48F9-9286-3D2DC308CE8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C8CB75E3-4ADB-4FAC-9467-EC7E44B473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E077B580-F36A-4D12-8BDB-DB4AC60E29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3BE9BDB9-0F19-4B81-A84A-7812335C6CE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DDB83BC9-DE2F-410A-B83F-601942652E6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5BB24AEE-EB54-4FB5-8725-576B80969B0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3E751420-2C6F-4C71-9280-C17176EBB8C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CFE9CC9C-287B-44B6-8C17-AAEDA49D85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B76CD84A-52E1-493B-8068-B52BED0BA04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9506B0B9-2795-426B-9859-95744AF1CA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CDEC22D5-B06B-40EF-8C0D-91567DB8E2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2459242C-098D-42D5-86E6-EFD9EF72B1C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5" name="CuadroTexto 44">
          <a:extLst>
            <a:ext uri="{FF2B5EF4-FFF2-40B4-BE49-F238E27FC236}">
              <a16:creationId xmlns:a16="http://schemas.microsoft.com/office/drawing/2014/main" id="{FCB539D2-50A4-42C7-BB3C-0A3ABF99BD8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6" name="CuadroTexto 3">
          <a:extLst>
            <a:ext uri="{FF2B5EF4-FFF2-40B4-BE49-F238E27FC236}">
              <a16:creationId xmlns:a16="http://schemas.microsoft.com/office/drawing/2014/main" id="{6654FC9E-9823-43C1-8691-E964E0565E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7" name="CuadroTexto 4">
          <a:extLst>
            <a:ext uri="{FF2B5EF4-FFF2-40B4-BE49-F238E27FC236}">
              <a16:creationId xmlns:a16="http://schemas.microsoft.com/office/drawing/2014/main" id="{EA60AFBD-9CA0-43BF-930E-7E97EFC3C22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8" name="CuadroTexto 1">
          <a:extLst>
            <a:ext uri="{FF2B5EF4-FFF2-40B4-BE49-F238E27FC236}">
              <a16:creationId xmlns:a16="http://schemas.microsoft.com/office/drawing/2014/main" id="{3214DA47-F9BF-47EE-A0CC-B6A22A566C9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49" name="CuadroTexto 3">
          <a:extLst>
            <a:ext uri="{FF2B5EF4-FFF2-40B4-BE49-F238E27FC236}">
              <a16:creationId xmlns:a16="http://schemas.microsoft.com/office/drawing/2014/main" id="{E3E38A4D-EFC3-415C-A87A-992A1AA6A63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0" name="CuadroTexto 4">
          <a:extLst>
            <a:ext uri="{FF2B5EF4-FFF2-40B4-BE49-F238E27FC236}">
              <a16:creationId xmlns:a16="http://schemas.microsoft.com/office/drawing/2014/main" id="{ED9B5889-AF8E-42CD-8231-D5C1CB97A23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1" name="CuadroTexto 50">
          <a:extLst>
            <a:ext uri="{FF2B5EF4-FFF2-40B4-BE49-F238E27FC236}">
              <a16:creationId xmlns:a16="http://schemas.microsoft.com/office/drawing/2014/main" id="{CD01E4A2-CF89-4CA8-8F29-158E09E5319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2" name="CuadroTexto 3">
          <a:extLst>
            <a:ext uri="{FF2B5EF4-FFF2-40B4-BE49-F238E27FC236}">
              <a16:creationId xmlns:a16="http://schemas.microsoft.com/office/drawing/2014/main" id="{F9602C4D-BE75-4A74-A755-1F6CC41FA8D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3" name="CuadroTexto 4">
          <a:extLst>
            <a:ext uri="{FF2B5EF4-FFF2-40B4-BE49-F238E27FC236}">
              <a16:creationId xmlns:a16="http://schemas.microsoft.com/office/drawing/2014/main" id="{0DD765FD-B6EF-4015-8ABD-591DF178E7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4" name="CuadroTexto 1">
          <a:extLst>
            <a:ext uri="{FF2B5EF4-FFF2-40B4-BE49-F238E27FC236}">
              <a16:creationId xmlns:a16="http://schemas.microsoft.com/office/drawing/2014/main" id="{7781C6CE-02C2-496E-88A6-339BD6D336B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5" name="CuadroTexto 3">
          <a:extLst>
            <a:ext uri="{FF2B5EF4-FFF2-40B4-BE49-F238E27FC236}">
              <a16:creationId xmlns:a16="http://schemas.microsoft.com/office/drawing/2014/main" id="{A02B677F-316E-4C3B-A078-393712E349D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6" name="CuadroTexto 4">
          <a:extLst>
            <a:ext uri="{FF2B5EF4-FFF2-40B4-BE49-F238E27FC236}">
              <a16:creationId xmlns:a16="http://schemas.microsoft.com/office/drawing/2014/main" id="{8B07F719-BE55-439E-A548-D07B44CC6A9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7" name="CuadroTexto 56">
          <a:extLst>
            <a:ext uri="{FF2B5EF4-FFF2-40B4-BE49-F238E27FC236}">
              <a16:creationId xmlns:a16="http://schemas.microsoft.com/office/drawing/2014/main" id="{33615A94-0370-495F-91D2-954A9366365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8" name="CuadroTexto 3">
          <a:extLst>
            <a:ext uri="{FF2B5EF4-FFF2-40B4-BE49-F238E27FC236}">
              <a16:creationId xmlns:a16="http://schemas.microsoft.com/office/drawing/2014/main" id="{1559D3DE-3CE2-4199-8844-FF379DC58CF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59" name="CuadroTexto 4">
          <a:extLst>
            <a:ext uri="{FF2B5EF4-FFF2-40B4-BE49-F238E27FC236}">
              <a16:creationId xmlns:a16="http://schemas.microsoft.com/office/drawing/2014/main" id="{C26FF2AE-8F7E-4059-865F-B34B6622146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0" name="CuadroTexto 1">
          <a:extLst>
            <a:ext uri="{FF2B5EF4-FFF2-40B4-BE49-F238E27FC236}">
              <a16:creationId xmlns:a16="http://schemas.microsoft.com/office/drawing/2014/main" id="{C27F80F4-77B5-454E-A5F0-4B825465C8A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1" name="CuadroTexto 3">
          <a:extLst>
            <a:ext uri="{FF2B5EF4-FFF2-40B4-BE49-F238E27FC236}">
              <a16:creationId xmlns:a16="http://schemas.microsoft.com/office/drawing/2014/main" id="{F1F08BE4-551C-4E56-83CC-CDB131188B7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2" name="CuadroTexto 4">
          <a:extLst>
            <a:ext uri="{FF2B5EF4-FFF2-40B4-BE49-F238E27FC236}">
              <a16:creationId xmlns:a16="http://schemas.microsoft.com/office/drawing/2014/main" id="{91DD51CF-453F-4AEA-8817-C488E70FCF1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3" name="CuadroTexto 62">
          <a:extLst>
            <a:ext uri="{FF2B5EF4-FFF2-40B4-BE49-F238E27FC236}">
              <a16:creationId xmlns:a16="http://schemas.microsoft.com/office/drawing/2014/main" id="{88F4985B-7731-4B76-8F85-2BA18BD596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4" name="CuadroTexto 3">
          <a:extLst>
            <a:ext uri="{FF2B5EF4-FFF2-40B4-BE49-F238E27FC236}">
              <a16:creationId xmlns:a16="http://schemas.microsoft.com/office/drawing/2014/main" id="{441C0DE9-FC1A-4D89-A60A-D21EFC86C5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5" name="CuadroTexto 4">
          <a:extLst>
            <a:ext uri="{FF2B5EF4-FFF2-40B4-BE49-F238E27FC236}">
              <a16:creationId xmlns:a16="http://schemas.microsoft.com/office/drawing/2014/main" id="{DD249790-511B-48A0-9BE6-567F2EF7ADE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6" name="CuadroTexto 1">
          <a:extLst>
            <a:ext uri="{FF2B5EF4-FFF2-40B4-BE49-F238E27FC236}">
              <a16:creationId xmlns:a16="http://schemas.microsoft.com/office/drawing/2014/main" id="{6C3EB2E9-5FA3-4D4E-A772-7FC0E879D30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7" name="CuadroTexto 3">
          <a:extLst>
            <a:ext uri="{FF2B5EF4-FFF2-40B4-BE49-F238E27FC236}">
              <a16:creationId xmlns:a16="http://schemas.microsoft.com/office/drawing/2014/main" id="{BC52F7F3-FEFF-4026-B0A1-4F0202F6A09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8" name="CuadroTexto 4">
          <a:extLst>
            <a:ext uri="{FF2B5EF4-FFF2-40B4-BE49-F238E27FC236}">
              <a16:creationId xmlns:a16="http://schemas.microsoft.com/office/drawing/2014/main" id="{C56498C7-689F-494F-A34D-60154D73E81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69" name="CuadroTexto 68">
          <a:extLst>
            <a:ext uri="{FF2B5EF4-FFF2-40B4-BE49-F238E27FC236}">
              <a16:creationId xmlns:a16="http://schemas.microsoft.com/office/drawing/2014/main" id="{761D671E-3438-4A88-9F21-1421D9CD84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0" name="CuadroTexto 3">
          <a:extLst>
            <a:ext uri="{FF2B5EF4-FFF2-40B4-BE49-F238E27FC236}">
              <a16:creationId xmlns:a16="http://schemas.microsoft.com/office/drawing/2014/main" id="{2AC0F4DC-B210-4306-999B-EEBC02D873B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1" name="CuadroTexto 4">
          <a:extLst>
            <a:ext uri="{FF2B5EF4-FFF2-40B4-BE49-F238E27FC236}">
              <a16:creationId xmlns:a16="http://schemas.microsoft.com/office/drawing/2014/main" id="{9E8B4977-233C-4909-A9E7-8838DC6DAE8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2" name="CuadroTexto 1">
          <a:extLst>
            <a:ext uri="{FF2B5EF4-FFF2-40B4-BE49-F238E27FC236}">
              <a16:creationId xmlns:a16="http://schemas.microsoft.com/office/drawing/2014/main" id="{4AD5505D-564C-4635-8008-842570E1932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3" name="CuadroTexto 3">
          <a:extLst>
            <a:ext uri="{FF2B5EF4-FFF2-40B4-BE49-F238E27FC236}">
              <a16:creationId xmlns:a16="http://schemas.microsoft.com/office/drawing/2014/main" id="{6368AFEE-83A8-467C-BBBC-66EC90D582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4" name="CuadroTexto 4">
          <a:extLst>
            <a:ext uri="{FF2B5EF4-FFF2-40B4-BE49-F238E27FC236}">
              <a16:creationId xmlns:a16="http://schemas.microsoft.com/office/drawing/2014/main" id="{4B5E96E1-B58F-4AE5-975F-71D8FC39454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5" name="CuadroTexto 74">
          <a:extLst>
            <a:ext uri="{FF2B5EF4-FFF2-40B4-BE49-F238E27FC236}">
              <a16:creationId xmlns:a16="http://schemas.microsoft.com/office/drawing/2014/main" id="{E349DBA0-00F7-4678-85D5-930875A7646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6" name="CuadroTexto 3">
          <a:extLst>
            <a:ext uri="{FF2B5EF4-FFF2-40B4-BE49-F238E27FC236}">
              <a16:creationId xmlns:a16="http://schemas.microsoft.com/office/drawing/2014/main" id="{351C2581-34ED-41DD-9BF7-9BF755F3E2E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7" name="CuadroTexto 4">
          <a:extLst>
            <a:ext uri="{FF2B5EF4-FFF2-40B4-BE49-F238E27FC236}">
              <a16:creationId xmlns:a16="http://schemas.microsoft.com/office/drawing/2014/main" id="{744023B9-556B-40C6-8602-0A3D5AEC587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8" name="CuadroTexto 1">
          <a:extLst>
            <a:ext uri="{FF2B5EF4-FFF2-40B4-BE49-F238E27FC236}">
              <a16:creationId xmlns:a16="http://schemas.microsoft.com/office/drawing/2014/main" id="{C2B05884-1D32-4E2B-9137-5378DCA5283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79" name="CuadroTexto 3">
          <a:extLst>
            <a:ext uri="{FF2B5EF4-FFF2-40B4-BE49-F238E27FC236}">
              <a16:creationId xmlns:a16="http://schemas.microsoft.com/office/drawing/2014/main" id="{4B114A96-455A-4EC3-9E7F-2EB6ED267D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0" name="CuadroTexto 4">
          <a:extLst>
            <a:ext uri="{FF2B5EF4-FFF2-40B4-BE49-F238E27FC236}">
              <a16:creationId xmlns:a16="http://schemas.microsoft.com/office/drawing/2014/main" id="{17E30A77-BC51-4475-8403-CA8A3FAA1D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1" name="CuadroTexto 80">
          <a:extLst>
            <a:ext uri="{FF2B5EF4-FFF2-40B4-BE49-F238E27FC236}">
              <a16:creationId xmlns:a16="http://schemas.microsoft.com/office/drawing/2014/main" id="{3007C6F7-D84C-42DF-AE13-F4EF0361914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2" name="CuadroTexto 3">
          <a:extLst>
            <a:ext uri="{FF2B5EF4-FFF2-40B4-BE49-F238E27FC236}">
              <a16:creationId xmlns:a16="http://schemas.microsoft.com/office/drawing/2014/main" id="{ED75F9E5-723E-46CF-B829-958B25A43CB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3" name="CuadroTexto 4">
          <a:extLst>
            <a:ext uri="{FF2B5EF4-FFF2-40B4-BE49-F238E27FC236}">
              <a16:creationId xmlns:a16="http://schemas.microsoft.com/office/drawing/2014/main" id="{E99E860D-C9D1-43DF-9CE9-B147CBE9E03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4" name="CuadroTexto 1">
          <a:extLst>
            <a:ext uri="{FF2B5EF4-FFF2-40B4-BE49-F238E27FC236}">
              <a16:creationId xmlns:a16="http://schemas.microsoft.com/office/drawing/2014/main" id="{F262739A-AAA1-4970-89C0-DA468452598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5" name="CuadroTexto 3">
          <a:extLst>
            <a:ext uri="{FF2B5EF4-FFF2-40B4-BE49-F238E27FC236}">
              <a16:creationId xmlns:a16="http://schemas.microsoft.com/office/drawing/2014/main" id="{B48A3B75-9114-4521-8A55-5D26C0C3183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0</xdr:row>
      <xdr:rowOff>0</xdr:rowOff>
    </xdr:from>
    <xdr:ext cx="65" cy="172227"/>
    <xdr:sp macro="" textlink="">
      <xdr:nvSpPr>
        <xdr:cNvPr id="86" name="CuadroTexto 4">
          <a:extLst>
            <a:ext uri="{FF2B5EF4-FFF2-40B4-BE49-F238E27FC236}">
              <a16:creationId xmlns:a16="http://schemas.microsoft.com/office/drawing/2014/main" id="{E5E8A1BF-42EC-4A45-887D-108D809A36B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7" name="CuadroTexto 86">
          <a:extLst>
            <a:ext uri="{FF2B5EF4-FFF2-40B4-BE49-F238E27FC236}">
              <a16:creationId xmlns:a16="http://schemas.microsoft.com/office/drawing/2014/main" id="{0A4C6C0B-D137-451E-BEB8-01AF752216B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8" name="CuadroTexto 3">
          <a:extLst>
            <a:ext uri="{FF2B5EF4-FFF2-40B4-BE49-F238E27FC236}">
              <a16:creationId xmlns:a16="http://schemas.microsoft.com/office/drawing/2014/main" id="{FDACBCB3-2E48-4C40-A486-0CB02E628B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89" name="CuadroTexto 4">
          <a:extLst>
            <a:ext uri="{FF2B5EF4-FFF2-40B4-BE49-F238E27FC236}">
              <a16:creationId xmlns:a16="http://schemas.microsoft.com/office/drawing/2014/main" id="{C6C679D6-CFAA-4F64-A677-84F8E0D7FC2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0" name="CuadroTexto 1">
          <a:extLst>
            <a:ext uri="{FF2B5EF4-FFF2-40B4-BE49-F238E27FC236}">
              <a16:creationId xmlns:a16="http://schemas.microsoft.com/office/drawing/2014/main" id="{06968E26-5444-4FDF-9C94-00C9E1DC95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1" name="CuadroTexto 3">
          <a:extLst>
            <a:ext uri="{FF2B5EF4-FFF2-40B4-BE49-F238E27FC236}">
              <a16:creationId xmlns:a16="http://schemas.microsoft.com/office/drawing/2014/main" id="{CA086A59-9A37-4B7F-B631-3FA3B48EAD9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2" name="CuadroTexto 4">
          <a:extLst>
            <a:ext uri="{FF2B5EF4-FFF2-40B4-BE49-F238E27FC236}">
              <a16:creationId xmlns:a16="http://schemas.microsoft.com/office/drawing/2014/main" id="{911ADDE2-0DB4-4B31-AB22-E35B60F700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3" name="CuadroTexto 92">
          <a:extLst>
            <a:ext uri="{FF2B5EF4-FFF2-40B4-BE49-F238E27FC236}">
              <a16:creationId xmlns:a16="http://schemas.microsoft.com/office/drawing/2014/main" id="{ED0E11E2-1172-42B1-8C63-C5AC8AC49D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4" name="CuadroTexto 3">
          <a:extLst>
            <a:ext uri="{FF2B5EF4-FFF2-40B4-BE49-F238E27FC236}">
              <a16:creationId xmlns:a16="http://schemas.microsoft.com/office/drawing/2014/main" id="{BB0C7AC6-4858-45E7-BC13-FC3B5E0F44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5" name="CuadroTexto 4">
          <a:extLst>
            <a:ext uri="{FF2B5EF4-FFF2-40B4-BE49-F238E27FC236}">
              <a16:creationId xmlns:a16="http://schemas.microsoft.com/office/drawing/2014/main" id="{82150E18-4142-4380-80AD-B1F660E981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6" name="CuadroTexto 1">
          <a:extLst>
            <a:ext uri="{FF2B5EF4-FFF2-40B4-BE49-F238E27FC236}">
              <a16:creationId xmlns:a16="http://schemas.microsoft.com/office/drawing/2014/main" id="{03686CE7-D5B0-49C9-97BC-2FA55830B7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7" name="CuadroTexto 3">
          <a:extLst>
            <a:ext uri="{FF2B5EF4-FFF2-40B4-BE49-F238E27FC236}">
              <a16:creationId xmlns:a16="http://schemas.microsoft.com/office/drawing/2014/main" id="{8BE0F611-30EE-4E1C-8CC4-99EACF6077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8" name="CuadroTexto 4">
          <a:extLst>
            <a:ext uri="{FF2B5EF4-FFF2-40B4-BE49-F238E27FC236}">
              <a16:creationId xmlns:a16="http://schemas.microsoft.com/office/drawing/2014/main" id="{E010C57E-535F-411F-AE18-A296DBF3B1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99" name="CuadroTexto 98">
          <a:extLst>
            <a:ext uri="{FF2B5EF4-FFF2-40B4-BE49-F238E27FC236}">
              <a16:creationId xmlns:a16="http://schemas.microsoft.com/office/drawing/2014/main" id="{EB31E449-8B4F-40BD-895E-9E7D7CE0F0F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0" name="CuadroTexto 3">
          <a:extLst>
            <a:ext uri="{FF2B5EF4-FFF2-40B4-BE49-F238E27FC236}">
              <a16:creationId xmlns:a16="http://schemas.microsoft.com/office/drawing/2014/main" id="{EB703140-A8F4-4E8C-B3E7-F2CBADA104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1" name="CuadroTexto 4">
          <a:extLst>
            <a:ext uri="{FF2B5EF4-FFF2-40B4-BE49-F238E27FC236}">
              <a16:creationId xmlns:a16="http://schemas.microsoft.com/office/drawing/2014/main" id="{67398AC7-64CC-4698-AEF9-7D012DE153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2" name="CuadroTexto 1">
          <a:extLst>
            <a:ext uri="{FF2B5EF4-FFF2-40B4-BE49-F238E27FC236}">
              <a16:creationId xmlns:a16="http://schemas.microsoft.com/office/drawing/2014/main" id="{E48328B0-7DB2-4B89-9E3C-4203739283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3" name="CuadroTexto 3">
          <a:extLst>
            <a:ext uri="{FF2B5EF4-FFF2-40B4-BE49-F238E27FC236}">
              <a16:creationId xmlns:a16="http://schemas.microsoft.com/office/drawing/2014/main" id="{17A0A9AF-0DB4-4305-A096-96B3DE1416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4" name="CuadroTexto 4">
          <a:extLst>
            <a:ext uri="{FF2B5EF4-FFF2-40B4-BE49-F238E27FC236}">
              <a16:creationId xmlns:a16="http://schemas.microsoft.com/office/drawing/2014/main" id="{4F62B9A3-22A0-408E-9B32-4B2889A1896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5" name="CuadroTexto 104">
          <a:extLst>
            <a:ext uri="{FF2B5EF4-FFF2-40B4-BE49-F238E27FC236}">
              <a16:creationId xmlns:a16="http://schemas.microsoft.com/office/drawing/2014/main" id="{DF0F8DA4-FEF5-4BD3-8C77-5CA75BE96B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6" name="CuadroTexto 3">
          <a:extLst>
            <a:ext uri="{FF2B5EF4-FFF2-40B4-BE49-F238E27FC236}">
              <a16:creationId xmlns:a16="http://schemas.microsoft.com/office/drawing/2014/main" id="{C3E138D5-3587-4E78-ADFE-AA017E04B7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7" name="CuadroTexto 4">
          <a:extLst>
            <a:ext uri="{FF2B5EF4-FFF2-40B4-BE49-F238E27FC236}">
              <a16:creationId xmlns:a16="http://schemas.microsoft.com/office/drawing/2014/main" id="{15D7334C-E142-47C0-90F6-2B3F4C9F5A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8" name="CuadroTexto 1">
          <a:extLst>
            <a:ext uri="{FF2B5EF4-FFF2-40B4-BE49-F238E27FC236}">
              <a16:creationId xmlns:a16="http://schemas.microsoft.com/office/drawing/2014/main" id="{892D8D84-056B-4A77-8C31-7FAB3986F2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09" name="CuadroTexto 3">
          <a:extLst>
            <a:ext uri="{FF2B5EF4-FFF2-40B4-BE49-F238E27FC236}">
              <a16:creationId xmlns:a16="http://schemas.microsoft.com/office/drawing/2014/main" id="{72AAE7BD-691B-4EEE-BCC8-A324256134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0" name="CuadroTexto 4">
          <a:extLst>
            <a:ext uri="{FF2B5EF4-FFF2-40B4-BE49-F238E27FC236}">
              <a16:creationId xmlns:a16="http://schemas.microsoft.com/office/drawing/2014/main" id="{BB96F78E-5988-4DB6-B13F-14F8EB329E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1" name="CuadroTexto 110">
          <a:extLst>
            <a:ext uri="{FF2B5EF4-FFF2-40B4-BE49-F238E27FC236}">
              <a16:creationId xmlns:a16="http://schemas.microsoft.com/office/drawing/2014/main" id="{65C4238B-21BC-4C8A-BF80-DF03232B98A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2" name="CuadroTexto 3">
          <a:extLst>
            <a:ext uri="{FF2B5EF4-FFF2-40B4-BE49-F238E27FC236}">
              <a16:creationId xmlns:a16="http://schemas.microsoft.com/office/drawing/2014/main" id="{9BF2AEAD-93F9-4FF7-AB27-7B24A2AC8A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3" name="CuadroTexto 4">
          <a:extLst>
            <a:ext uri="{FF2B5EF4-FFF2-40B4-BE49-F238E27FC236}">
              <a16:creationId xmlns:a16="http://schemas.microsoft.com/office/drawing/2014/main" id="{989A67D6-1E30-4FAD-A125-4519BB7CED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4" name="CuadroTexto 1">
          <a:extLst>
            <a:ext uri="{FF2B5EF4-FFF2-40B4-BE49-F238E27FC236}">
              <a16:creationId xmlns:a16="http://schemas.microsoft.com/office/drawing/2014/main" id="{A381CB9D-46A8-48D8-9D3B-C93CCF2769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5" name="CuadroTexto 3">
          <a:extLst>
            <a:ext uri="{FF2B5EF4-FFF2-40B4-BE49-F238E27FC236}">
              <a16:creationId xmlns:a16="http://schemas.microsoft.com/office/drawing/2014/main" id="{AC66FC15-E1BD-43C8-BA9F-4F409E8ECF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6" name="CuadroTexto 4">
          <a:extLst>
            <a:ext uri="{FF2B5EF4-FFF2-40B4-BE49-F238E27FC236}">
              <a16:creationId xmlns:a16="http://schemas.microsoft.com/office/drawing/2014/main" id="{E0CBA8DE-0DF6-473F-9213-257B544D3D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7" name="CuadroTexto 116">
          <a:extLst>
            <a:ext uri="{FF2B5EF4-FFF2-40B4-BE49-F238E27FC236}">
              <a16:creationId xmlns:a16="http://schemas.microsoft.com/office/drawing/2014/main" id="{05962DDC-ADB3-459F-BF0D-F05EEBE2D4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8" name="CuadroTexto 3">
          <a:extLst>
            <a:ext uri="{FF2B5EF4-FFF2-40B4-BE49-F238E27FC236}">
              <a16:creationId xmlns:a16="http://schemas.microsoft.com/office/drawing/2014/main" id="{C0536B00-632A-42BB-9AFB-AA97668668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19" name="CuadroTexto 4">
          <a:extLst>
            <a:ext uri="{FF2B5EF4-FFF2-40B4-BE49-F238E27FC236}">
              <a16:creationId xmlns:a16="http://schemas.microsoft.com/office/drawing/2014/main" id="{34F43626-B98B-4E9D-BAAF-F89021135B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0" name="CuadroTexto 1">
          <a:extLst>
            <a:ext uri="{FF2B5EF4-FFF2-40B4-BE49-F238E27FC236}">
              <a16:creationId xmlns:a16="http://schemas.microsoft.com/office/drawing/2014/main" id="{DFC4459E-BD05-4885-91D8-5B0DC15D92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1" name="CuadroTexto 3">
          <a:extLst>
            <a:ext uri="{FF2B5EF4-FFF2-40B4-BE49-F238E27FC236}">
              <a16:creationId xmlns:a16="http://schemas.microsoft.com/office/drawing/2014/main" id="{20855147-6851-4E5A-B694-726229EA0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2" name="CuadroTexto 4">
          <a:extLst>
            <a:ext uri="{FF2B5EF4-FFF2-40B4-BE49-F238E27FC236}">
              <a16:creationId xmlns:a16="http://schemas.microsoft.com/office/drawing/2014/main" id="{876D864C-7D62-417A-8264-175B2B5CE2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3" name="CuadroTexto 122">
          <a:extLst>
            <a:ext uri="{FF2B5EF4-FFF2-40B4-BE49-F238E27FC236}">
              <a16:creationId xmlns:a16="http://schemas.microsoft.com/office/drawing/2014/main" id="{F4C6BDDE-AE13-428D-8AB2-07889CD282A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4" name="CuadroTexto 3">
          <a:extLst>
            <a:ext uri="{FF2B5EF4-FFF2-40B4-BE49-F238E27FC236}">
              <a16:creationId xmlns:a16="http://schemas.microsoft.com/office/drawing/2014/main" id="{AFD46041-9D20-48EA-8B0F-E1821857F7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5" name="CuadroTexto 4">
          <a:extLst>
            <a:ext uri="{FF2B5EF4-FFF2-40B4-BE49-F238E27FC236}">
              <a16:creationId xmlns:a16="http://schemas.microsoft.com/office/drawing/2014/main" id="{BDA67DDA-4E62-4B62-ADE0-9DAA18459A7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6" name="CuadroTexto 1">
          <a:extLst>
            <a:ext uri="{FF2B5EF4-FFF2-40B4-BE49-F238E27FC236}">
              <a16:creationId xmlns:a16="http://schemas.microsoft.com/office/drawing/2014/main" id="{5B622BE2-2CA6-436F-B417-DB25B70006A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7" name="CuadroTexto 3">
          <a:extLst>
            <a:ext uri="{FF2B5EF4-FFF2-40B4-BE49-F238E27FC236}">
              <a16:creationId xmlns:a16="http://schemas.microsoft.com/office/drawing/2014/main" id="{B8C2C3D6-F863-4AC9-80F2-2E752B170E6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8" name="CuadroTexto 4">
          <a:extLst>
            <a:ext uri="{FF2B5EF4-FFF2-40B4-BE49-F238E27FC236}">
              <a16:creationId xmlns:a16="http://schemas.microsoft.com/office/drawing/2014/main" id="{18090341-EE56-4FD7-878C-ADC4C3D987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29" name="CuadroTexto 128">
          <a:extLst>
            <a:ext uri="{FF2B5EF4-FFF2-40B4-BE49-F238E27FC236}">
              <a16:creationId xmlns:a16="http://schemas.microsoft.com/office/drawing/2014/main" id="{48904472-18E9-4B5A-AAEC-29F8BCD163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0" name="CuadroTexto 3">
          <a:extLst>
            <a:ext uri="{FF2B5EF4-FFF2-40B4-BE49-F238E27FC236}">
              <a16:creationId xmlns:a16="http://schemas.microsoft.com/office/drawing/2014/main" id="{C542365A-7C4C-4976-835F-1E394FFA849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1" name="CuadroTexto 4">
          <a:extLst>
            <a:ext uri="{FF2B5EF4-FFF2-40B4-BE49-F238E27FC236}">
              <a16:creationId xmlns:a16="http://schemas.microsoft.com/office/drawing/2014/main" id="{4E3C191A-5DBA-42D3-B516-3A2BB8150C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2" name="CuadroTexto 1">
          <a:extLst>
            <a:ext uri="{FF2B5EF4-FFF2-40B4-BE49-F238E27FC236}">
              <a16:creationId xmlns:a16="http://schemas.microsoft.com/office/drawing/2014/main" id="{9868F8E0-89B9-4BF0-9FD8-E8B26FCE3B8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3" name="CuadroTexto 3">
          <a:extLst>
            <a:ext uri="{FF2B5EF4-FFF2-40B4-BE49-F238E27FC236}">
              <a16:creationId xmlns:a16="http://schemas.microsoft.com/office/drawing/2014/main" id="{6E17926C-214A-4A7F-A05B-75D3D0A024B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4" name="CuadroTexto 4">
          <a:extLst>
            <a:ext uri="{FF2B5EF4-FFF2-40B4-BE49-F238E27FC236}">
              <a16:creationId xmlns:a16="http://schemas.microsoft.com/office/drawing/2014/main" id="{522BBB3D-5ACA-4574-88CB-9A5EF74BDE5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5" name="CuadroTexto 134">
          <a:extLst>
            <a:ext uri="{FF2B5EF4-FFF2-40B4-BE49-F238E27FC236}">
              <a16:creationId xmlns:a16="http://schemas.microsoft.com/office/drawing/2014/main" id="{BBDF1844-8CEA-4F67-B168-EDD8F89237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6" name="CuadroTexto 3">
          <a:extLst>
            <a:ext uri="{FF2B5EF4-FFF2-40B4-BE49-F238E27FC236}">
              <a16:creationId xmlns:a16="http://schemas.microsoft.com/office/drawing/2014/main" id="{F5D35D06-2195-4F9F-8F42-199EC1A55A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7" name="CuadroTexto 4">
          <a:extLst>
            <a:ext uri="{FF2B5EF4-FFF2-40B4-BE49-F238E27FC236}">
              <a16:creationId xmlns:a16="http://schemas.microsoft.com/office/drawing/2014/main" id="{1D90F2C7-4FE3-4F64-A74F-0F14F35454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8" name="CuadroTexto 1">
          <a:extLst>
            <a:ext uri="{FF2B5EF4-FFF2-40B4-BE49-F238E27FC236}">
              <a16:creationId xmlns:a16="http://schemas.microsoft.com/office/drawing/2014/main" id="{DA507627-4E86-4DF2-9A29-EAFAB882585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39" name="CuadroTexto 3">
          <a:extLst>
            <a:ext uri="{FF2B5EF4-FFF2-40B4-BE49-F238E27FC236}">
              <a16:creationId xmlns:a16="http://schemas.microsoft.com/office/drawing/2014/main" id="{8601EA95-2394-4CBD-B89C-4C0759074CA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0" name="CuadroTexto 4">
          <a:extLst>
            <a:ext uri="{FF2B5EF4-FFF2-40B4-BE49-F238E27FC236}">
              <a16:creationId xmlns:a16="http://schemas.microsoft.com/office/drawing/2014/main" id="{D7AD6BDA-4AC0-4EA1-B397-45AEFC9054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1" name="CuadroTexto 140">
          <a:extLst>
            <a:ext uri="{FF2B5EF4-FFF2-40B4-BE49-F238E27FC236}">
              <a16:creationId xmlns:a16="http://schemas.microsoft.com/office/drawing/2014/main" id="{435FC375-FE95-4C20-8566-703254411DF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2" name="CuadroTexto 3">
          <a:extLst>
            <a:ext uri="{FF2B5EF4-FFF2-40B4-BE49-F238E27FC236}">
              <a16:creationId xmlns:a16="http://schemas.microsoft.com/office/drawing/2014/main" id="{72310BA1-2515-4F87-8B57-2E15F2CC54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3" name="CuadroTexto 4">
          <a:extLst>
            <a:ext uri="{FF2B5EF4-FFF2-40B4-BE49-F238E27FC236}">
              <a16:creationId xmlns:a16="http://schemas.microsoft.com/office/drawing/2014/main" id="{6E7EFBEB-75A4-40CA-9954-A745C00BCC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4" name="CuadroTexto 1">
          <a:extLst>
            <a:ext uri="{FF2B5EF4-FFF2-40B4-BE49-F238E27FC236}">
              <a16:creationId xmlns:a16="http://schemas.microsoft.com/office/drawing/2014/main" id="{8A06B70B-863F-48D4-B270-4314CDB91F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5" name="CuadroTexto 3">
          <a:extLst>
            <a:ext uri="{FF2B5EF4-FFF2-40B4-BE49-F238E27FC236}">
              <a16:creationId xmlns:a16="http://schemas.microsoft.com/office/drawing/2014/main" id="{86EED1B6-FBBF-46D9-B1AE-CCC751DFCEB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6" name="CuadroTexto 4">
          <a:extLst>
            <a:ext uri="{FF2B5EF4-FFF2-40B4-BE49-F238E27FC236}">
              <a16:creationId xmlns:a16="http://schemas.microsoft.com/office/drawing/2014/main" id="{03FFFC03-49C3-4F00-8038-FBBA3C819C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7" name="CuadroTexto 146">
          <a:extLst>
            <a:ext uri="{FF2B5EF4-FFF2-40B4-BE49-F238E27FC236}">
              <a16:creationId xmlns:a16="http://schemas.microsoft.com/office/drawing/2014/main" id="{2BF290DB-4709-4699-9F5E-ADE95830968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8" name="CuadroTexto 3">
          <a:extLst>
            <a:ext uri="{FF2B5EF4-FFF2-40B4-BE49-F238E27FC236}">
              <a16:creationId xmlns:a16="http://schemas.microsoft.com/office/drawing/2014/main" id="{A1846F39-4D78-48F8-986B-2FF8F15BD2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49" name="CuadroTexto 4">
          <a:extLst>
            <a:ext uri="{FF2B5EF4-FFF2-40B4-BE49-F238E27FC236}">
              <a16:creationId xmlns:a16="http://schemas.microsoft.com/office/drawing/2014/main" id="{C16F5FE0-E362-4BFE-AF05-78BE47F15B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0" name="CuadroTexto 1">
          <a:extLst>
            <a:ext uri="{FF2B5EF4-FFF2-40B4-BE49-F238E27FC236}">
              <a16:creationId xmlns:a16="http://schemas.microsoft.com/office/drawing/2014/main" id="{1E526E29-FDF8-4AE7-BE09-AFE572FC44A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1" name="CuadroTexto 3">
          <a:extLst>
            <a:ext uri="{FF2B5EF4-FFF2-40B4-BE49-F238E27FC236}">
              <a16:creationId xmlns:a16="http://schemas.microsoft.com/office/drawing/2014/main" id="{DE9713FC-57B5-459F-9BF1-3340C9D9353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2" name="CuadroTexto 4">
          <a:extLst>
            <a:ext uri="{FF2B5EF4-FFF2-40B4-BE49-F238E27FC236}">
              <a16:creationId xmlns:a16="http://schemas.microsoft.com/office/drawing/2014/main" id="{8375E0B7-CEA0-4E03-99CB-FE14C030EF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3" name="CuadroTexto 152">
          <a:extLst>
            <a:ext uri="{FF2B5EF4-FFF2-40B4-BE49-F238E27FC236}">
              <a16:creationId xmlns:a16="http://schemas.microsoft.com/office/drawing/2014/main" id="{3A7137FD-8458-40BF-B3A4-8481CB1F95E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4" name="CuadroTexto 3">
          <a:extLst>
            <a:ext uri="{FF2B5EF4-FFF2-40B4-BE49-F238E27FC236}">
              <a16:creationId xmlns:a16="http://schemas.microsoft.com/office/drawing/2014/main" id="{D23A0BF2-BE28-4BEB-8961-91A5ED82EA0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5" name="CuadroTexto 4">
          <a:extLst>
            <a:ext uri="{FF2B5EF4-FFF2-40B4-BE49-F238E27FC236}">
              <a16:creationId xmlns:a16="http://schemas.microsoft.com/office/drawing/2014/main" id="{D1672205-A3F5-4344-AC6E-640BC788C8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6" name="CuadroTexto 1">
          <a:extLst>
            <a:ext uri="{FF2B5EF4-FFF2-40B4-BE49-F238E27FC236}">
              <a16:creationId xmlns:a16="http://schemas.microsoft.com/office/drawing/2014/main" id="{5997B8BA-7D4A-4F84-839E-0E004E8F1C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7" name="CuadroTexto 3">
          <a:extLst>
            <a:ext uri="{FF2B5EF4-FFF2-40B4-BE49-F238E27FC236}">
              <a16:creationId xmlns:a16="http://schemas.microsoft.com/office/drawing/2014/main" id="{AFE5BEC3-55EC-4304-A080-F868C4399EA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8" name="CuadroTexto 4">
          <a:extLst>
            <a:ext uri="{FF2B5EF4-FFF2-40B4-BE49-F238E27FC236}">
              <a16:creationId xmlns:a16="http://schemas.microsoft.com/office/drawing/2014/main" id="{942ED4AB-8E66-401E-A7AE-C1B4830DBF3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59" name="CuadroTexto 158">
          <a:extLst>
            <a:ext uri="{FF2B5EF4-FFF2-40B4-BE49-F238E27FC236}">
              <a16:creationId xmlns:a16="http://schemas.microsoft.com/office/drawing/2014/main" id="{884C5D00-05CF-490F-B4D8-7DCBE5163B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0" name="CuadroTexto 3">
          <a:extLst>
            <a:ext uri="{FF2B5EF4-FFF2-40B4-BE49-F238E27FC236}">
              <a16:creationId xmlns:a16="http://schemas.microsoft.com/office/drawing/2014/main" id="{1BA0BF35-0245-45B2-911E-7CD482F8600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1" name="CuadroTexto 4">
          <a:extLst>
            <a:ext uri="{FF2B5EF4-FFF2-40B4-BE49-F238E27FC236}">
              <a16:creationId xmlns:a16="http://schemas.microsoft.com/office/drawing/2014/main" id="{7F8817C2-A845-4C05-BA5D-FC872CA0DB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2" name="CuadroTexto 1">
          <a:extLst>
            <a:ext uri="{FF2B5EF4-FFF2-40B4-BE49-F238E27FC236}">
              <a16:creationId xmlns:a16="http://schemas.microsoft.com/office/drawing/2014/main" id="{9D7210E1-7217-4535-B0C2-D64A8C1272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3" name="CuadroTexto 3">
          <a:extLst>
            <a:ext uri="{FF2B5EF4-FFF2-40B4-BE49-F238E27FC236}">
              <a16:creationId xmlns:a16="http://schemas.microsoft.com/office/drawing/2014/main" id="{86CF6388-C845-4288-ABAE-9EC138399B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4" name="CuadroTexto 4">
          <a:extLst>
            <a:ext uri="{FF2B5EF4-FFF2-40B4-BE49-F238E27FC236}">
              <a16:creationId xmlns:a16="http://schemas.microsoft.com/office/drawing/2014/main" id="{8963752E-8041-4836-87E4-6EF1C610A1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5" name="CuadroTexto 164">
          <a:extLst>
            <a:ext uri="{FF2B5EF4-FFF2-40B4-BE49-F238E27FC236}">
              <a16:creationId xmlns:a16="http://schemas.microsoft.com/office/drawing/2014/main" id="{64A99553-AADC-4543-9C6E-734694D5BE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6" name="CuadroTexto 3">
          <a:extLst>
            <a:ext uri="{FF2B5EF4-FFF2-40B4-BE49-F238E27FC236}">
              <a16:creationId xmlns:a16="http://schemas.microsoft.com/office/drawing/2014/main" id="{A5B7AE5F-383C-4D5D-8011-0A956F864E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7" name="CuadroTexto 4">
          <a:extLst>
            <a:ext uri="{FF2B5EF4-FFF2-40B4-BE49-F238E27FC236}">
              <a16:creationId xmlns:a16="http://schemas.microsoft.com/office/drawing/2014/main" id="{A89BB33B-3C97-49BB-B967-4008B233E2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8" name="CuadroTexto 1">
          <a:extLst>
            <a:ext uri="{FF2B5EF4-FFF2-40B4-BE49-F238E27FC236}">
              <a16:creationId xmlns:a16="http://schemas.microsoft.com/office/drawing/2014/main" id="{E675D7D3-3DF7-47E6-976A-205765DE6A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69" name="CuadroTexto 3">
          <a:extLst>
            <a:ext uri="{FF2B5EF4-FFF2-40B4-BE49-F238E27FC236}">
              <a16:creationId xmlns:a16="http://schemas.microsoft.com/office/drawing/2014/main" id="{A27B6A54-96DC-4695-8108-162CC74B120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0" name="CuadroTexto 4">
          <a:extLst>
            <a:ext uri="{FF2B5EF4-FFF2-40B4-BE49-F238E27FC236}">
              <a16:creationId xmlns:a16="http://schemas.microsoft.com/office/drawing/2014/main" id="{A66306B9-223C-4D10-927F-FC39367E23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1203722</xdr:colOff>
      <xdr:row>1</xdr:row>
      <xdr:rowOff>0</xdr:rowOff>
    </xdr:from>
    <xdr:ext cx="65" cy="172227"/>
    <xdr:sp macro="" textlink="">
      <xdr:nvSpPr>
        <xdr:cNvPr id="2" name="CuadroTexto 1">
          <a:extLst>
            <a:ext uri="{FF2B5EF4-FFF2-40B4-BE49-F238E27FC236}">
              <a16:creationId xmlns:a16="http://schemas.microsoft.com/office/drawing/2014/main" id="{5A55E427-9A15-457F-B091-47ED17261B66}"/>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3" name="CuadroTexto 3">
          <a:extLst>
            <a:ext uri="{FF2B5EF4-FFF2-40B4-BE49-F238E27FC236}">
              <a16:creationId xmlns:a16="http://schemas.microsoft.com/office/drawing/2014/main" id="{59E29A1A-968A-443D-9F6D-93B6DC68C285}"/>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4" name="CuadroTexto 4">
          <a:extLst>
            <a:ext uri="{FF2B5EF4-FFF2-40B4-BE49-F238E27FC236}">
              <a16:creationId xmlns:a16="http://schemas.microsoft.com/office/drawing/2014/main" id="{A139A3C1-69BA-4384-BDEA-F211D30868A4}"/>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5" name="CuadroTexto 1">
          <a:extLst>
            <a:ext uri="{FF2B5EF4-FFF2-40B4-BE49-F238E27FC236}">
              <a16:creationId xmlns:a16="http://schemas.microsoft.com/office/drawing/2014/main" id="{F96F2F78-740D-432D-8332-88907AAA3A3B}"/>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6" name="CuadroTexto 3">
          <a:extLst>
            <a:ext uri="{FF2B5EF4-FFF2-40B4-BE49-F238E27FC236}">
              <a16:creationId xmlns:a16="http://schemas.microsoft.com/office/drawing/2014/main" id="{A3C8A6FE-5682-4068-9ED9-7164A2A767A6}"/>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7" name="CuadroTexto 4">
          <a:extLst>
            <a:ext uri="{FF2B5EF4-FFF2-40B4-BE49-F238E27FC236}">
              <a16:creationId xmlns:a16="http://schemas.microsoft.com/office/drawing/2014/main" id="{DB73FD22-73CB-4082-B103-B978CBA402B7}"/>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8" name="CuadroTexto 7">
          <a:extLst>
            <a:ext uri="{FF2B5EF4-FFF2-40B4-BE49-F238E27FC236}">
              <a16:creationId xmlns:a16="http://schemas.microsoft.com/office/drawing/2014/main" id="{30302D2F-4323-4930-8925-FA63DC100F5F}"/>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 name="CuadroTexto 3">
          <a:extLst>
            <a:ext uri="{FF2B5EF4-FFF2-40B4-BE49-F238E27FC236}">
              <a16:creationId xmlns:a16="http://schemas.microsoft.com/office/drawing/2014/main" id="{CB908541-50B6-454E-BDA9-8A03BAF8C1CD}"/>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10" name="CuadroTexto 4">
          <a:extLst>
            <a:ext uri="{FF2B5EF4-FFF2-40B4-BE49-F238E27FC236}">
              <a16:creationId xmlns:a16="http://schemas.microsoft.com/office/drawing/2014/main" id="{FF42493E-AA1D-471A-8B08-1E5B90C5964D}"/>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1" name="CuadroTexto 1">
          <a:extLst>
            <a:ext uri="{FF2B5EF4-FFF2-40B4-BE49-F238E27FC236}">
              <a16:creationId xmlns:a16="http://schemas.microsoft.com/office/drawing/2014/main" id="{E4457CD6-5B95-42CA-B9DC-AFCF37875089}"/>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2" name="CuadroTexto 3">
          <a:extLst>
            <a:ext uri="{FF2B5EF4-FFF2-40B4-BE49-F238E27FC236}">
              <a16:creationId xmlns:a16="http://schemas.microsoft.com/office/drawing/2014/main" id="{C8FE971E-DB07-47D0-8312-70CE3B837E25}"/>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13" name="CuadroTexto 4">
          <a:extLst>
            <a:ext uri="{FF2B5EF4-FFF2-40B4-BE49-F238E27FC236}">
              <a16:creationId xmlns:a16="http://schemas.microsoft.com/office/drawing/2014/main" id="{D6F870CB-58E5-4628-BD07-F9880B0B6977}"/>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xdr:row>
      <xdr:rowOff>0</xdr:rowOff>
    </xdr:from>
    <xdr:ext cx="65" cy="172227"/>
    <xdr:sp macro="" textlink="">
      <xdr:nvSpPr>
        <xdr:cNvPr id="14" name="CuadroTexto 13">
          <a:extLst>
            <a:ext uri="{FF2B5EF4-FFF2-40B4-BE49-F238E27FC236}">
              <a16:creationId xmlns:a16="http://schemas.microsoft.com/office/drawing/2014/main" id="{EE819208-9611-4D06-B99B-C847EF3C352A}"/>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xdr:row>
      <xdr:rowOff>0</xdr:rowOff>
    </xdr:from>
    <xdr:ext cx="65" cy="172227"/>
    <xdr:sp macro="" textlink="">
      <xdr:nvSpPr>
        <xdr:cNvPr id="15" name="CuadroTexto 3">
          <a:extLst>
            <a:ext uri="{FF2B5EF4-FFF2-40B4-BE49-F238E27FC236}">
              <a16:creationId xmlns:a16="http://schemas.microsoft.com/office/drawing/2014/main" id="{2CD4D9C3-7CC5-4F97-ACBE-4CBF0671E094}"/>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xdr:row>
      <xdr:rowOff>0</xdr:rowOff>
    </xdr:from>
    <xdr:ext cx="65" cy="172227"/>
    <xdr:sp macro="" textlink="">
      <xdr:nvSpPr>
        <xdr:cNvPr id="16" name="CuadroTexto 4">
          <a:extLst>
            <a:ext uri="{FF2B5EF4-FFF2-40B4-BE49-F238E27FC236}">
              <a16:creationId xmlns:a16="http://schemas.microsoft.com/office/drawing/2014/main" id="{1E2106C8-3889-4C42-B25B-99F3881D009F}"/>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xdr:row>
      <xdr:rowOff>0</xdr:rowOff>
    </xdr:from>
    <xdr:ext cx="65" cy="172227"/>
    <xdr:sp macro="" textlink="">
      <xdr:nvSpPr>
        <xdr:cNvPr id="17" name="CuadroTexto 1">
          <a:extLst>
            <a:ext uri="{FF2B5EF4-FFF2-40B4-BE49-F238E27FC236}">
              <a16:creationId xmlns:a16="http://schemas.microsoft.com/office/drawing/2014/main" id="{BAC39795-F94D-4E57-8CB7-B02EAF2B7E01}"/>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xdr:row>
      <xdr:rowOff>0</xdr:rowOff>
    </xdr:from>
    <xdr:ext cx="65" cy="172227"/>
    <xdr:sp macro="" textlink="">
      <xdr:nvSpPr>
        <xdr:cNvPr id="18" name="CuadroTexto 3">
          <a:extLst>
            <a:ext uri="{FF2B5EF4-FFF2-40B4-BE49-F238E27FC236}">
              <a16:creationId xmlns:a16="http://schemas.microsoft.com/office/drawing/2014/main" id="{FF446DE6-B4D8-4727-9AF2-1A4A70E8B408}"/>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xdr:row>
      <xdr:rowOff>0</xdr:rowOff>
    </xdr:from>
    <xdr:ext cx="65" cy="172227"/>
    <xdr:sp macro="" textlink="">
      <xdr:nvSpPr>
        <xdr:cNvPr id="19" name="CuadroTexto 4">
          <a:extLst>
            <a:ext uri="{FF2B5EF4-FFF2-40B4-BE49-F238E27FC236}">
              <a16:creationId xmlns:a16="http://schemas.microsoft.com/office/drawing/2014/main" id="{2355C38C-6970-4004-AC84-ED8A8576A6CC}"/>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56</xdr:row>
      <xdr:rowOff>263127</xdr:rowOff>
    </xdr:from>
    <xdr:ext cx="65" cy="172227"/>
    <xdr:sp macro="" textlink="">
      <xdr:nvSpPr>
        <xdr:cNvPr id="20" name="CuadroTexto 19">
          <a:extLst>
            <a:ext uri="{FF2B5EF4-FFF2-40B4-BE49-F238E27FC236}">
              <a16:creationId xmlns:a16="http://schemas.microsoft.com/office/drawing/2014/main" id="{9559BEF8-9C1B-40B6-88D4-B679979D79B0}"/>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56</xdr:row>
      <xdr:rowOff>263127</xdr:rowOff>
    </xdr:from>
    <xdr:ext cx="65" cy="172227"/>
    <xdr:sp macro="" textlink="">
      <xdr:nvSpPr>
        <xdr:cNvPr id="21" name="CuadroTexto 3">
          <a:extLst>
            <a:ext uri="{FF2B5EF4-FFF2-40B4-BE49-F238E27FC236}">
              <a16:creationId xmlns:a16="http://schemas.microsoft.com/office/drawing/2014/main" id="{91D83601-CCF3-484C-8A11-82E543D566F4}"/>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57</xdr:row>
      <xdr:rowOff>0</xdr:rowOff>
    </xdr:from>
    <xdr:ext cx="65" cy="172227"/>
    <xdr:sp macro="" textlink="">
      <xdr:nvSpPr>
        <xdr:cNvPr id="22" name="CuadroTexto 4">
          <a:extLst>
            <a:ext uri="{FF2B5EF4-FFF2-40B4-BE49-F238E27FC236}">
              <a16:creationId xmlns:a16="http://schemas.microsoft.com/office/drawing/2014/main" id="{5B7F8DB2-3C00-4AC9-A35E-A5B8BBEC6861}"/>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56</xdr:row>
      <xdr:rowOff>263127</xdr:rowOff>
    </xdr:from>
    <xdr:ext cx="65" cy="172227"/>
    <xdr:sp macro="" textlink="">
      <xdr:nvSpPr>
        <xdr:cNvPr id="23" name="CuadroTexto 1">
          <a:extLst>
            <a:ext uri="{FF2B5EF4-FFF2-40B4-BE49-F238E27FC236}">
              <a16:creationId xmlns:a16="http://schemas.microsoft.com/office/drawing/2014/main" id="{EBFCD767-A6EE-4713-9647-8494F693F6BC}"/>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56</xdr:row>
      <xdr:rowOff>263127</xdr:rowOff>
    </xdr:from>
    <xdr:ext cx="65" cy="172227"/>
    <xdr:sp macro="" textlink="">
      <xdr:nvSpPr>
        <xdr:cNvPr id="24" name="CuadroTexto 3">
          <a:extLst>
            <a:ext uri="{FF2B5EF4-FFF2-40B4-BE49-F238E27FC236}">
              <a16:creationId xmlns:a16="http://schemas.microsoft.com/office/drawing/2014/main" id="{33011B9F-A22E-42F0-8246-2AA768C24ADD}"/>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57</xdr:row>
      <xdr:rowOff>0</xdr:rowOff>
    </xdr:from>
    <xdr:ext cx="65" cy="172227"/>
    <xdr:sp macro="" textlink="">
      <xdr:nvSpPr>
        <xdr:cNvPr id="25" name="CuadroTexto 4">
          <a:extLst>
            <a:ext uri="{FF2B5EF4-FFF2-40B4-BE49-F238E27FC236}">
              <a16:creationId xmlns:a16="http://schemas.microsoft.com/office/drawing/2014/main" id="{89E175D8-536F-41D0-8A07-1BCE7DD2C8B5}"/>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126</xdr:row>
      <xdr:rowOff>0</xdr:rowOff>
    </xdr:from>
    <xdr:ext cx="65" cy="172227"/>
    <xdr:sp macro="" textlink="">
      <xdr:nvSpPr>
        <xdr:cNvPr id="26" name="CuadroTexto 25">
          <a:extLst>
            <a:ext uri="{FF2B5EF4-FFF2-40B4-BE49-F238E27FC236}">
              <a16:creationId xmlns:a16="http://schemas.microsoft.com/office/drawing/2014/main" id="{90717E82-4BEF-4470-8243-75D302B21413}"/>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126</xdr:row>
      <xdr:rowOff>0</xdr:rowOff>
    </xdr:from>
    <xdr:ext cx="65" cy="172227"/>
    <xdr:sp macro="" textlink="">
      <xdr:nvSpPr>
        <xdr:cNvPr id="27" name="CuadroTexto 3">
          <a:extLst>
            <a:ext uri="{FF2B5EF4-FFF2-40B4-BE49-F238E27FC236}">
              <a16:creationId xmlns:a16="http://schemas.microsoft.com/office/drawing/2014/main" id="{F22CFD72-33FA-4DA2-8A7C-C3338879EF9F}"/>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126</xdr:row>
      <xdr:rowOff>0</xdr:rowOff>
    </xdr:from>
    <xdr:ext cx="65" cy="172227"/>
    <xdr:sp macro="" textlink="">
      <xdr:nvSpPr>
        <xdr:cNvPr id="28" name="CuadroTexto 4">
          <a:extLst>
            <a:ext uri="{FF2B5EF4-FFF2-40B4-BE49-F238E27FC236}">
              <a16:creationId xmlns:a16="http://schemas.microsoft.com/office/drawing/2014/main" id="{173B3D41-9595-498C-9795-B4E7F0DB5FB3}"/>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126</xdr:row>
      <xdr:rowOff>0</xdr:rowOff>
    </xdr:from>
    <xdr:ext cx="65" cy="172227"/>
    <xdr:sp macro="" textlink="">
      <xdr:nvSpPr>
        <xdr:cNvPr id="29" name="CuadroTexto 1">
          <a:extLst>
            <a:ext uri="{FF2B5EF4-FFF2-40B4-BE49-F238E27FC236}">
              <a16:creationId xmlns:a16="http://schemas.microsoft.com/office/drawing/2014/main" id="{45C70CC3-7A76-470A-BD2A-59B87AED1969}"/>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126</xdr:row>
      <xdr:rowOff>0</xdr:rowOff>
    </xdr:from>
    <xdr:ext cx="65" cy="172227"/>
    <xdr:sp macro="" textlink="">
      <xdr:nvSpPr>
        <xdr:cNvPr id="30" name="CuadroTexto 3">
          <a:extLst>
            <a:ext uri="{FF2B5EF4-FFF2-40B4-BE49-F238E27FC236}">
              <a16:creationId xmlns:a16="http://schemas.microsoft.com/office/drawing/2014/main" id="{34A02650-6A4E-4FBB-807A-FBFA3D6FADB8}"/>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126</xdr:row>
      <xdr:rowOff>0</xdr:rowOff>
    </xdr:from>
    <xdr:ext cx="65" cy="172227"/>
    <xdr:sp macro="" textlink="">
      <xdr:nvSpPr>
        <xdr:cNvPr id="31" name="CuadroTexto 4">
          <a:extLst>
            <a:ext uri="{FF2B5EF4-FFF2-40B4-BE49-F238E27FC236}">
              <a16:creationId xmlns:a16="http://schemas.microsoft.com/office/drawing/2014/main" id="{3090B26B-3EBD-4729-BEDE-E360E62105F0}"/>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127</xdr:row>
      <xdr:rowOff>0</xdr:rowOff>
    </xdr:from>
    <xdr:ext cx="65" cy="172227"/>
    <xdr:sp macro="" textlink="">
      <xdr:nvSpPr>
        <xdr:cNvPr id="32" name="CuadroTexto 31">
          <a:extLst>
            <a:ext uri="{FF2B5EF4-FFF2-40B4-BE49-F238E27FC236}">
              <a16:creationId xmlns:a16="http://schemas.microsoft.com/office/drawing/2014/main" id="{71C74EBC-DEF5-465B-8F65-F91A493A491C}"/>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127</xdr:row>
      <xdr:rowOff>0</xdr:rowOff>
    </xdr:from>
    <xdr:ext cx="65" cy="172227"/>
    <xdr:sp macro="" textlink="">
      <xdr:nvSpPr>
        <xdr:cNvPr id="33" name="CuadroTexto 3">
          <a:extLst>
            <a:ext uri="{FF2B5EF4-FFF2-40B4-BE49-F238E27FC236}">
              <a16:creationId xmlns:a16="http://schemas.microsoft.com/office/drawing/2014/main" id="{BF5723F3-1B97-4964-BFDA-F18137BA464C}"/>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127</xdr:row>
      <xdr:rowOff>0</xdr:rowOff>
    </xdr:from>
    <xdr:ext cx="65" cy="172227"/>
    <xdr:sp macro="" textlink="">
      <xdr:nvSpPr>
        <xdr:cNvPr id="34" name="CuadroTexto 4">
          <a:extLst>
            <a:ext uri="{FF2B5EF4-FFF2-40B4-BE49-F238E27FC236}">
              <a16:creationId xmlns:a16="http://schemas.microsoft.com/office/drawing/2014/main" id="{69794E18-AEF7-49CF-826D-B1DEA5D900F4}"/>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127</xdr:row>
      <xdr:rowOff>0</xdr:rowOff>
    </xdr:from>
    <xdr:ext cx="65" cy="172227"/>
    <xdr:sp macro="" textlink="">
      <xdr:nvSpPr>
        <xdr:cNvPr id="35" name="CuadroTexto 1">
          <a:extLst>
            <a:ext uri="{FF2B5EF4-FFF2-40B4-BE49-F238E27FC236}">
              <a16:creationId xmlns:a16="http://schemas.microsoft.com/office/drawing/2014/main" id="{B1FF04D0-F4D0-4F0D-99B1-D3705D5BC09E}"/>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127</xdr:row>
      <xdr:rowOff>0</xdr:rowOff>
    </xdr:from>
    <xdr:ext cx="65" cy="172227"/>
    <xdr:sp macro="" textlink="">
      <xdr:nvSpPr>
        <xdr:cNvPr id="36" name="CuadroTexto 3">
          <a:extLst>
            <a:ext uri="{FF2B5EF4-FFF2-40B4-BE49-F238E27FC236}">
              <a16:creationId xmlns:a16="http://schemas.microsoft.com/office/drawing/2014/main" id="{9D195C9F-AED2-4075-8C12-A1FEBFBFEBFD}"/>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127</xdr:row>
      <xdr:rowOff>0</xdr:rowOff>
    </xdr:from>
    <xdr:ext cx="65" cy="172227"/>
    <xdr:sp macro="" textlink="">
      <xdr:nvSpPr>
        <xdr:cNvPr id="37" name="CuadroTexto 4">
          <a:extLst>
            <a:ext uri="{FF2B5EF4-FFF2-40B4-BE49-F238E27FC236}">
              <a16:creationId xmlns:a16="http://schemas.microsoft.com/office/drawing/2014/main" id="{CC49E23B-6142-4673-9E24-19E74F4E44BC}"/>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168</xdr:row>
      <xdr:rowOff>0</xdr:rowOff>
    </xdr:from>
    <xdr:ext cx="65" cy="172227"/>
    <xdr:sp macro="" textlink="">
      <xdr:nvSpPr>
        <xdr:cNvPr id="38" name="CuadroTexto 37">
          <a:extLst>
            <a:ext uri="{FF2B5EF4-FFF2-40B4-BE49-F238E27FC236}">
              <a16:creationId xmlns:a16="http://schemas.microsoft.com/office/drawing/2014/main" id="{53E2012B-E4F2-4A89-879B-C32988151817}"/>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168</xdr:row>
      <xdr:rowOff>0</xdr:rowOff>
    </xdr:from>
    <xdr:ext cx="65" cy="172227"/>
    <xdr:sp macro="" textlink="">
      <xdr:nvSpPr>
        <xdr:cNvPr id="39" name="CuadroTexto 3">
          <a:extLst>
            <a:ext uri="{FF2B5EF4-FFF2-40B4-BE49-F238E27FC236}">
              <a16:creationId xmlns:a16="http://schemas.microsoft.com/office/drawing/2014/main" id="{27A58060-FDA1-47ED-9DB0-22CFC6EBF8D9}"/>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168</xdr:row>
      <xdr:rowOff>0</xdr:rowOff>
    </xdr:from>
    <xdr:ext cx="65" cy="172227"/>
    <xdr:sp macro="" textlink="">
      <xdr:nvSpPr>
        <xdr:cNvPr id="40" name="CuadroTexto 4">
          <a:extLst>
            <a:ext uri="{FF2B5EF4-FFF2-40B4-BE49-F238E27FC236}">
              <a16:creationId xmlns:a16="http://schemas.microsoft.com/office/drawing/2014/main" id="{60CC74E1-BA7E-4B7F-8955-2D93AF379F0A}"/>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168</xdr:row>
      <xdr:rowOff>0</xdr:rowOff>
    </xdr:from>
    <xdr:ext cx="65" cy="172227"/>
    <xdr:sp macro="" textlink="">
      <xdr:nvSpPr>
        <xdr:cNvPr id="41" name="CuadroTexto 1">
          <a:extLst>
            <a:ext uri="{FF2B5EF4-FFF2-40B4-BE49-F238E27FC236}">
              <a16:creationId xmlns:a16="http://schemas.microsoft.com/office/drawing/2014/main" id="{4C873AC7-3C9C-4BD1-938C-8B5C4AAD345F}"/>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168</xdr:row>
      <xdr:rowOff>0</xdr:rowOff>
    </xdr:from>
    <xdr:ext cx="65" cy="172227"/>
    <xdr:sp macro="" textlink="">
      <xdr:nvSpPr>
        <xdr:cNvPr id="42" name="CuadroTexto 3">
          <a:extLst>
            <a:ext uri="{FF2B5EF4-FFF2-40B4-BE49-F238E27FC236}">
              <a16:creationId xmlns:a16="http://schemas.microsoft.com/office/drawing/2014/main" id="{C207F05D-3CE8-4E3A-A2DB-FF115F9B97E8}"/>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168</xdr:row>
      <xdr:rowOff>0</xdr:rowOff>
    </xdr:from>
    <xdr:ext cx="65" cy="172227"/>
    <xdr:sp macro="" textlink="">
      <xdr:nvSpPr>
        <xdr:cNvPr id="43" name="CuadroTexto 4">
          <a:extLst>
            <a:ext uri="{FF2B5EF4-FFF2-40B4-BE49-F238E27FC236}">
              <a16:creationId xmlns:a16="http://schemas.microsoft.com/office/drawing/2014/main" id="{6538FF1D-B1DF-4184-BDF6-600AA61A6878}"/>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169</xdr:row>
      <xdr:rowOff>0</xdr:rowOff>
    </xdr:from>
    <xdr:ext cx="65" cy="172227"/>
    <xdr:sp macro="" textlink="">
      <xdr:nvSpPr>
        <xdr:cNvPr id="44" name="CuadroTexto 43">
          <a:extLst>
            <a:ext uri="{FF2B5EF4-FFF2-40B4-BE49-F238E27FC236}">
              <a16:creationId xmlns:a16="http://schemas.microsoft.com/office/drawing/2014/main" id="{8337EE7D-E832-498C-AA4F-56AC9169EA63}"/>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169</xdr:row>
      <xdr:rowOff>0</xdr:rowOff>
    </xdr:from>
    <xdr:ext cx="65" cy="172227"/>
    <xdr:sp macro="" textlink="">
      <xdr:nvSpPr>
        <xdr:cNvPr id="45" name="CuadroTexto 3">
          <a:extLst>
            <a:ext uri="{FF2B5EF4-FFF2-40B4-BE49-F238E27FC236}">
              <a16:creationId xmlns:a16="http://schemas.microsoft.com/office/drawing/2014/main" id="{092AE5C3-D993-4E93-B1FE-7BA19F9DE7F7}"/>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169</xdr:row>
      <xdr:rowOff>0</xdr:rowOff>
    </xdr:from>
    <xdr:ext cx="65" cy="172227"/>
    <xdr:sp macro="" textlink="">
      <xdr:nvSpPr>
        <xdr:cNvPr id="46" name="CuadroTexto 4">
          <a:extLst>
            <a:ext uri="{FF2B5EF4-FFF2-40B4-BE49-F238E27FC236}">
              <a16:creationId xmlns:a16="http://schemas.microsoft.com/office/drawing/2014/main" id="{266EA9D5-FA02-4D8E-86B8-2D85C501AFC6}"/>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169</xdr:row>
      <xdr:rowOff>0</xdr:rowOff>
    </xdr:from>
    <xdr:ext cx="65" cy="172227"/>
    <xdr:sp macro="" textlink="">
      <xdr:nvSpPr>
        <xdr:cNvPr id="47" name="CuadroTexto 1">
          <a:extLst>
            <a:ext uri="{FF2B5EF4-FFF2-40B4-BE49-F238E27FC236}">
              <a16:creationId xmlns:a16="http://schemas.microsoft.com/office/drawing/2014/main" id="{C7F14500-3E77-4135-9454-5A2EDF1A5BCD}"/>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169</xdr:row>
      <xdr:rowOff>0</xdr:rowOff>
    </xdr:from>
    <xdr:ext cx="65" cy="172227"/>
    <xdr:sp macro="" textlink="">
      <xdr:nvSpPr>
        <xdr:cNvPr id="48" name="CuadroTexto 3">
          <a:extLst>
            <a:ext uri="{FF2B5EF4-FFF2-40B4-BE49-F238E27FC236}">
              <a16:creationId xmlns:a16="http://schemas.microsoft.com/office/drawing/2014/main" id="{EDE7C68B-8E02-4F93-8D4D-C7A531732F92}"/>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169</xdr:row>
      <xdr:rowOff>0</xdr:rowOff>
    </xdr:from>
    <xdr:ext cx="65" cy="172227"/>
    <xdr:sp macro="" textlink="">
      <xdr:nvSpPr>
        <xdr:cNvPr id="49" name="CuadroTexto 4">
          <a:extLst>
            <a:ext uri="{FF2B5EF4-FFF2-40B4-BE49-F238E27FC236}">
              <a16:creationId xmlns:a16="http://schemas.microsoft.com/office/drawing/2014/main" id="{E85DA2CF-A2B9-4F6C-8F26-E80DB6734030}"/>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179</xdr:row>
      <xdr:rowOff>0</xdr:rowOff>
    </xdr:from>
    <xdr:ext cx="65" cy="172227"/>
    <xdr:sp macro="" textlink="">
      <xdr:nvSpPr>
        <xdr:cNvPr id="50" name="CuadroTexto 49">
          <a:extLst>
            <a:ext uri="{FF2B5EF4-FFF2-40B4-BE49-F238E27FC236}">
              <a16:creationId xmlns:a16="http://schemas.microsoft.com/office/drawing/2014/main" id="{4F8BA5CC-BA28-4A35-9531-0FA7C736759A}"/>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179</xdr:row>
      <xdr:rowOff>0</xdr:rowOff>
    </xdr:from>
    <xdr:ext cx="65" cy="172227"/>
    <xdr:sp macro="" textlink="">
      <xdr:nvSpPr>
        <xdr:cNvPr id="51" name="CuadroTexto 3">
          <a:extLst>
            <a:ext uri="{FF2B5EF4-FFF2-40B4-BE49-F238E27FC236}">
              <a16:creationId xmlns:a16="http://schemas.microsoft.com/office/drawing/2014/main" id="{9938FC42-4FC9-49D4-8815-7337FCC98F49}"/>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179</xdr:row>
      <xdr:rowOff>0</xdr:rowOff>
    </xdr:from>
    <xdr:ext cx="65" cy="172227"/>
    <xdr:sp macro="" textlink="">
      <xdr:nvSpPr>
        <xdr:cNvPr id="52" name="CuadroTexto 4">
          <a:extLst>
            <a:ext uri="{FF2B5EF4-FFF2-40B4-BE49-F238E27FC236}">
              <a16:creationId xmlns:a16="http://schemas.microsoft.com/office/drawing/2014/main" id="{28CE2486-56D5-4956-BC0C-99A146FDDEBD}"/>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179</xdr:row>
      <xdr:rowOff>0</xdr:rowOff>
    </xdr:from>
    <xdr:ext cx="65" cy="172227"/>
    <xdr:sp macro="" textlink="">
      <xdr:nvSpPr>
        <xdr:cNvPr id="53" name="CuadroTexto 1">
          <a:extLst>
            <a:ext uri="{FF2B5EF4-FFF2-40B4-BE49-F238E27FC236}">
              <a16:creationId xmlns:a16="http://schemas.microsoft.com/office/drawing/2014/main" id="{07DAF876-E6FA-4663-89A1-A359C2275BC1}"/>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179</xdr:row>
      <xdr:rowOff>0</xdr:rowOff>
    </xdr:from>
    <xdr:ext cx="65" cy="172227"/>
    <xdr:sp macro="" textlink="">
      <xdr:nvSpPr>
        <xdr:cNvPr id="54" name="CuadroTexto 3">
          <a:extLst>
            <a:ext uri="{FF2B5EF4-FFF2-40B4-BE49-F238E27FC236}">
              <a16:creationId xmlns:a16="http://schemas.microsoft.com/office/drawing/2014/main" id="{F8822342-60DF-40CA-8207-34B0E4A91287}"/>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179</xdr:row>
      <xdr:rowOff>0</xdr:rowOff>
    </xdr:from>
    <xdr:ext cx="65" cy="172227"/>
    <xdr:sp macro="" textlink="">
      <xdr:nvSpPr>
        <xdr:cNvPr id="55" name="CuadroTexto 4">
          <a:extLst>
            <a:ext uri="{FF2B5EF4-FFF2-40B4-BE49-F238E27FC236}">
              <a16:creationId xmlns:a16="http://schemas.microsoft.com/office/drawing/2014/main" id="{BD4D648A-79D8-4442-A805-DC96FB97CC7A}"/>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180</xdr:row>
      <xdr:rowOff>0</xdr:rowOff>
    </xdr:from>
    <xdr:ext cx="65" cy="172227"/>
    <xdr:sp macro="" textlink="">
      <xdr:nvSpPr>
        <xdr:cNvPr id="56" name="CuadroTexto 55">
          <a:extLst>
            <a:ext uri="{FF2B5EF4-FFF2-40B4-BE49-F238E27FC236}">
              <a16:creationId xmlns:a16="http://schemas.microsoft.com/office/drawing/2014/main" id="{70118384-6059-48F1-9D2E-B153003C1AC8}"/>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180</xdr:row>
      <xdr:rowOff>0</xdr:rowOff>
    </xdr:from>
    <xdr:ext cx="65" cy="172227"/>
    <xdr:sp macro="" textlink="">
      <xdr:nvSpPr>
        <xdr:cNvPr id="57" name="CuadroTexto 3">
          <a:extLst>
            <a:ext uri="{FF2B5EF4-FFF2-40B4-BE49-F238E27FC236}">
              <a16:creationId xmlns:a16="http://schemas.microsoft.com/office/drawing/2014/main" id="{EA0B48AF-5FE4-4145-A522-D97C76A37406}"/>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180</xdr:row>
      <xdr:rowOff>0</xdr:rowOff>
    </xdr:from>
    <xdr:ext cx="65" cy="172227"/>
    <xdr:sp macro="" textlink="">
      <xdr:nvSpPr>
        <xdr:cNvPr id="58" name="CuadroTexto 4">
          <a:extLst>
            <a:ext uri="{FF2B5EF4-FFF2-40B4-BE49-F238E27FC236}">
              <a16:creationId xmlns:a16="http://schemas.microsoft.com/office/drawing/2014/main" id="{F75F6486-BC81-44A1-A170-A96EA0761C49}"/>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180</xdr:row>
      <xdr:rowOff>0</xdr:rowOff>
    </xdr:from>
    <xdr:ext cx="65" cy="172227"/>
    <xdr:sp macro="" textlink="">
      <xdr:nvSpPr>
        <xdr:cNvPr id="59" name="CuadroTexto 1">
          <a:extLst>
            <a:ext uri="{FF2B5EF4-FFF2-40B4-BE49-F238E27FC236}">
              <a16:creationId xmlns:a16="http://schemas.microsoft.com/office/drawing/2014/main" id="{65AF311B-135F-4643-8FCA-5D88A6ADC6C0}"/>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180</xdr:row>
      <xdr:rowOff>0</xdr:rowOff>
    </xdr:from>
    <xdr:ext cx="65" cy="172227"/>
    <xdr:sp macro="" textlink="">
      <xdr:nvSpPr>
        <xdr:cNvPr id="60" name="CuadroTexto 3">
          <a:extLst>
            <a:ext uri="{FF2B5EF4-FFF2-40B4-BE49-F238E27FC236}">
              <a16:creationId xmlns:a16="http://schemas.microsoft.com/office/drawing/2014/main" id="{E10B8708-0999-4CBB-B02F-DEA813DB2C65}"/>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180</xdr:row>
      <xdr:rowOff>0</xdr:rowOff>
    </xdr:from>
    <xdr:ext cx="65" cy="172227"/>
    <xdr:sp macro="" textlink="">
      <xdr:nvSpPr>
        <xdr:cNvPr id="61" name="CuadroTexto 4">
          <a:extLst>
            <a:ext uri="{FF2B5EF4-FFF2-40B4-BE49-F238E27FC236}">
              <a16:creationId xmlns:a16="http://schemas.microsoft.com/office/drawing/2014/main" id="{A58AD212-99A0-43F2-A89F-6C2EE7DCDBD3}"/>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181</xdr:row>
      <xdr:rowOff>0</xdr:rowOff>
    </xdr:from>
    <xdr:ext cx="65" cy="172227"/>
    <xdr:sp macro="" textlink="">
      <xdr:nvSpPr>
        <xdr:cNvPr id="62" name="CuadroTexto 61">
          <a:extLst>
            <a:ext uri="{FF2B5EF4-FFF2-40B4-BE49-F238E27FC236}">
              <a16:creationId xmlns:a16="http://schemas.microsoft.com/office/drawing/2014/main" id="{B6F47578-A8C6-4F77-8140-15F4F1E7D0DD}"/>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181</xdr:row>
      <xdr:rowOff>0</xdr:rowOff>
    </xdr:from>
    <xdr:ext cx="65" cy="172227"/>
    <xdr:sp macro="" textlink="">
      <xdr:nvSpPr>
        <xdr:cNvPr id="63" name="CuadroTexto 3">
          <a:extLst>
            <a:ext uri="{FF2B5EF4-FFF2-40B4-BE49-F238E27FC236}">
              <a16:creationId xmlns:a16="http://schemas.microsoft.com/office/drawing/2014/main" id="{069DD833-EA6E-4362-BC67-0BE41113B7A2}"/>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181</xdr:row>
      <xdr:rowOff>0</xdr:rowOff>
    </xdr:from>
    <xdr:ext cx="65" cy="172227"/>
    <xdr:sp macro="" textlink="">
      <xdr:nvSpPr>
        <xdr:cNvPr id="64" name="CuadroTexto 4">
          <a:extLst>
            <a:ext uri="{FF2B5EF4-FFF2-40B4-BE49-F238E27FC236}">
              <a16:creationId xmlns:a16="http://schemas.microsoft.com/office/drawing/2014/main" id="{320D47A2-3B26-48AD-A1D1-8BEE7D784996}"/>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181</xdr:row>
      <xdr:rowOff>0</xdr:rowOff>
    </xdr:from>
    <xdr:ext cx="65" cy="172227"/>
    <xdr:sp macro="" textlink="">
      <xdr:nvSpPr>
        <xdr:cNvPr id="65" name="CuadroTexto 1">
          <a:extLst>
            <a:ext uri="{FF2B5EF4-FFF2-40B4-BE49-F238E27FC236}">
              <a16:creationId xmlns:a16="http://schemas.microsoft.com/office/drawing/2014/main" id="{6625B713-21FD-4783-8268-29E9B7FE0911}"/>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181</xdr:row>
      <xdr:rowOff>0</xdr:rowOff>
    </xdr:from>
    <xdr:ext cx="65" cy="172227"/>
    <xdr:sp macro="" textlink="">
      <xdr:nvSpPr>
        <xdr:cNvPr id="66" name="CuadroTexto 3">
          <a:extLst>
            <a:ext uri="{FF2B5EF4-FFF2-40B4-BE49-F238E27FC236}">
              <a16:creationId xmlns:a16="http://schemas.microsoft.com/office/drawing/2014/main" id="{7AF577D7-E01A-4586-8EB4-30A0EF30A139}"/>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181</xdr:row>
      <xdr:rowOff>0</xdr:rowOff>
    </xdr:from>
    <xdr:ext cx="65" cy="172227"/>
    <xdr:sp macro="" textlink="">
      <xdr:nvSpPr>
        <xdr:cNvPr id="67" name="CuadroTexto 4">
          <a:extLst>
            <a:ext uri="{FF2B5EF4-FFF2-40B4-BE49-F238E27FC236}">
              <a16:creationId xmlns:a16="http://schemas.microsoft.com/office/drawing/2014/main" id="{74094174-BCB0-435C-B2D2-A92CE2730664}"/>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182</xdr:row>
      <xdr:rowOff>0</xdr:rowOff>
    </xdr:from>
    <xdr:ext cx="65" cy="172227"/>
    <xdr:sp macro="" textlink="">
      <xdr:nvSpPr>
        <xdr:cNvPr id="68" name="CuadroTexto 67">
          <a:extLst>
            <a:ext uri="{FF2B5EF4-FFF2-40B4-BE49-F238E27FC236}">
              <a16:creationId xmlns:a16="http://schemas.microsoft.com/office/drawing/2014/main" id="{65469185-6E5B-4F4B-99DA-06ECEB049482}"/>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182</xdr:row>
      <xdr:rowOff>0</xdr:rowOff>
    </xdr:from>
    <xdr:ext cx="65" cy="172227"/>
    <xdr:sp macro="" textlink="">
      <xdr:nvSpPr>
        <xdr:cNvPr id="69" name="CuadroTexto 3">
          <a:extLst>
            <a:ext uri="{FF2B5EF4-FFF2-40B4-BE49-F238E27FC236}">
              <a16:creationId xmlns:a16="http://schemas.microsoft.com/office/drawing/2014/main" id="{4A3ABD4C-0F37-42D3-AADB-5A93EFB1EE13}"/>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182</xdr:row>
      <xdr:rowOff>0</xdr:rowOff>
    </xdr:from>
    <xdr:ext cx="65" cy="172227"/>
    <xdr:sp macro="" textlink="">
      <xdr:nvSpPr>
        <xdr:cNvPr id="70" name="CuadroTexto 4">
          <a:extLst>
            <a:ext uri="{FF2B5EF4-FFF2-40B4-BE49-F238E27FC236}">
              <a16:creationId xmlns:a16="http://schemas.microsoft.com/office/drawing/2014/main" id="{0A025EDD-6BDD-449D-B7F6-640B8B59111B}"/>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182</xdr:row>
      <xdr:rowOff>0</xdr:rowOff>
    </xdr:from>
    <xdr:ext cx="65" cy="172227"/>
    <xdr:sp macro="" textlink="">
      <xdr:nvSpPr>
        <xdr:cNvPr id="71" name="CuadroTexto 1">
          <a:extLst>
            <a:ext uri="{FF2B5EF4-FFF2-40B4-BE49-F238E27FC236}">
              <a16:creationId xmlns:a16="http://schemas.microsoft.com/office/drawing/2014/main" id="{ADEFC641-73EF-4D31-959C-413CAF4894ED}"/>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182</xdr:row>
      <xdr:rowOff>0</xdr:rowOff>
    </xdr:from>
    <xdr:ext cx="65" cy="172227"/>
    <xdr:sp macro="" textlink="">
      <xdr:nvSpPr>
        <xdr:cNvPr id="72" name="CuadroTexto 3">
          <a:extLst>
            <a:ext uri="{FF2B5EF4-FFF2-40B4-BE49-F238E27FC236}">
              <a16:creationId xmlns:a16="http://schemas.microsoft.com/office/drawing/2014/main" id="{CE8F8EE2-EB64-424C-A719-475760A43C4F}"/>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182</xdr:row>
      <xdr:rowOff>0</xdr:rowOff>
    </xdr:from>
    <xdr:ext cx="65" cy="172227"/>
    <xdr:sp macro="" textlink="">
      <xdr:nvSpPr>
        <xdr:cNvPr id="73" name="CuadroTexto 4">
          <a:extLst>
            <a:ext uri="{FF2B5EF4-FFF2-40B4-BE49-F238E27FC236}">
              <a16:creationId xmlns:a16="http://schemas.microsoft.com/office/drawing/2014/main" id="{E316B7C9-9471-4028-83F4-C0536EBA6B8E}"/>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183</xdr:row>
      <xdr:rowOff>0</xdr:rowOff>
    </xdr:from>
    <xdr:ext cx="65" cy="172227"/>
    <xdr:sp macro="" textlink="">
      <xdr:nvSpPr>
        <xdr:cNvPr id="74" name="CuadroTexto 73">
          <a:extLst>
            <a:ext uri="{FF2B5EF4-FFF2-40B4-BE49-F238E27FC236}">
              <a16:creationId xmlns:a16="http://schemas.microsoft.com/office/drawing/2014/main" id="{EC740530-8DD3-4919-82BC-6F9269616DA9}"/>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183</xdr:row>
      <xdr:rowOff>0</xdr:rowOff>
    </xdr:from>
    <xdr:ext cx="65" cy="172227"/>
    <xdr:sp macro="" textlink="">
      <xdr:nvSpPr>
        <xdr:cNvPr id="75" name="CuadroTexto 3">
          <a:extLst>
            <a:ext uri="{FF2B5EF4-FFF2-40B4-BE49-F238E27FC236}">
              <a16:creationId xmlns:a16="http://schemas.microsoft.com/office/drawing/2014/main" id="{5FD8E840-EDAB-4BE3-9173-538BF004DD82}"/>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183</xdr:row>
      <xdr:rowOff>0</xdr:rowOff>
    </xdr:from>
    <xdr:ext cx="65" cy="172227"/>
    <xdr:sp macro="" textlink="">
      <xdr:nvSpPr>
        <xdr:cNvPr id="76" name="CuadroTexto 4">
          <a:extLst>
            <a:ext uri="{FF2B5EF4-FFF2-40B4-BE49-F238E27FC236}">
              <a16:creationId xmlns:a16="http://schemas.microsoft.com/office/drawing/2014/main" id="{32BCE789-6A20-43EE-B034-E29A02B6CACB}"/>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183</xdr:row>
      <xdr:rowOff>0</xdr:rowOff>
    </xdr:from>
    <xdr:ext cx="65" cy="172227"/>
    <xdr:sp macro="" textlink="">
      <xdr:nvSpPr>
        <xdr:cNvPr id="77" name="CuadroTexto 1">
          <a:extLst>
            <a:ext uri="{FF2B5EF4-FFF2-40B4-BE49-F238E27FC236}">
              <a16:creationId xmlns:a16="http://schemas.microsoft.com/office/drawing/2014/main" id="{6043AD14-2083-447A-84B1-025DD2D49021}"/>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183</xdr:row>
      <xdr:rowOff>0</xdr:rowOff>
    </xdr:from>
    <xdr:ext cx="65" cy="172227"/>
    <xdr:sp macro="" textlink="">
      <xdr:nvSpPr>
        <xdr:cNvPr id="78" name="CuadroTexto 3">
          <a:extLst>
            <a:ext uri="{FF2B5EF4-FFF2-40B4-BE49-F238E27FC236}">
              <a16:creationId xmlns:a16="http://schemas.microsoft.com/office/drawing/2014/main" id="{8F89E35F-3601-4DAD-84E9-ECCF84408742}"/>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183</xdr:row>
      <xdr:rowOff>0</xdr:rowOff>
    </xdr:from>
    <xdr:ext cx="65" cy="172227"/>
    <xdr:sp macro="" textlink="">
      <xdr:nvSpPr>
        <xdr:cNvPr id="79" name="CuadroTexto 4">
          <a:extLst>
            <a:ext uri="{FF2B5EF4-FFF2-40B4-BE49-F238E27FC236}">
              <a16:creationId xmlns:a16="http://schemas.microsoft.com/office/drawing/2014/main" id="{5DB9D438-CDE9-4D76-9A50-11EBE7CDE37E}"/>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184</xdr:row>
      <xdr:rowOff>0</xdr:rowOff>
    </xdr:from>
    <xdr:ext cx="65" cy="172227"/>
    <xdr:sp macro="" textlink="">
      <xdr:nvSpPr>
        <xdr:cNvPr id="80" name="CuadroTexto 79">
          <a:extLst>
            <a:ext uri="{FF2B5EF4-FFF2-40B4-BE49-F238E27FC236}">
              <a16:creationId xmlns:a16="http://schemas.microsoft.com/office/drawing/2014/main" id="{228D3F1A-BB7F-44CA-A99C-9D4810175AB2}"/>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184</xdr:row>
      <xdr:rowOff>0</xdr:rowOff>
    </xdr:from>
    <xdr:ext cx="65" cy="172227"/>
    <xdr:sp macro="" textlink="">
      <xdr:nvSpPr>
        <xdr:cNvPr id="81" name="CuadroTexto 3">
          <a:extLst>
            <a:ext uri="{FF2B5EF4-FFF2-40B4-BE49-F238E27FC236}">
              <a16:creationId xmlns:a16="http://schemas.microsoft.com/office/drawing/2014/main" id="{CB1C5C3C-1489-4847-81E4-E36CF6E8325E}"/>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184</xdr:row>
      <xdr:rowOff>0</xdr:rowOff>
    </xdr:from>
    <xdr:ext cx="65" cy="172227"/>
    <xdr:sp macro="" textlink="">
      <xdr:nvSpPr>
        <xdr:cNvPr id="82" name="CuadroTexto 4">
          <a:extLst>
            <a:ext uri="{FF2B5EF4-FFF2-40B4-BE49-F238E27FC236}">
              <a16:creationId xmlns:a16="http://schemas.microsoft.com/office/drawing/2014/main" id="{7C25C4B4-026D-483A-AD33-9D576634F5B3}"/>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184</xdr:row>
      <xdr:rowOff>0</xdr:rowOff>
    </xdr:from>
    <xdr:ext cx="65" cy="172227"/>
    <xdr:sp macro="" textlink="">
      <xdr:nvSpPr>
        <xdr:cNvPr id="83" name="CuadroTexto 1">
          <a:extLst>
            <a:ext uri="{FF2B5EF4-FFF2-40B4-BE49-F238E27FC236}">
              <a16:creationId xmlns:a16="http://schemas.microsoft.com/office/drawing/2014/main" id="{26D07951-C952-4D3B-94F1-6C92D291BDB9}"/>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184</xdr:row>
      <xdr:rowOff>0</xdr:rowOff>
    </xdr:from>
    <xdr:ext cx="65" cy="172227"/>
    <xdr:sp macro="" textlink="">
      <xdr:nvSpPr>
        <xdr:cNvPr id="84" name="CuadroTexto 3">
          <a:extLst>
            <a:ext uri="{FF2B5EF4-FFF2-40B4-BE49-F238E27FC236}">
              <a16:creationId xmlns:a16="http://schemas.microsoft.com/office/drawing/2014/main" id="{BDD4D320-3255-4DCA-995B-3E5FE814F91F}"/>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184</xdr:row>
      <xdr:rowOff>0</xdr:rowOff>
    </xdr:from>
    <xdr:ext cx="65" cy="172227"/>
    <xdr:sp macro="" textlink="">
      <xdr:nvSpPr>
        <xdr:cNvPr id="85" name="CuadroTexto 4">
          <a:extLst>
            <a:ext uri="{FF2B5EF4-FFF2-40B4-BE49-F238E27FC236}">
              <a16:creationId xmlns:a16="http://schemas.microsoft.com/office/drawing/2014/main" id="{9410CF4E-4184-421F-A367-935DAA35CD0D}"/>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185</xdr:row>
      <xdr:rowOff>0</xdr:rowOff>
    </xdr:from>
    <xdr:ext cx="65" cy="172227"/>
    <xdr:sp macro="" textlink="">
      <xdr:nvSpPr>
        <xdr:cNvPr id="86" name="CuadroTexto 85">
          <a:extLst>
            <a:ext uri="{FF2B5EF4-FFF2-40B4-BE49-F238E27FC236}">
              <a16:creationId xmlns:a16="http://schemas.microsoft.com/office/drawing/2014/main" id="{ACC413AF-BA05-4AAA-9A75-9537583C9F71}"/>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185</xdr:row>
      <xdr:rowOff>0</xdr:rowOff>
    </xdr:from>
    <xdr:ext cx="65" cy="172227"/>
    <xdr:sp macro="" textlink="">
      <xdr:nvSpPr>
        <xdr:cNvPr id="87" name="CuadroTexto 3">
          <a:extLst>
            <a:ext uri="{FF2B5EF4-FFF2-40B4-BE49-F238E27FC236}">
              <a16:creationId xmlns:a16="http://schemas.microsoft.com/office/drawing/2014/main" id="{B4303C0C-74DD-420C-9D58-DCCE8E7B8822}"/>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185</xdr:row>
      <xdr:rowOff>0</xdr:rowOff>
    </xdr:from>
    <xdr:ext cx="65" cy="172227"/>
    <xdr:sp macro="" textlink="">
      <xdr:nvSpPr>
        <xdr:cNvPr id="88" name="CuadroTexto 4">
          <a:extLst>
            <a:ext uri="{FF2B5EF4-FFF2-40B4-BE49-F238E27FC236}">
              <a16:creationId xmlns:a16="http://schemas.microsoft.com/office/drawing/2014/main" id="{AD588B94-5818-4122-94BA-842D51E684FA}"/>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185</xdr:row>
      <xdr:rowOff>0</xdr:rowOff>
    </xdr:from>
    <xdr:ext cx="65" cy="172227"/>
    <xdr:sp macro="" textlink="">
      <xdr:nvSpPr>
        <xdr:cNvPr id="89" name="CuadroTexto 1">
          <a:extLst>
            <a:ext uri="{FF2B5EF4-FFF2-40B4-BE49-F238E27FC236}">
              <a16:creationId xmlns:a16="http://schemas.microsoft.com/office/drawing/2014/main" id="{438642A7-65B4-4AE7-B1E1-82A6DB9CBED7}"/>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185</xdr:row>
      <xdr:rowOff>0</xdr:rowOff>
    </xdr:from>
    <xdr:ext cx="65" cy="172227"/>
    <xdr:sp macro="" textlink="">
      <xdr:nvSpPr>
        <xdr:cNvPr id="90" name="CuadroTexto 3">
          <a:extLst>
            <a:ext uri="{FF2B5EF4-FFF2-40B4-BE49-F238E27FC236}">
              <a16:creationId xmlns:a16="http://schemas.microsoft.com/office/drawing/2014/main" id="{37354ABD-6FC9-4810-81C4-2698200819CE}"/>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185</xdr:row>
      <xdr:rowOff>0</xdr:rowOff>
    </xdr:from>
    <xdr:ext cx="65" cy="172227"/>
    <xdr:sp macro="" textlink="">
      <xdr:nvSpPr>
        <xdr:cNvPr id="91" name="CuadroTexto 4">
          <a:extLst>
            <a:ext uri="{FF2B5EF4-FFF2-40B4-BE49-F238E27FC236}">
              <a16:creationId xmlns:a16="http://schemas.microsoft.com/office/drawing/2014/main" id="{2C630B0C-176F-4185-AB1C-5F74C9FEAC60}"/>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198</xdr:row>
      <xdr:rowOff>0</xdr:rowOff>
    </xdr:from>
    <xdr:ext cx="65" cy="172227"/>
    <xdr:sp macro="" textlink="">
      <xdr:nvSpPr>
        <xdr:cNvPr id="92" name="CuadroTexto 91">
          <a:extLst>
            <a:ext uri="{FF2B5EF4-FFF2-40B4-BE49-F238E27FC236}">
              <a16:creationId xmlns:a16="http://schemas.microsoft.com/office/drawing/2014/main" id="{9F594B7E-8674-478E-91FC-53390C80C210}"/>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198</xdr:row>
      <xdr:rowOff>0</xdr:rowOff>
    </xdr:from>
    <xdr:ext cx="65" cy="172227"/>
    <xdr:sp macro="" textlink="">
      <xdr:nvSpPr>
        <xdr:cNvPr id="93" name="CuadroTexto 3">
          <a:extLst>
            <a:ext uri="{FF2B5EF4-FFF2-40B4-BE49-F238E27FC236}">
              <a16:creationId xmlns:a16="http://schemas.microsoft.com/office/drawing/2014/main" id="{FC9FAEC6-F24E-4EEB-B04F-7FE394F80CF6}"/>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198</xdr:row>
      <xdr:rowOff>0</xdr:rowOff>
    </xdr:from>
    <xdr:ext cx="65" cy="172227"/>
    <xdr:sp macro="" textlink="">
      <xdr:nvSpPr>
        <xdr:cNvPr id="94" name="CuadroTexto 4">
          <a:extLst>
            <a:ext uri="{FF2B5EF4-FFF2-40B4-BE49-F238E27FC236}">
              <a16:creationId xmlns:a16="http://schemas.microsoft.com/office/drawing/2014/main" id="{FC6B6173-6BE1-47D1-80E7-CFDB0F58D58D}"/>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198</xdr:row>
      <xdr:rowOff>0</xdr:rowOff>
    </xdr:from>
    <xdr:ext cx="65" cy="172227"/>
    <xdr:sp macro="" textlink="">
      <xdr:nvSpPr>
        <xdr:cNvPr id="95" name="CuadroTexto 1">
          <a:extLst>
            <a:ext uri="{FF2B5EF4-FFF2-40B4-BE49-F238E27FC236}">
              <a16:creationId xmlns:a16="http://schemas.microsoft.com/office/drawing/2014/main" id="{2EFE1344-4FE7-413A-BD1A-38EF69EB8B88}"/>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198</xdr:row>
      <xdr:rowOff>0</xdr:rowOff>
    </xdr:from>
    <xdr:ext cx="65" cy="172227"/>
    <xdr:sp macro="" textlink="">
      <xdr:nvSpPr>
        <xdr:cNvPr id="96" name="CuadroTexto 3">
          <a:extLst>
            <a:ext uri="{FF2B5EF4-FFF2-40B4-BE49-F238E27FC236}">
              <a16:creationId xmlns:a16="http://schemas.microsoft.com/office/drawing/2014/main" id="{E2B1C829-3A61-4B0A-99B8-BF7228768499}"/>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198</xdr:row>
      <xdr:rowOff>0</xdr:rowOff>
    </xdr:from>
    <xdr:ext cx="65" cy="172227"/>
    <xdr:sp macro="" textlink="">
      <xdr:nvSpPr>
        <xdr:cNvPr id="97" name="CuadroTexto 4">
          <a:extLst>
            <a:ext uri="{FF2B5EF4-FFF2-40B4-BE49-F238E27FC236}">
              <a16:creationId xmlns:a16="http://schemas.microsoft.com/office/drawing/2014/main" id="{CC38AE51-AA38-46FD-BE8A-9745C3298055}"/>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210</xdr:row>
      <xdr:rowOff>0</xdr:rowOff>
    </xdr:from>
    <xdr:ext cx="65" cy="172227"/>
    <xdr:sp macro="" textlink="">
      <xdr:nvSpPr>
        <xdr:cNvPr id="98" name="CuadroTexto 97">
          <a:extLst>
            <a:ext uri="{FF2B5EF4-FFF2-40B4-BE49-F238E27FC236}">
              <a16:creationId xmlns:a16="http://schemas.microsoft.com/office/drawing/2014/main" id="{335A6B29-F061-4952-9363-D0DEC8D58063}"/>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210</xdr:row>
      <xdr:rowOff>0</xdr:rowOff>
    </xdr:from>
    <xdr:ext cx="65" cy="172227"/>
    <xdr:sp macro="" textlink="">
      <xdr:nvSpPr>
        <xdr:cNvPr id="99" name="CuadroTexto 3">
          <a:extLst>
            <a:ext uri="{FF2B5EF4-FFF2-40B4-BE49-F238E27FC236}">
              <a16:creationId xmlns:a16="http://schemas.microsoft.com/office/drawing/2014/main" id="{B90E6274-E23E-4F13-A0B6-ED1B13A6CFCA}"/>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210</xdr:row>
      <xdr:rowOff>0</xdr:rowOff>
    </xdr:from>
    <xdr:ext cx="65" cy="172227"/>
    <xdr:sp macro="" textlink="">
      <xdr:nvSpPr>
        <xdr:cNvPr id="100" name="CuadroTexto 4">
          <a:extLst>
            <a:ext uri="{FF2B5EF4-FFF2-40B4-BE49-F238E27FC236}">
              <a16:creationId xmlns:a16="http://schemas.microsoft.com/office/drawing/2014/main" id="{1658A036-FE9E-43FE-B7E5-6AEB8021FF08}"/>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210</xdr:row>
      <xdr:rowOff>0</xdr:rowOff>
    </xdr:from>
    <xdr:ext cx="65" cy="172227"/>
    <xdr:sp macro="" textlink="">
      <xdr:nvSpPr>
        <xdr:cNvPr id="101" name="CuadroTexto 1">
          <a:extLst>
            <a:ext uri="{FF2B5EF4-FFF2-40B4-BE49-F238E27FC236}">
              <a16:creationId xmlns:a16="http://schemas.microsoft.com/office/drawing/2014/main" id="{EC4A7BEE-532A-486E-A616-088CC370C56A}"/>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210</xdr:row>
      <xdr:rowOff>0</xdr:rowOff>
    </xdr:from>
    <xdr:ext cx="65" cy="172227"/>
    <xdr:sp macro="" textlink="">
      <xdr:nvSpPr>
        <xdr:cNvPr id="102" name="CuadroTexto 3">
          <a:extLst>
            <a:ext uri="{FF2B5EF4-FFF2-40B4-BE49-F238E27FC236}">
              <a16:creationId xmlns:a16="http://schemas.microsoft.com/office/drawing/2014/main" id="{18234A39-8ED6-45D1-86BB-640512C34BE0}"/>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210</xdr:row>
      <xdr:rowOff>0</xdr:rowOff>
    </xdr:from>
    <xdr:ext cx="65" cy="172227"/>
    <xdr:sp macro="" textlink="">
      <xdr:nvSpPr>
        <xdr:cNvPr id="103" name="CuadroTexto 4">
          <a:extLst>
            <a:ext uri="{FF2B5EF4-FFF2-40B4-BE49-F238E27FC236}">
              <a16:creationId xmlns:a16="http://schemas.microsoft.com/office/drawing/2014/main" id="{07BF454F-439C-4BFF-AC10-0106E1602ECB}"/>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210</xdr:row>
      <xdr:rowOff>0</xdr:rowOff>
    </xdr:from>
    <xdr:ext cx="65" cy="172227"/>
    <xdr:sp macro="" textlink="">
      <xdr:nvSpPr>
        <xdr:cNvPr id="104" name="CuadroTexto 103">
          <a:extLst>
            <a:ext uri="{FF2B5EF4-FFF2-40B4-BE49-F238E27FC236}">
              <a16:creationId xmlns:a16="http://schemas.microsoft.com/office/drawing/2014/main" id="{42AB06E7-63F0-44C4-9AC9-812F277AADE7}"/>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210</xdr:row>
      <xdr:rowOff>0</xdr:rowOff>
    </xdr:from>
    <xdr:ext cx="65" cy="172227"/>
    <xdr:sp macro="" textlink="">
      <xdr:nvSpPr>
        <xdr:cNvPr id="105" name="CuadroTexto 3">
          <a:extLst>
            <a:ext uri="{FF2B5EF4-FFF2-40B4-BE49-F238E27FC236}">
              <a16:creationId xmlns:a16="http://schemas.microsoft.com/office/drawing/2014/main" id="{55E8A5E1-2A84-498E-897A-FDC7288BAFBE}"/>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210</xdr:row>
      <xdr:rowOff>0</xdr:rowOff>
    </xdr:from>
    <xdr:ext cx="65" cy="172227"/>
    <xdr:sp macro="" textlink="">
      <xdr:nvSpPr>
        <xdr:cNvPr id="106" name="CuadroTexto 4">
          <a:extLst>
            <a:ext uri="{FF2B5EF4-FFF2-40B4-BE49-F238E27FC236}">
              <a16:creationId xmlns:a16="http://schemas.microsoft.com/office/drawing/2014/main" id="{61D4C1CF-4EF7-47F3-9313-503E1F1FC4E9}"/>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210</xdr:row>
      <xdr:rowOff>0</xdr:rowOff>
    </xdr:from>
    <xdr:ext cx="65" cy="172227"/>
    <xdr:sp macro="" textlink="">
      <xdr:nvSpPr>
        <xdr:cNvPr id="107" name="CuadroTexto 1">
          <a:extLst>
            <a:ext uri="{FF2B5EF4-FFF2-40B4-BE49-F238E27FC236}">
              <a16:creationId xmlns:a16="http://schemas.microsoft.com/office/drawing/2014/main" id="{FF1ED460-4AC7-431A-BC07-FA54D40FDE50}"/>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210</xdr:row>
      <xdr:rowOff>0</xdr:rowOff>
    </xdr:from>
    <xdr:ext cx="65" cy="172227"/>
    <xdr:sp macro="" textlink="">
      <xdr:nvSpPr>
        <xdr:cNvPr id="108" name="CuadroTexto 3">
          <a:extLst>
            <a:ext uri="{FF2B5EF4-FFF2-40B4-BE49-F238E27FC236}">
              <a16:creationId xmlns:a16="http://schemas.microsoft.com/office/drawing/2014/main" id="{B9F2DA3F-EC6F-4750-A215-EE2EA00E2C58}"/>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210</xdr:row>
      <xdr:rowOff>0</xdr:rowOff>
    </xdr:from>
    <xdr:ext cx="65" cy="172227"/>
    <xdr:sp macro="" textlink="">
      <xdr:nvSpPr>
        <xdr:cNvPr id="109" name="CuadroTexto 4">
          <a:extLst>
            <a:ext uri="{FF2B5EF4-FFF2-40B4-BE49-F238E27FC236}">
              <a16:creationId xmlns:a16="http://schemas.microsoft.com/office/drawing/2014/main" id="{6C093A3D-EB67-44F4-BA4A-4918137CE620}"/>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10" name="CuadroTexto 109">
          <a:extLst>
            <a:ext uri="{FF2B5EF4-FFF2-40B4-BE49-F238E27FC236}">
              <a16:creationId xmlns:a16="http://schemas.microsoft.com/office/drawing/2014/main" id="{CDC3E436-6880-433E-92B9-A74AB5B06925}"/>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11" name="CuadroTexto 3">
          <a:extLst>
            <a:ext uri="{FF2B5EF4-FFF2-40B4-BE49-F238E27FC236}">
              <a16:creationId xmlns:a16="http://schemas.microsoft.com/office/drawing/2014/main" id="{19FF8C7C-55D3-496A-A559-389E95FAF274}"/>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274</xdr:row>
      <xdr:rowOff>0</xdr:rowOff>
    </xdr:from>
    <xdr:ext cx="65" cy="172227"/>
    <xdr:sp macro="" textlink="">
      <xdr:nvSpPr>
        <xdr:cNvPr id="112" name="CuadroTexto 4">
          <a:extLst>
            <a:ext uri="{FF2B5EF4-FFF2-40B4-BE49-F238E27FC236}">
              <a16:creationId xmlns:a16="http://schemas.microsoft.com/office/drawing/2014/main" id="{32C0479F-A817-4A92-85B5-1F280BD6F465}"/>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13" name="CuadroTexto 1">
          <a:extLst>
            <a:ext uri="{FF2B5EF4-FFF2-40B4-BE49-F238E27FC236}">
              <a16:creationId xmlns:a16="http://schemas.microsoft.com/office/drawing/2014/main" id="{B7F34AE1-AEC9-4F52-A217-FE5B3EA14530}"/>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14" name="CuadroTexto 3">
          <a:extLst>
            <a:ext uri="{FF2B5EF4-FFF2-40B4-BE49-F238E27FC236}">
              <a16:creationId xmlns:a16="http://schemas.microsoft.com/office/drawing/2014/main" id="{82236534-317C-4ECF-A690-CD6FF6CC4B75}"/>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274</xdr:row>
      <xdr:rowOff>0</xdr:rowOff>
    </xdr:from>
    <xdr:ext cx="65" cy="172227"/>
    <xdr:sp macro="" textlink="">
      <xdr:nvSpPr>
        <xdr:cNvPr id="115" name="CuadroTexto 4">
          <a:extLst>
            <a:ext uri="{FF2B5EF4-FFF2-40B4-BE49-F238E27FC236}">
              <a16:creationId xmlns:a16="http://schemas.microsoft.com/office/drawing/2014/main" id="{F68C4A0D-ED7A-455D-9038-E08369DA28DF}"/>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16" name="CuadroTexto 115">
          <a:extLst>
            <a:ext uri="{FF2B5EF4-FFF2-40B4-BE49-F238E27FC236}">
              <a16:creationId xmlns:a16="http://schemas.microsoft.com/office/drawing/2014/main" id="{ACF09D98-C4EB-4043-908B-ACB2F6D8C004}"/>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17" name="CuadroTexto 3">
          <a:extLst>
            <a:ext uri="{FF2B5EF4-FFF2-40B4-BE49-F238E27FC236}">
              <a16:creationId xmlns:a16="http://schemas.microsoft.com/office/drawing/2014/main" id="{90C49A2C-AAFA-4F84-B59C-D9DCE9E0467F}"/>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18" name="CuadroTexto 4">
          <a:extLst>
            <a:ext uri="{FF2B5EF4-FFF2-40B4-BE49-F238E27FC236}">
              <a16:creationId xmlns:a16="http://schemas.microsoft.com/office/drawing/2014/main" id="{F1F76735-BAC7-4329-9D41-DAA4281672BB}"/>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19" name="CuadroTexto 1">
          <a:extLst>
            <a:ext uri="{FF2B5EF4-FFF2-40B4-BE49-F238E27FC236}">
              <a16:creationId xmlns:a16="http://schemas.microsoft.com/office/drawing/2014/main" id="{692288CE-3EFA-4CA5-909C-D80E6479513B}"/>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20" name="CuadroTexto 3">
          <a:extLst>
            <a:ext uri="{FF2B5EF4-FFF2-40B4-BE49-F238E27FC236}">
              <a16:creationId xmlns:a16="http://schemas.microsoft.com/office/drawing/2014/main" id="{0E20DB47-4407-485F-830E-979D5C80A4D2}"/>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21" name="CuadroTexto 4">
          <a:extLst>
            <a:ext uri="{FF2B5EF4-FFF2-40B4-BE49-F238E27FC236}">
              <a16:creationId xmlns:a16="http://schemas.microsoft.com/office/drawing/2014/main" id="{0262AF3F-0BBD-4DAD-97C3-D8B10B33C931}"/>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22" name="CuadroTexto 121">
          <a:extLst>
            <a:ext uri="{FF2B5EF4-FFF2-40B4-BE49-F238E27FC236}">
              <a16:creationId xmlns:a16="http://schemas.microsoft.com/office/drawing/2014/main" id="{9204E5C9-C9E2-458A-BF0C-CE67087585D7}"/>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23" name="CuadroTexto 3">
          <a:extLst>
            <a:ext uri="{FF2B5EF4-FFF2-40B4-BE49-F238E27FC236}">
              <a16:creationId xmlns:a16="http://schemas.microsoft.com/office/drawing/2014/main" id="{E3FE96FC-8259-47A3-BB83-563A63BCE949}"/>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124" name="CuadroTexto 4">
          <a:extLst>
            <a:ext uri="{FF2B5EF4-FFF2-40B4-BE49-F238E27FC236}">
              <a16:creationId xmlns:a16="http://schemas.microsoft.com/office/drawing/2014/main" id="{4FE20F70-4D26-443C-8C8B-3627D8542288}"/>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25" name="CuadroTexto 1">
          <a:extLst>
            <a:ext uri="{FF2B5EF4-FFF2-40B4-BE49-F238E27FC236}">
              <a16:creationId xmlns:a16="http://schemas.microsoft.com/office/drawing/2014/main" id="{5CFD8DE5-DE7D-4AC4-88A2-E37C342C9BD8}"/>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26" name="CuadroTexto 3">
          <a:extLst>
            <a:ext uri="{FF2B5EF4-FFF2-40B4-BE49-F238E27FC236}">
              <a16:creationId xmlns:a16="http://schemas.microsoft.com/office/drawing/2014/main" id="{D591A714-5BBD-4F58-B042-B7968EBF04FB}"/>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127" name="CuadroTexto 4">
          <a:extLst>
            <a:ext uri="{FF2B5EF4-FFF2-40B4-BE49-F238E27FC236}">
              <a16:creationId xmlns:a16="http://schemas.microsoft.com/office/drawing/2014/main" id="{221548BE-0F6E-4A54-B5B7-B3326EAD3750}"/>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28" name="CuadroTexto 127">
          <a:extLst>
            <a:ext uri="{FF2B5EF4-FFF2-40B4-BE49-F238E27FC236}">
              <a16:creationId xmlns:a16="http://schemas.microsoft.com/office/drawing/2014/main" id="{FC42089C-8367-4E4F-B2F1-EA0EE6CDA4C6}"/>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29" name="CuadroTexto 3">
          <a:extLst>
            <a:ext uri="{FF2B5EF4-FFF2-40B4-BE49-F238E27FC236}">
              <a16:creationId xmlns:a16="http://schemas.microsoft.com/office/drawing/2014/main" id="{5E20349F-EF12-49EC-8B6E-12DA2BA73A10}"/>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274</xdr:row>
      <xdr:rowOff>0</xdr:rowOff>
    </xdr:from>
    <xdr:ext cx="65" cy="172227"/>
    <xdr:sp macro="" textlink="">
      <xdr:nvSpPr>
        <xdr:cNvPr id="130" name="CuadroTexto 4">
          <a:extLst>
            <a:ext uri="{FF2B5EF4-FFF2-40B4-BE49-F238E27FC236}">
              <a16:creationId xmlns:a16="http://schemas.microsoft.com/office/drawing/2014/main" id="{AFBDB08E-C539-4BB2-9D98-D21DC49B951A}"/>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31" name="CuadroTexto 1">
          <a:extLst>
            <a:ext uri="{FF2B5EF4-FFF2-40B4-BE49-F238E27FC236}">
              <a16:creationId xmlns:a16="http://schemas.microsoft.com/office/drawing/2014/main" id="{9A4E0A6E-BF10-4A71-9C58-ADF887EF671E}"/>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32" name="CuadroTexto 3">
          <a:extLst>
            <a:ext uri="{FF2B5EF4-FFF2-40B4-BE49-F238E27FC236}">
              <a16:creationId xmlns:a16="http://schemas.microsoft.com/office/drawing/2014/main" id="{68EF6E2A-D320-4665-A374-60AC84AEC853}"/>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274</xdr:row>
      <xdr:rowOff>0</xdr:rowOff>
    </xdr:from>
    <xdr:ext cx="65" cy="172227"/>
    <xdr:sp macro="" textlink="">
      <xdr:nvSpPr>
        <xdr:cNvPr id="133" name="CuadroTexto 4">
          <a:extLst>
            <a:ext uri="{FF2B5EF4-FFF2-40B4-BE49-F238E27FC236}">
              <a16:creationId xmlns:a16="http://schemas.microsoft.com/office/drawing/2014/main" id="{CD27D350-46A3-4BE8-88BF-745904EC0134}"/>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34" name="CuadroTexto 133">
          <a:extLst>
            <a:ext uri="{FF2B5EF4-FFF2-40B4-BE49-F238E27FC236}">
              <a16:creationId xmlns:a16="http://schemas.microsoft.com/office/drawing/2014/main" id="{5B9FB0E4-0808-4551-97CA-61DD935F5330}"/>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35" name="CuadroTexto 3">
          <a:extLst>
            <a:ext uri="{FF2B5EF4-FFF2-40B4-BE49-F238E27FC236}">
              <a16:creationId xmlns:a16="http://schemas.microsoft.com/office/drawing/2014/main" id="{DA98FA0B-EEEC-41A3-9B11-6BC56E42CA02}"/>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36" name="CuadroTexto 4">
          <a:extLst>
            <a:ext uri="{FF2B5EF4-FFF2-40B4-BE49-F238E27FC236}">
              <a16:creationId xmlns:a16="http://schemas.microsoft.com/office/drawing/2014/main" id="{F8409419-5FC5-4E74-B487-6992D6A6B076}"/>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37" name="CuadroTexto 1">
          <a:extLst>
            <a:ext uri="{FF2B5EF4-FFF2-40B4-BE49-F238E27FC236}">
              <a16:creationId xmlns:a16="http://schemas.microsoft.com/office/drawing/2014/main" id="{EFD4809A-B481-4833-8A9A-0150F27CDABC}"/>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38" name="CuadroTexto 3">
          <a:extLst>
            <a:ext uri="{FF2B5EF4-FFF2-40B4-BE49-F238E27FC236}">
              <a16:creationId xmlns:a16="http://schemas.microsoft.com/office/drawing/2014/main" id="{DC7EC01F-0422-4263-807E-D0FCE341D9E6}"/>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39" name="CuadroTexto 4">
          <a:extLst>
            <a:ext uri="{FF2B5EF4-FFF2-40B4-BE49-F238E27FC236}">
              <a16:creationId xmlns:a16="http://schemas.microsoft.com/office/drawing/2014/main" id="{E7AF5F7E-071E-49A8-8168-E2A77FC799F1}"/>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40" name="CuadroTexto 139">
          <a:extLst>
            <a:ext uri="{FF2B5EF4-FFF2-40B4-BE49-F238E27FC236}">
              <a16:creationId xmlns:a16="http://schemas.microsoft.com/office/drawing/2014/main" id="{462BEDCD-4890-4E62-A2FE-0EA1A9EF9B65}"/>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41" name="CuadroTexto 3">
          <a:extLst>
            <a:ext uri="{FF2B5EF4-FFF2-40B4-BE49-F238E27FC236}">
              <a16:creationId xmlns:a16="http://schemas.microsoft.com/office/drawing/2014/main" id="{1AFBFB69-B7AB-4189-A0C6-F4A573AFD33E}"/>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142" name="CuadroTexto 4">
          <a:extLst>
            <a:ext uri="{FF2B5EF4-FFF2-40B4-BE49-F238E27FC236}">
              <a16:creationId xmlns:a16="http://schemas.microsoft.com/office/drawing/2014/main" id="{A6642FE4-F503-42F1-9057-A88A273ED294}"/>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43" name="CuadroTexto 1">
          <a:extLst>
            <a:ext uri="{FF2B5EF4-FFF2-40B4-BE49-F238E27FC236}">
              <a16:creationId xmlns:a16="http://schemas.microsoft.com/office/drawing/2014/main" id="{F41BE8E0-E871-4EA0-9FFB-7A462133B9E1}"/>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144" name="CuadroTexto 3">
          <a:extLst>
            <a:ext uri="{FF2B5EF4-FFF2-40B4-BE49-F238E27FC236}">
              <a16:creationId xmlns:a16="http://schemas.microsoft.com/office/drawing/2014/main" id="{7AC629A2-ECFD-4AA5-B780-A731433F8727}"/>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145" name="CuadroTexto 4">
          <a:extLst>
            <a:ext uri="{FF2B5EF4-FFF2-40B4-BE49-F238E27FC236}">
              <a16:creationId xmlns:a16="http://schemas.microsoft.com/office/drawing/2014/main" id="{A24576AF-1D44-474B-8933-3538E378736C}"/>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46" name="CuadroTexto 145">
          <a:extLst>
            <a:ext uri="{FF2B5EF4-FFF2-40B4-BE49-F238E27FC236}">
              <a16:creationId xmlns:a16="http://schemas.microsoft.com/office/drawing/2014/main" id="{7A8224A8-11C0-4D71-809D-57F395696949}"/>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47" name="CuadroTexto 3">
          <a:extLst>
            <a:ext uri="{FF2B5EF4-FFF2-40B4-BE49-F238E27FC236}">
              <a16:creationId xmlns:a16="http://schemas.microsoft.com/office/drawing/2014/main" id="{F6BBF23E-F5AF-477A-980F-12D7DB2A1D73}"/>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274</xdr:row>
      <xdr:rowOff>0</xdr:rowOff>
    </xdr:from>
    <xdr:ext cx="65" cy="172227"/>
    <xdr:sp macro="" textlink="">
      <xdr:nvSpPr>
        <xdr:cNvPr id="148" name="CuadroTexto 4">
          <a:extLst>
            <a:ext uri="{FF2B5EF4-FFF2-40B4-BE49-F238E27FC236}">
              <a16:creationId xmlns:a16="http://schemas.microsoft.com/office/drawing/2014/main" id="{147ED35E-00D5-474C-AE88-B403582B6C8B}"/>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49" name="CuadroTexto 1">
          <a:extLst>
            <a:ext uri="{FF2B5EF4-FFF2-40B4-BE49-F238E27FC236}">
              <a16:creationId xmlns:a16="http://schemas.microsoft.com/office/drawing/2014/main" id="{D38304F1-9E67-4849-8B5A-9B988AA1C422}"/>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274</xdr:row>
      <xdr:rowOff>0</xdr:rowOff>
    </xdr:from>
    <xdr:ext cx="65" cy="172227"/>
    <xdr:sp macro="" textlink="">
      <xdr:nvSpPr>
        <xdr:cNvPr id="150" name="CuadroTexto 3">
          <a:extLst>
            <a:ext uri="{FF2B5EF4-FFF2-40B4-BE49-F238E27FC236}">
              <a16:creationId xmlns:a16="http://schemas.microsoft.com/office/drawing/2014/main" id="{691315E0-96BD-4387-9E93-06CA36E89030}"/>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51" name="CuadroTexto 150">
          <a:extLst>
            <a:ext uri="{FF2B5EF4-FFF2-40B4-BE49-F238E27FC236}">
              <a16:creationId xmlns:a16="http://schemas.microsoft.com/office/drawing/2014/main" id="{D7FCDD66-016B-40CC-9FE0-2EEA4DC49C1F}"/>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52" name="CuadroTexto 3">
          <a:extLst>
            <a:ext uri="{FF2B5EF4-FFF2-40B4-BE49-F238E27FC236}">
              <a16:creationId xmlns:a16="http://schemas.microsoft.com/office/drawing/2014/main" id="{958FD955-3B28-433A-80D4-FBE8F5101D9C}"/>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53" name="CuadroTexto 4">
          <a:extLst>
            <a:ext uri="{FF2B5EF4-FFF2-40B4-BE49-F238E27FC236}">
              <a16:creationId xmlns:a16="http://schemas.microsoft.com/office/drawing/2014/main" id="{02C063D1-8A35-4C9C-9F0D-5342BF41A8E1}"/>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54" name="CuadroTexto 1">
          <a:extLst>
            <a:ext uri="{FF2B5EF4-FFF2-40B4-BE49-F238E27FC236}">
              <a16:creationId xmlns:a16="http://schemas.microsoft.com/office/drawing/2014/main" id="{4D24AA56-4401-493E-A420-A883EC04F3CF}"/>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55" name="CuadroTexto 3">
          <a:extLst>
            <a:ext uri="{FF2B5EF4-FFF2-40B4-BE49-F238E27FC236}">
              <a16:creationId xmlns:a16="http://schemas.microsoft.com/office/drawing/2014/main" id="{F6C4986C-7372-4066-B7B1-9059C5568A26}"/>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156" name="CuadroTexto 4">
          <a:extLst>
            <a:ext uri="{FF2B5EF4-FFF2-40B4-BE49-F238E27FC236}">
              <a16:creationId xmlns:a16="http://schemas.microsoft.com/office/drawing/2014/main" id="{AA399048-4435-45FB-9E2B-B80B532D13AA}"/>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157" name="CuadroTexto 156">
          <a:extLst>
            <a:ext uri="{FF2B5EF4-FFF2-40B4-BE49-F238E27FC236}">
              <a16:creationId xmlns:a16="http://schemas.microsoft.com/office/drawing/2014/main" id="{64E42113-780A-4D77-81F0-A12463A9C6D3}"/>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158" name="CuadroTexto 3">
          <a:extLst>
            <a:ext uri="{FF2B5EF4-FFF2-40B4-BE49-F238E27FC236}">
              <a16:creationId xmlns:a16="http://schemas.microsoft.com/office/drawing/2014/main" id="{8F7602A9-F012-4E16-88D7-B847AD4D6A25}"/>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159" name="CuadroTexto 4">
          <a:extLst>
            <a:ext uri="{FF2B5EF4-FFF2-40B4-BE49-F238E27FC236}">
              <a16:creationId xmlns:a16="http://schemas.microsoft.com/office/drawing/2014/main" id="{593CD2E1-5A6D-47F0-AE69-759FBA3E8F26}"/>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160" name="CuadroTexto 1">
          <a:extLst>
            <a:ext uri="{FF2B5EF4-FFF2-40B4-BE49-F238E27FC236}">
              <a16:creationId xmlns:a16="http://schemas.microsoft.com/office/drawing/2014/main" id="{F451B340-9FEE-4E0A-96AE-ECEB7A44A60C}"/>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161" name="CuadroTexto 3">
          <a:extLst>
            <a:ext uri="{FF2B5EF4-FFF2-40B4-BE49-F238E27FC236}">
              <a16:creationId xmlns:a16="http://schemas.microsoft.com/office/drawing/2014/main" id="{3D81731D-FCD5-4CEC-A341-567E9AB30AE7}"/>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162" name="CuadroTexto 4">
          <a:extLst>
            <a:ext uri="{FF2B5EF4-FFF2-40B4-BE49-F238E27FC236}">
              <a16:creationId xmlns:a16="http://schemas.microsoft.com/office/drawing/2014/main" id="{08E8FA58-9F42-4DB1-8605-68606475C9E8}"/>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xdr:row>
      <xdr:rowOff>0</xdr:rowOff>
    </xdr:from>
    <xdr:ext cx="65" cy="172227"/>
    <xdr:sp macro="" textlink="">
      <xdr:nvSpPr>
        <xdr:cNvPr id="163" name="CuadroTexto 162">
          <a:extLst>
            <a:ext uri="{FF2B5EF4-FFF2-40B4-BE49-F238E27FC236}">
              <a16:creationId xmlns:a16="http://schemas.microsoft.com/office/drawing/2014/main" id="{D7505896-69BF-4BE7-9098-98F5E4D076BF}"/>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xdr:row>
      <xdr:rowOff>0</xdr:rowOff>
    </xdr:from>
    <xdr:ext cx="65" cy="172227"/>
    <xdr:sp macro="" textlink="">
      <xdr:nvSpPr>
        <xdr:cNvPr id="164" name="CuadroTexto 3">
          <a:extLst>
            <a:ext uri="{FF2B5EF4-FFF2-40B4-BE49-F238E27FC236}">
              <a16:creationId xmlns:a16="http://schemas.microsoft.com/office/drawing/2014/main" id="{5BC4C0BE-C563-46AE-9C42-3DA0940AE1F1}"/>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xdr:row>
      <xdr:rowOff>0</xdr:rowOff>
    </xdr:from>
    <xdr:ext cx="65" cy="172227"/>
    <xdr:sp macro="" textlink="">
      <xdr:nvSpPr>
        <xdr:cNvPr id="165" name="CuadroTexto 4">
          <a:extLst>
            <a:ext uri="{FF2B5EF4-FFF2-40B4-BE49-F238E27FC236}">
              <a16:creationId xmlns:a16="http://schemas.microsoft.com/office/drawing/2014/main" id="{52E41828-65ED-46C8-A42D-461C77990691}"/>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xdr:row>
      <xdr:rowOff>0</xdr:rowOff>
    </xdr:from>
    <xdr:ext cx="65" cy="172227"/>
    <xdr:sp macro="" textlink="">
      <xdr:nvSpPr>
        <xdr:cNvPr id="166" name="CuadroTexto 1">
          <a:extLst>
            <a:ext uri="{FF2B5EF4-FFF2-40B4-BE49-F238E27FC236}">
              <a16:creationId xmlns:a16="http://schemas.microsoft.com/office/drawing/2014/main" id="{74F84624-E862-4D0A-95DD-0F1B88E5417F}"/>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xdr:row>
      <xdr:rowOff>0</xdr:rowOff>
    </xdr:from>
    <xdr:ext cx="65" cy="172227"/>
    <xdr:sp macro="" textlink="">
      <xdr:nvSpPr>
        <xdr:cNvPr id="167" name="CuadroTexto 3">
          <a:extLst>
            <a:ext uri="{FF2B5EF4-FFF2-40B4-BE49-F238E27FC236}">
              <a16:creationId xmlns:a16="http://schemas.microsoft.com/office/drawing/2014/main" id="{340CC7B9-B608-4B65-AE2F-AECE525A0731}"/>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xdr:row>
      <xdr:rowOff>0</xdr:rowOff>
    </xdr:from>
    <xdr:ext cx="65" cy="172227"/>
    <xdr:sp macro="" textlink="">
      <xdr:nvSpPr>
        <xdr:cNvPr id="168" name="CuadroTexto 4">
          <a:extLst>
            <a:ext uri="{FF2B5EF4-FFF2-40B4-BE49-F238E27FC236}">
              <a16:creationId xmlns:a16="http://schemas.microsoft.com/office/drawing/2014/main" id="{997DA0CA-CFE5-4C10-8EE8-812E6833CBDF}"/>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56</xdr:row>
      <xdr:rowOff>263127</xdr:rowOff>
    </xdr:from>
    <xdr:ext cx="65" cy="172227"/>
    <xdr:sp macro="" textlink="">
      <xdr:nvSpPr>
        <xdr:cNvPr id="169" name="CuadroTexto 168">
          <a:extLst>
            <a:ext uri="{FF2B5EF4-FFF2-40B4-BE49-F238E27FC236}">
              <a16:creationId xmlns:a16="http://schemas.microsoft.com/office/drawing/2014/main" id="{65E483AE-7BC6-4DD2-A791-122583EAFBCF}"/>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56</xdr:row>
      <xdr:rowOff>263127</xdr:rowOff>
    </xdr:from>
    <xdr:ext cx="65" cy="172227"/>
    <xdr:sp macro="" textlink="">
      <xdr:nvSpPr>
        <xdr:cNvPr id="170" name="CuadroTexto 3">
          <a:extLst>
            <a:ext uri="{FF2B5EF4-FFF2-40B4-BE49-F238E27FC236}">
              <a16:creationId xmlns:a16="http://schemas.microsoft.com/office/drawing/2014/main" id="{8E7FC71A-C815-4655-8889-E5CE2D55CA62}"/>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57</xdr:row>
      <xdr:rowOff>0</xdr:rowOff>
    </xdr:from>
    <xdr:ext cx="65" cy="172227"/>
    <xdr:sp macro="" textlink="">
      <xdr:nvSpPr>
        <xdr:cNvPr id="171" name="CuadroTexto 4">
          <a:extLst>
            <a:ext uri="{FF2B5EF4-FFF2-40B4-BE49-F238E27FC236}">
              <a16:creationId xmlns:a16="http://schemas.microsoft.com/office/drawing/2014/main" id="{5351EAE8-1860-4BFA-8971-B7730970DFB1}"/>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56</xdr:row>
      <xdr:rowOff>263127</xdr:rowOff>
    </xdr:from>
    <xdr:ext cx="65" cy="172227"/>
    <xdr:sp macro="" textlink="">
      <xdr:nvSpPr>
        <xdr:cNvPr id="172" name="CuadroTexto 1">
          <a:extLst>
            <a:ext uri="{FF2B5EF4-FFF2-40B4-BE49-F238E27FC236}">
              <a16:creationId xmlns:a16="http://schemas.microsoft.com/office/drawing/2014/main" id="{05FEDA09-4BAB-49EF-A85E-1AC836BD1BB6}"/>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56</xdr:row>
      <xdr:rowOff>263127</xdr:rowOff>
    </xdr:from>
    <xdr:ext cx="65" cy="172227"/>
    <xdr:sp macro="" textlink="">
      <xdr:nvSpPr>
        <xdr:cNvPr id="173" name="CuadroTexto 3">
          <a:extLst>
            <a:ext uri="{FF2B5EF4-FFF2-40B4-BE49-F238E27FC236}">
              <a16:creationId xmlns:a16="http://schemas.microsoft.com/office/drawing/2014/main" id="{B6F3B37C-825F-44C3-A3B8-14B542D461AC}"/>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57</xdr:row>
      <xdr:rowOff>0</xdr:rowOff>
    </xdr:from>
    <xdr:ext cx="65" cy="172227"/>
    <xdr:sp macro="" textlink="">
      <xdr:nvSpPr>
        <xdr:cNvPr id="174" name="CuadroTexto 4">
          <a:extLst>
            <a:ext uri="{FF2B5EF4-FFF2-40B4-BE49-F238E27FC236}">
              <a16:creationId xmlns:a16="http://schemas.microsoft.com/office/drawing/2014/main" id="{95DED5EC-68CB-4D88-9D76-06854DAEE285}"/>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126</xdr:row>
      <xdr:rowOff>0</xdr:rowOff>
    </xdr:from>
    <xdr:ext cx="65" cy="172227"/>
    <xdr:sp macro="" textlink="">
      <xdr:nvSpPr>
        <xdr:cNvPr id="175" name="CuadroTexto 174">
          <a:extLst>
            <a:ext uri="{FF2B5EF4-FFF2-40B4-BE49-F238E27FC236}">
              <a16:creationId xmlns:a16="http://schemas.microsoft.com/office/drawing/2014/main" id="{60D25161-94BF-4D13-BEC8-C89285572C5D}"/>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126</xdr:row>
      <xdr:rowOff>0</xdr:rowOff>
    </xdr:from>
    <xdr:ext cx="65" cy="172227"/>
    <xdr:sp macro="" textlink="">
      <xdr:nvSpPr>
        <xdr:cNvPr id="176" name="CuadroTexto 3">
          <a:extLst>
            <a:ext uri="{FF2B5EF4-FFF2-40B4-BE49-F238E27FC236}">
              <a16:creationId xmlns:a16="http://schemas.microsoft.com/office/drawing/2014/main" id="{40FF5EF6-19C2-469B-8F54-9F2760C88D89}"/>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126</xdr:row>
      <xdr:rowOff>0</xdr:rowOff>
    </xdr:from>
    <xdr:ext cx="65" cy="172227"/>
    <xdr:sp macro="" textlink="">
      <xdr:nvSpPr>
        <xdr:cNvPr id="177" name="CuadroTexto 4">
          <a:extLst>
            <a:ext uri="{FF2B5EF4-FFF2-40B4-BE49-F238E27FC236}">
              <a16:creationId xmlns:a16="http://schemas.microsoft.com/office/drawing/2014/main" id="{F94451A2-830C-44B3-9EEC-82128D0CD7D2}"/>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126</xdr:row>
      <xdr:rowOff>0</xdr:rowOff>
    </xdr:from>
    <xdr:ext cx="65" cy="172227"/>
    <xdr:sp macro="" textlink="">
      <xdr:nvSpPr>
        <xdr:cNvPr id="178" name="CuadroTexto 1">
          <a:extLst>
            <a:ext uri="{FF2B5EF4-FFF2-40B4-BE49-F238E27FC236}">
              <a16:creationId xmlns:a16="http://schemas.microsoft.com/office/drawing/2014/main" id="{9287142B-9A96-4080-8FE9-8837FB23B7A9}"/>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126</xdr:row>
      <xdr:rowOff>0</xdr:rowOff>
    </xdr:from>
    <xdr:ext cx="65" cy="172227"/>
    <xdr:sp macro="" textlink="">
      <xdr:nvSpPr>
        <xdr:cNvPr id="179" name="CuadroTexto 3">
          <a:extLst>
            <a:ext uri="{FF2B5EF4-FFF2-40B4-BE49-F238E27FC236}">
              <a16:creationId xmlns:a16="http://schemas.microsoft.com/office/drawing/2014/main" id="{49AB43FC-5A93-4641-8D95-6BC48AD599C8}"/>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126</xdr:row>
      <xdr:rowOff>0</xdr:rowOff>
    </xdr:from>
    <xdr:ext cx="65" cy="172227"/>
    <xdr:sp macro="" textlink="">
      <xdr:nvSpPr>
        <xdr:cNvPr id="180" name="CuadroTexto 4">
          <a:extLst>
            <a:ext uri="{FF2B5EF4-FFF2-40B4-BE49-F238E27FC236}">
              <a16:creationId xmlns:a16="http://schemas.microsoft.com/office/drawing/2014/main" id="{24071FD0-1BC1-4207-AAAA-9D2F4F99B624}"/>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127</xdr:row>
      <xdr:rowOff>0</xdr:rowOff>
    </xdr:from>
    <xdr:ext cx="65" cy="172227"/>
    <xdr:sp macro="" textlink="">
      <xdr:nvSpPr>
        <xdr:cNvPr id="181" name="CuadroTexto 180">
          <a:extLst>
            <a:ext uri="{FF2B5EF4-FFF2-40B4-BE49-F238E27FC236}">
              <a16:creationId xmlns:a16="http://schemas.microsoft.com/office/drawing/2014/main" id="{FD9F3B11-134F-402D-BE50-7872C914EA35}"/>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127</xdr:row>
      <xdr:rowOff>0</xdr:rowOff>
    </xdr:from>
    <xdr:ext cx="65" cy="172227"/>
    <xdr:sp macro="" textlink="">
      <xdr:nvSpPr>
        <xdr:cNvPr id="182" name="CuadroTexto 3">
          <a:extLst>
            <a:ext uri="{FF2B5EF4-FFF2-40B4-BE49-F238E27FC236}">
              <a16:creationId xmlns:a16="http://schemas.microsoft.com/office/drawing/2014/main" id="{8F66E403-7E86-4B36-AA42-A0C0BD46C7D1}"/>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127</xdr:row>
      <xdr:rowOff>0</xdr:rowOff>
    </xdr:from>
    <xdr:ext cx="65" cy="172227"/>
    <xdr:sp macro="" textlink="">
      <xdr:nvSpPr>
        <xdr:cNvPr id="183" name="CuadroTexto 4">
          <a:extLst>
            <a:ext uri="{FF2B5EF4-FFF2-40B4-BE49-F238E27FC236}">
              <a16:creationId xmlns:a16="http://schemas.microsoft.com/office/drawing/2014/main" id="{B7814133-16E2-4BF1-83F2-109D624B1F56}"/>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127</xdr:row>
      <xdr:rowOff>0</xdr:rowOff>
    </xdr:from>
    <xdr:ext cx="65" cy="172227"/>
    <xdr:sp macro="" textlink="">
      <xdr:nvSpPr>
        <xdr:cNvPr id="184" name="CuadroTexto 1">
          <a:extLst>
            <a:ext uri="{FF2B5EF4-FFF2-40B4-BE49-F238E27FC236}">
              <a16:creationId xmlns:a16="http://schemas.microsoft.com/office/drawing/2014/main" id="{99500378-A533-4230-BB0F-39BA08E6E34B}"/>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127</xdr:row>
      <xdr:rowOff>0</xdr:rowOff>
    </xdr:from>
    <xdr:ext cx="65" cy="172227"/>
    <xdr:sp macro="" textlink="">
      <xdr:nvSpPr>
        <xdr:cNvPr id="185" name="CuadroTexto 3">
          <a:extLst>
            <a:ext uri="{FF2B5EF4-FFF2-40B4-BE49-F238E27FC236}">
              <a16:creationId xmlns:a16="http://schemas.microsoft.com/office/drawing/2014/main" id="{684C8632-5147-46A4-ACF2-713625B71155}"/>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127</xdr:row>
      <xdr:rowOff>0</xdr:rowOff>
    </xdr:from>
    <xdr:ext cx="65" cy="172227"/>
    <xdr:sp macro="" textlink="">
      <xdr:nvSpPr>
        <xdr:cNvPr id="186" name="CuadroTexto 4">
          <a:extLst>
            <a:ext uri="{FF2B5EF4-FFF2-40B4-BE49-F238E27FC236}">
              <a16:creationId xmlns:a16="http://schemas.microsoft.com/office/drawing/2014/main" id="{F4600B25-5661-4C39-AECF-1CF4F3A9FFC6}"/>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168</xdr:row>
      <xdr:rowOff>0</xdr:rowOff>
    </xdr:from>
    <xdr:ext cx="65" cy="172227"/>
    <xdr:sp macro="" textlink="">
      <xdr:nvSpPr>
        <xdr:cNvPr id="187" name="CuadroTexto 186">
          <a:extLst>
            <a:ext uri="{FF2B5EF4-FFF2-40B4-BE49-F238E27FC236}">
              <a16:creationId xmlns:a16="http://schemas.microsoft.com/office/drawing/2014/main" id="{31AAF65A-2480-4A9C-8C10-AB1C43E09598}"/>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168</xdr:row>
      <xdr:rowOff>0</xdr:rowOff>
    </xdr:from>
    <xdr:ext cx="65" cy="172227"/>
    <xdr:sp macro="" textlink="">
      <xdr:nvSpPr>
        <xdr:cNvPr id="188" name="CuadroTexto 3">
          <a:extLst>
            <a:ext uri="{FF2B5EF4-FFF2-40B4-BE49-F238E27FC236}">
              <a16:creationId xmlns:a16="http://schemas.microsoft.com/office/drawing/2014/main" id="{D2C5148E-BA42-491D-BE76-16685D53C5F7}"/>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168</xdr:row>
      <xdr:rowOff>0</xdr:rowOff>
    </xdr:from>
    <xdr:ext cx="65" cy="172227"/>
    <xdr:sp macro="" textlink="">
      <xdr:nvSpPr>
        <xdr:cNvPr id="189" name="CuadroTexto 4">
          <a:extLst>
            <a:ext uri="{FF2B5EF4-FFF2-40B4-BE49-F238E27FC236}">
              <a16:creationId xmlns:a16="http://schemas.microsoft.com/office/drawing/2014/main" id="{DEE555D7-1071-458E-93CB-B01E914A2960}"/>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168</xdr:row>
      <xdr:rowOff>0</xdr:rowOff>
    </xdr:from>
    <xdr:ext cx="65" cy="172227"/>
    <xdr:sp macro="" textlink="">
      <xdr:nvSpPr>
        <xdr:cNvPr id="190" name="CuadroTexto 1">
          <a:extLst>
            <a:ext uri="{FF2B5EF4-FFF2-40B4-BE49-F238E27FC236}">
              <a16:creationId xmlns:a16="http://schemas.microsoft.com/office/drawing/2014/main" id="{588C53D1-1B21-4FB8-B3BE-A141A268799F}"/>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168</xdr:row>
      <xdr:rowOff>0</xdr:rowOff>
    </xdr:from>
    <xdr:ext cx="65" cy="172227"/>
    <xdr:sp macro="" textlink="">
      <xdr:nvSpPr>
        <xdr:cNvPr id="191" name="CuadroTexto 3">
          <a:extLst>
            <a:ext uri="{FF2B5EF4-FFF2-40B4-BE49-F238E27FC236}">
              <a16:creationId xmlns:a16="http://schemas.microsoft.com/office/drawing/2014/main" id="{4C4CE02F-8D94-461B-A3B4-1D66A43D2D08}"/>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168</xdr:row>
      <xdr:rowOff>0</xdr:rowOff>
    </xdr:from>
    <xdr:ext cx="65" cy="172227"/>
    <xdr:sp macro="" textlink="">
      <xdr:nvSpPr>
        <xdr:cNvPr id="192" name="CuadroTexto 4">
          <a:extLst>
            <a:ext uri="{FF2B5EF4-FFF2-40B4-BE49-F238E27FC236}">
              <a16:creationId xmlns:a16="http://schemas.microsoft.com/office/drawing/2014/main" id="{2B1C23EE-FE0A-432F-BEDF-D6CD69B2D252}"/>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169</xdr:row>
      <xdr:rowOff>0</xdr:rowOff>
    </xdr:from>
    <xdr:ext cx="65" cy="172227"/>
    <xdr:sp macro="" textlink="">
      <xdr:nvSpPr>
        <xdr:cNvPr id="193" name="CuadroTexto 192">
          <a:extLst>
            <a:ext uri="{FF2B5EF4-FFF2-40B4-BE49-F238E27FC236}">
              <a16:creationId xmlns:a16="http://schemas.microsoft.com/office/drawing/2014/main" id="{9C841CC0-5D16-4A91-947A-04E11532DDCE}"/>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169</xdr:row>
      <xdr:rowOff>0</xdr:rowOff>
    </xdr:from>
    <xdr:ext cx="65" cy="172227"/>
    <xdr:sp macro="" textlink="">
      <xdr:nvSpPr>
        <xdr:cNvPr id="194" name="CuadroTexto 3">
          <a:extLst>
            <a:ext uri="{FF2B5EF4-FFF2-40B4-BE49-F238E27FC236}">
              <a16:creationId xmlns:a16="http://schemas.microsoft.com/office/drawing/2014/main" id="{0092E9BA-EA46-454A-B2DE-B766035A8258}"/>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169</xdr:row>
      <xdr:rowOff>0</xdr:rowOff>
    </xdr:from>
    <xdr:ext cx="65" cy="172227"/>
    <xdr:sp macro="" textlink="">
      <xdr:nvSpPr>
        <xdr:cNvPr id="195" name="CuadroTexto 4">
          <a:extLst>
            <a:ext uri="{FF2B5EF4-FFF2-40B4-BE49-F238E27FC236}">
              <a16:creationId xmlns:a16="http://schemas.microsoft.com/office/drawing/2014/main" id="{A716BBD5-0E6A-4376-A248-6EBC5C14D85B}"/>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169</xdr:row>
      <xdr:rowOff>0</xdr:rowOff>
    </xdr:from>
    <xdr:ext cx="65" cy="172227"/>
    <xdr:sp macro="" textlink="">
      <xdr:nvSpPr>
        <xdr:cNvPr id="196" name="CuadroTexto 1">
          <a:extLst>
            <a:ext uri="{FF2B5EF4-FFF2-40B4-BE49-F238E27FC236}">
              <a16:creationId xmlns:a16="http://schemas.microsoft.com/office/drawing/2014/main" id="{886284C8-F0FD-47C0-AB18-75138339A512}"/>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169</xdr:row>
      <xdr:rowOff>0</xdr:rowOff>
    </xdr:from>
    <xdr:ext cx="65" cy="172227"/>
    <xdr:sp macro="" textlink="">
      <xdr:nvSpPr>
        <xdr:cNvPr id="197" name="CuadroTexto 3">
          <a:extLst>
            <a:ext uri="{FF2B5EF4-FFF2-40B4-BE49-F238E27FC236}">
              <a16:creationId xmlns:a16="http://schemas.microsoft.com/office/drawing/2014/main" id="{205819D4-6620-4D8A-99BF-34076ECDBFBF}"/>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169</xdr:row>
      <xdr:rowOff>0</xdr:rowOff>
    </xdr:from>
    <xdr:ext cx="65" cy="172227"/>
    <xdr:sp macro="" textlink="">
      <xdr:nvSpPr>
        <xdr:cNvPr id="198" name="CuadroTexto 4">
          <a:extLst>
            <a:ext uri="{FF2B5EF4-FFF2-40B4-BE49-F238E27FC236}">
              <a16:creationId xmlns:a16="http://schemas.microsoft.com/office/drawing/2014/main" id="{EA8C4275-F707-4695-A1E3-56A80622CD34}"/>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179</xdr:row>
      <xdr:rowOff>0</xdr:rowOff>
    </xdr:from>
    <xdr:ext cx="65" cy="172227"/>
    <xdr:sp macro="" textlink="">
      <xdr:nvSpPr>
        <xdr:cNvPr id="199" name="CuadroTexto 198">
          <a:extLst>
            <a:ext uri="{FF2B5EF4-FFF2-40B4-BE49-F238E27FC236}">
              <a16:creationId xmlns:a16="http://schemas.microsoft.com/office/drawing/2014/main" id="{7C9DE315-02BF-4AB1-A80C-2FDE378E30C9}"/>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179</xdr:row>
      <xdr:rowOff>0</xdr:rowOff>
    </xdr:from>
    <xdr:ext cx="65" cy="172227"/>
    <xdr:sp macro="" textlink="">
      <xdr:nvSpPr>
        <xdr:cNvPr id="200" name="CuadroTexto 3">
          <a:extLst>
            <a:ext uri="{FF2B5EF4-FFF2-40B4-BE49-F238E27FC236}">
              <a16:creationId xmlns:a16="http://schemas.microsoft.com/office/drawing/2014/main" id="{15825845-6D80-4BDA-B31A-17A705440D3B}"/>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179</xdr:row>
      <xdr:rowOff>0</xdr:rowOff>
    </xdr:from>
    <xdr:ext cx="65" cy="172227"/>
    <xdr:sp macro="" textlink="">
      <xdr:nvSpPr>
        <xdr:cNvPr id="201" name="CuadroTexto 4">
          <a:extLst>
            <a:ext uri="{FF2B5EF4-FFF2-40B4-BE49-F238E27FC236}">
              <a16:creationId xmlns:a16="http://schemas.microsoft.com/office/drawing/2014/main" id="{22310A52-CE8C-4C4B-951D-6590E6DC5C34}"/>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179</xdr:row>
      <xdr:rowOff>0</xdr:rowOff>
    </xdr:from>
    <xdr:ext cx="65" cy="172227"/>
    <xdr:sp macro="" textlink="">
      <xdr:nvSpPr>
        <xdr:cNvPr id="202" name="CuadroTexto 1">
          <a:extLst>
            <a:ext uri="{FF2B5EF4-FFF2-40B4-BE49-F238E27FC236}">
              <a16:creationId xmlns:a16="http://schemas.microsoft.com/office/drawing/2014/main" id="{5CADC38C-B48C-44C7-A6A7-7711D0C89DD9}"/>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179</xdr:row>
      <xdr:rowOff>0</xdr:rowOff>
    </xdr:from>
    <xdr:ext cx="65" cy="172227"/>
    <xdr:sp macro="" textlink="">
      <xdr:nvSpPr>
        <xdr:cNvPr id="203" name="CuadroTexto 3">
          <a:extLst>
            <a:ext uri="{FF2B5EF4-FFF2-40B4-BE49-F238E27FC236}">
              <a16:creationId xmlns:a16="http://schemas.microsoft.com/office/drawing/2014/main" id="{D7C02DF7-AACC-4FB4-86B2-E5C8C957C516}"/>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179</xdr:row>
      <xdr:rowOff>0</xdr:rowOff>
    </xdr:from>
    <xdr:ext cx="65" cy="172227"/>
    <xdr:sp macro="" textlink="">
      <xdr:nvSpPr>
        <xdr:cNvPr id="204" name="CuadroTexto 4">
          <a:extLst>
            <a:ext uri="{FF2B5EF4-FFF2-40B4-BE49-F238E27FC236}">
              <a16:creationId xmlns:a16="http://schemas.microsoft.com/office/drawing/2014/main" id="{64F9805D-E273-41FB-BF88-264E36955ED5}"/>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180</xdr:row>
      <xdr:rowOff>0</xdr:rowOff>
    </xdr:from>
    <xdr:ext cx="65" cy="172227"/>
    <xdr:sp macro="" textlink="">
      <xdr:nvSpPr>
        <xdr:cNvPr id="205" name="CuadroTexto 204">
          <a:extLst>
            <a:ext uri="{FF2B5EF4-FFF2-40B4-BE49-F238E27FC236}">
              <a16:creationId xmlns:a16="http://schemas.microsoft.com/office/drawing/2014/main" id="{770EA609-313F-4206-997F-E1F2BBFC6BF2}"/>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180</xdr:row>
      <xdr:rowOff>0</xdr:rowOff>
    </xdr:from>
    <xdr:ext cx="65" cy="172227"/>
    <xdr:sp macro="" textlink="">
      <xdr:nvSpPr>
        <xdr:cNvPr id="206" name="CuadroTexto 3">
          <a:extLst>
            <a:ext uri="{FF2B5EF4-FFF2-40B4-BE49-F238E27FC236}">
              <a16:creationId xmlns:a16="http://schemas.microsoft.com/office/drawing/2014/main" id="{4B222082-99AF-440E-A15C-EC7AC0011CDC}"/>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180</xdr:row>
      <xdr:rowOff>0</xdr:rowOff>
    </xdr:from>
    <xdr:ext cx="65" cy="172227"/>
    <xdr:sp macro="" textlink="">
      <xdr:nvSpPr>
        <xdr:cNvPr id="207" name="CuadroTexto 4">
          <a:extLst>
            <a:ext uri="{FF2B5EF4-FFF2-40B4-BE49-F238E27FC236}">
              <a16:creationId xmlns:a16="http://schemas.microsoft.com/office/drawing/2014/main" id="{97F36EA3-8BE5-4E42-AFE1-5F86AA963B66}"/>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180</xdr:row>
      <xdr:rowOff>0</xdr:rowOff>
    </xdr:from>
    <xdr:ext cx="65" cy="172227"/>
    <xdr:sp macro="" textlink="">
      <xdr:nvSpPr>
        <xdr:cNvPr id="208" name="CuadroTexto 1">
          <a:extLst>
            <a:ext uri="{FF2B5EF4-FFF2-40B4-BE49-F238E27FC236}">
              <a16:creationId xmlns:a16="http://schemas.microsoft.com/office/drawing/2014/main" id="{5C35A042-FB36-4272-AB1D-56FDEAEE582E}"/>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180</xdr:row>
      <xdr:rowOff>0</xdr:rowOff>
    </xdr:from>
    <xdr:ext cx="65" cy="172227"/>
    <xdr:sp macro="" textlink="">
      <xdr:nvSpPr>
        <xdr:cNvPr id="209" name="CuadroTexto 3">
          <a:extLst>
            <a:ext uri="{FF2B5EF4-FFF2-40B4-BE49-F238E27FC236}">
              <a16:creationId xmlns:a16="http://schemas.microsoft.com/office/drawing/2014/main" id="{D10A501F-D42D-4871-922F-07018207093E}"/>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180</xdr:row>
      <xdr:rowOff>0</xdr:rowOff>
    </xdr:from>
    <xdr:ext cx="65" cy="172227"/>
    <xdr:sp macro="" textlink="">
      <xdr:nvSpPr>
        <xdr:cNvPr id="210" name="CuadroTexto 4">
          <a:extLst>
            <a:ext uri="{FF2B5EF4-FFF2-40B4-BE49-F238E27FC236}">
              <a16:creationId xmlns:a16="http://schemas.microsoft.com/office/drawing/2014/main" id="{7655515D-A255-49CD-8DD2-396FD28CD89B}"/>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181</xdr:row>
      <xdr:rowOff>0</xdr:rowOff>
    </xdr:from>
    <xdr:ext cx="65" cy="172227"/>
    <xdr:sp macro="" textlink="">
      <xdr:nvSpPr>
        <xdr:cNvPr id="211" name="CuadroTexto 210">
          <a:extLst>
            <a:ext uri="{FF2B5EF4-FFF2-40B4-BE49-F238E27FC236}">
              <a16:creationId xmlns:a16="http://schemas.microsoft.com/office/drawing/2014/main" id="{B21B4BB0-178C-4A5D-A0E9-5137318C7799}"/>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181</xdr:row>
      <xdr:rowOff>0</xdr:rowOff>
    </xdr:from>
    <xdr:ext cx="65" cy="172227"/>
    <xdr:sp macro="" textlink="">
      <xdr:nvSpPr>
        <xdr:cNvPr id="212" name="CuadroTexto 3">
          <a:extLst>
            <a:ext uri="{FF2B5EF4-FFF2-40B4-BE49-F238E27FC236}">
              <a16:creationId xmlns:a16="http://schemas.microsoft.com/office/drawing/2014/main" id="{C3358194-CBA2-4EB6-A9E4-009D8C27C89F}"/>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181</xdr:row>
      <xdr:rowOff>0</xdr:rowOff>
    </xdr:from>
    <xdr:ext cx="65" cy="172227"/>
    <xdr:sp macro="" textlink="">
      <xdr:nvSpPr>
        <xdr:cNvPr id="213" name="CuadroTexto 4">
          <a:extLst>
            <a:ext uri="{FF2B5EF4-FFF2-40B4-BE49-F238E27FC236}">
              <a16:creationId xmlns:a16="http://schemas.microsoft.com/office/drawing/2014/main" id="{B4802326-03F3-4BED-8C88-16C25DE974F0}"/>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181</xdr:row>
      <xdr:rowOff>0</xdr:rowOff>
    </xdr:from>
    <xdr:ext cx="65" cy="172227"/>
    <xdr:sp macro="" textlink="">
      <xdr:nvSpPr>
        <xdr:cNvPr id="214" name="CuadroTexto 1">
          <a:extLst>
            <a:ext uri="{FF2B5EF4-FFF2-40B4-BE49-F238E27FC236}">
              <a16:creationId xmlns:a16="http://schemas.microsoft.com/office/drawing/2014/main" id="{F4769618-1FD8-4D20-86DD-7FE10BAD8A21}"/>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181</xdr:row>
      <xdr:rowOff>0</xdr:rowOff>
    </xdr:from>
    <xdr:ext cx="65" cy="172227"/>
    <xdr:sp macro="" textlink="">
      <xdr:nvSpPr>
        <xdr:cNvPr id="215" name="CuadroTexto 3">
          <a:extLst>
            <a:ext uri="{FF2B5EF4-FFF2-40B4-BE49-F238E27FC236}">
              <a16:creationId xmlns:a16="http://schemas.microsoft.com/office/drawing/2014/main" id="{22288621-C34C-452E-87C6-A8F27A9BC372}"/>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181</xdr:row>
      <xdr:rowOff>0</xdr:rowOff>
    </xdr:from>
    <xdr:ext cx="65" cy="172227"/>
    <xdr:sp macro="" textlink="">
      <xdr:nvSpPr>
        <xdr:cNvPr id="216" name="CuadroTexto 4">
          <a:extLst>
            <a:ext uri="{FF2B5EF4-FFF2-40B4-BE49-F238E27FC236}">
              <a16:creationId xmlns:a16="http://schemas.microsoft.com/office/drawing/2014/main" id="{E89CA3E3-62F9-4587-966D-0C91FC867273}"/>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182</xdr:row>
      <xdr:rowOff>0</xdr:rowOff>
    </xdr:from>
    <xdr:ext cx="65" cy="172227"/>
    <xdr:sp macro="" textlink="">
      <xdr:nvSpPr>
        <xdr:cNvPr id="217" name="CuadroTexto 216">
          <a:extLst>
            <a:ext uri="{FF2B5EF4-FFF2-40B4-BE49-F238E27FC236}">
              <a16:creationId xmlns:a16="http://schemas.microsoft.com/office/drawing/2014/main" id="{BA395A4A-86A0-4B20-A54B-B983445009D6}"/>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182</xdr:row>
      <xdr:rowOff>0</xdr:rowOff>
    </xdr:from>
    <xdr:ext cx="65" cy="172227"/>
    <xdr:sp macro="" textlink="">
      <xdr:nvSpPr>
        <xdr:cNvPr id="218" name="CuadroTexto 3">
          <a:extLst>
            <a:ext uri="{FF2B5EF4-FFF2-40B4-BE49-F238E27FC236}">
              <a16:creationId xmlns:a16="http://schemas.microsoft.com/office/drawing/2014/main" id="{58A95B41-0697-4A67-BA0A-C0E3CA2C2364}"/>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182</xdr:row>
      <xdr:rowOff>0</xdr:rowOff>
    </xdr:from>
    <xdr:ext cx="65" cy="172227"/>
    <xdr:sp macro="" textlink="">
      <xdr:nvSpPr>
        <xdr:cNvPr id="219" name="CuadroTexto 4">
          <a:extLst>
            <a:ext uri="{FF2B5EF4-FFF2-40B4-BE49-F238E27FC236}">
              <a16:creationId xmlns:a16="http://schemas.microsoft.com/office/drawing/2014/main" id="{2BA6C772-6AFC-40F1-B332-23891E5E8109}"/>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182</xdr:row>
      <xdr:rowOff>0</xdr:rowOff>
    </xdr:from>
    <xdr:ext cx="65" cy="172227"/>
    <xdr:sp macro="" textlink="">
      <xdr:nvSpPr>
        <xdr:cNvPr id="220" name="CuadroTexto 1">
          <a:extLst>
            <a:ext uri="{FF2B5EF4-FFF2-40B4-BE49-F238E27FC236}">
              <a16:creationId xmlns:a16="http://schemas.microsoft.com/office/drawing/2014/main" id="{C9396EDB-0DBE-4D32-BD47-2DE48C49BD9E}"/>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182</xdr:row>
      <xdr:rowOff>0</xdr:rowOff>
    </xdr:from>
    <xdr:ext cx="65" cy="172227"/>
    <xdr:sp macro="" textlink="">
      <xdr:nvSpPr>
        <xdr:cNvPr id="221" name="CuadroTexto 3">
          <a:extLst>
            <a:ext uri="{FF2B5EF4-FFF2-40B4-BE49-F238E27FC236}">
              <a16:creationId xmlns:a16="http://schemas.microsoft.com/office/drawing/2014/main" id="{D62BC7E8-315D-4506-ABDE-DCD2607D617D}"/>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182</xdr:row>
      <xdr:rowOff>0</xdr:rowOff>
    </xdr:from>
    <xdr:ext cx="65" cy="172227"/>
    <xdr:sp macro="" textlink="">
      <xdr:nvSpPr>
        <xdr:cNvPr id="222" name="CuadroTexto 4">
          <a:extLst>
            <a:ext uri="{FF2B5EF4-FFF2-40B4-BE49-F238E27FC236}">
              <a16:creationId xmlns:a16="http://schemas.microsoft.com/office/drawing/2014/main" id="{AA75D7E6-CCCE-49DC-A92A-32F5AECE0095}"/>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183</xdr:row>
      <xdr:rowOff>0</xdr:rowOff>
    </xdr:from>
    <xdr:ext cx="65" cy="172227"/>
    <xdr:sp macro="" textlink="">
      <xdr:nvSpPr>
        <xdr:cNvPr id="223" name="CuadroTexto 222">
          <a:extLst>
            <a:ext uri="{FF2B5EF4-FFF2-40B4-BE49-F238E27FC236}">
              <a16:creationId xmlns:a16="http://schemas.microsoft.com/office/drawing/2014/main" id="{7C27EC8C-6C9D-4BD3-BC04-82910499F01F}"/>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183</xdr:row>
      <xdr:rowOff>0</xdr:rowOff>
    </xdr:from>
    <xdr:ext cx="65" cy="172227"/>
    <xdr:sp macro="" textlink="">
      <xdr:nvSpPr>
        <xdr:cNvPr id="224" name="CuadroTexto 3">
          <a:extLst>
            <a:ext uri="{FF2B5EF4-FFF2-40B4-BE49-F238E27FC236}">
              <a16:creationId xmlns:a16="http://schemas.microsoft.com/office/drawing/2014/main" id="{7C917ACF-4833-4B12-A746-0C021ECA92AD}"/>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183</xdr:row>
      <xdr:rowOff>0</xdr:rowOff>
    </xdr:from>
    <xdr:ext cx="65" cy="172227"/>
    <xdr:sp macro="" textlink="">
      <xdr:nvSpPr>
        <xdr:cNvPr id="225" name="CuadroTexto 4">
          <a:extLst>
            <a:ext uri="{FF2B5EF4-FFF2-40B4-BE49-F238E27FC236}">
              <a16:creationId xmlns:a16="http://schemas.microsoft.com/office/drawing/2014/main" id="{27056989-3D88-4745-B100-3CAD537F05B6}"/>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183</xdr:row>
      <xdr:rowOff>0</xdr:rowOff>
    </xdr:from>
    <xdr:ext cx="65" cy="172227"/>
    <xdr:sp macro="" textlink="">
      <xdr:nvSpPr>
        <xdr:cNvPr id="226" name="CuadroTexto 1">
          <a:extLst>
            <a:ext uri="{FF2B5EF4-FFF2-40B4-BE49-F238E27FC236}">
              <a16:creationId xmlns:a16="http://schemas.microsoft.com/office/drawing/2014/main" id="{1FB879F5-4192-45CD-919A-F7CF954411D9}"/>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183</xdr:row>
      <xdr:rowOff>0</xdr:rowOff>
    </xdr:from>
    <xdr:ext cx="65" cy="172227"/>
    <xdr:sp macro="" textlink="">
      <xdr:nvSpPr>
        <xdr:cNvPr id="227" name="CuadroTexto 3">
          <a:extLst>
            <a:ext uri="{FF2B5EF4-FFF2-40B4-BE49-F238E27FC236}">
              <a16:creationId xmlns:a16="http://schemas.microsoft.com/office/drawing/2014/main" id="{17774205-F398-4B0B-B907-42675852CA8C}"/>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183</xdr:row>
      <xdr:rowOff>0</xdr:rowOff>
    </xdr:from>
    <xdr:ext cx="65" cy="172227"/>
    <xdr:sp macro="" textlink="">
      <xdr:nvSpPr>
        <xdr:cNvPr id="228" name="CuadroTexto 4">
          <a:extLst>
            <a:ext uri="{FF2B5EF4-FFF2-40B4-BE49-F238E27FC236}">
              <a16:creationId xmlns:a16="http://schemas.microsoft.com/office/drawing/2014/main" id="{006A28DD-251E-48FB-B6B1-43E585E6F35B}"/>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184</xdr:row>
      <xdr:rowOff>0</xdr:rowOff>
    </xdr:from>
    <xdr:ext cx="65" cy="172227"/>
    <xdr:sp macro="" textlink="">
      <xdr:nvSpPr>
        <xdr:cNvPr id="229" name="CuadroTexto 228">
          <a:extLst>
            <a:ext uri="{FF2B5EF4-FFF2-40B4-BE49-F238E27FC236}">
              <a16:creationId xmlns:a16="http://schemas.microsoft.com/office/drawing/2014/main" id="{17EC11AB-DF61-45EB-9517-C5CE1CE746B1}"/>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184</xdr:row>
      <xdr:rowOff>0</xdr:rowOff>
    </xdr:from>
    <xdr:ext cx="65" cy="172227"/>
    <xdr:sp macro="" textlink="">
      <xdr:nvSpPr>
        <xdr:cNvPr id="230" name="CuadroTexto 3">
          <a:extLst>
            <a:ext uri="{FF2B5EF4-FFF2-40B4-BE49-F238E27FC236}">
              <a16:creationId xmlns:a16="http://schemas.microsoft.com/office/drawing/2014/main" id="{4AE3B2AF-0532-4344-9EBA-12E0F6B2497D}"/>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184</xdr:row>
      <xdr:rowOff>0</xdr:rowOff>
    </xdr:from>
    <xdr:ext cx="65" cy="172227"/>
    <xdr:sp macro="" textlink="">
      <xdr:nvSpPr>
        <xdr:cNvPr id="231" name="CuadroTexto 4">
          <a:extLst>
            <a:ext uri="{FF2B5EF4-FFF2-40B4-BE49-F238E27FC236}">
              <a16:creationId xmlns:a16="http://schemas.microsoft.com/office/drawing/2014/main" id="{E7054FC3-2E49-4741-9BF6-E5C94532FD5E}"/>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184</xdr:row>
      <xdr:rowOff>0</xdr:rowOff>
    </xdr:from>
    <xdr:ext cx="65" cy="172227"/>
    <xdr:sp macro="" textlink="">
      <xdr:nvSpPr>
        <xdr:cNvPr id="232" name="CuadroTexto 1">
          <a:extLst>
            <a:ext uri="{FF2B5EF4-FFF2-40B4-BE49-F238E27FC236}">
              <a16:creationId xmlns:a16="http://schemas.microsoft.com/office/drawing/2014/main" id="{273608AF-4D2A-471A-BF26-98E3C6333E2A}"/>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184</xdr:row>
      <xdr:rowOff>0</xdr:rowOff>
    </xdr:from>
    <xdr:ext cx="65" cy="172227"/>
    <xdr:sp macro="" textlink="">
      <xdr:nvSpPr>
        <xdr:cNvPr id="233" name="CuadroTexto 3">
          <a:extLst>
            <a:ext uri="{FF2B5EF4-FFF2-40B4-BE49-F238E27FC236}">
              <a16:creationId xmlns:a16="http://schemas.microsoft.com/office/drawing/2014/main" id="{8DF6CAE8-889E-441A-AFDF-C4921FFFFE3D}"/>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184</xdr:row>
      <xdr:rowOff>0</xdr:rowOff>
    </xdr:from>
    <xdr:ext cx="65" cy="172227"/>
    <xdr:sp macro="" textlink="">
      <xdr:nvSpPr>
        <xdr:cNvPr id="234" name="CuadroTexto 4">
          <a:extLst>
            <a:ext uri="{FF2B5EF4-FFF2-40B4-BE49-F238E27FC236}">
              <a16:creationId xmlns:a16="http://schemas.microsoft.com/office/drawing/2014/main" id="{C5EFD599-5FAE-401F-95D1-5F1CF78BFFCD}"/>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185</xdr:row>
      <xdr:rowOff>0</xdr:rowOff>
    </xdr:from>
    <xdr:ext cx="65" cy="172227"/>
    <xdr:sp macro="" textlink="">
      <xdr:nvSpPr>
        <xdr:cNvPr id="235" name="CuadroTexto 234">
          <a:extLst>
            <a:ext uri="{FF2B5EF4-FFF2-40B4-BE49-F238E27FC236}">
              <a16:creationId xmlns:a16="http://schemas.microsoft.com/office/drawing/2014/main" id="{26BD4C8D-0B66-4ECC-9E16-62D111EAC67A}"/>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185</xdr:row>
      <xdr:rowOff>0</xdr:rowOff>
    </xdr:from>
    <xdr:ext cx="65" cy="172227"/>
    <xdr:sp macro="" textlink="">
      <xdr:nvSpPr>
        <xdr:cNvPr id="236" name="CuadroTexto 3">
          <a:extLst>
            <a:ext uri="{FF2B5EF4-FFF2-40B4-BE49-F238E27FC236}">
              <a16:creationId xmlns:a16="http://schemas.microsoft.com/office/drawing/2014/main" id="{7747BA0E-0B8D-4F87-A992-6589CA8E2CA0}"/>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185</xdr:row>
      <xdr:rowOff>0</xdr:rowOff>
    </xdr:from>
    <xdr:ext cx="65" cy="172227"/>
    <xdr:sp macro="" textlink="">
      <xdr:nvSpPr>
        <xdr:cNvPr id="237" name="CuadroTexto 4">
          <a:extLst>
            <a:ext uri="{FF2B5EF4-FFF2-40B4-BE49-F238E27FC236}">
              <a16:creationId xmlns:a16="http://schemas.microsoft.com/office/drawing/2014/main" id="{8533B096-C340-4E74-9CAA-89D40E086B36}"/>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185</xdr:row>
      <xdr:rowOff>0</xdr:rowOff>
    </xdr:from>
    <xdr:ext cx="65" cy="172227"/>
    <xdr:sp macro="" textlink="">
      <xdr:nvSpPr>
        <xdr:cNvPr id="238" name="CuadroTexto 1">
          <a:extLst>
            <a:ext uri="{FF2B5EF4-FFF2-40B4-BE49-F238E27FC236}">
              <a16:creationId xmlns:a16="http://schemas.microsoft.com/office/drawing/2014/main" id="{275D69C4-6CCB-4A60-9A65-4E511F79EAC4}"/>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185</xdr:row>
      <xdr:rowOff>0</xdr:rowOff>
    </xdr:from>
    <xdr:ext cx="65" cy="172227"/>
    <xdr:sp macro="" textlink="">
      <xdr:nvSpPr>
        <xdr:cNvPr id="239" name="CuadroTexto 3">
          <a:extLst>
            <a:ext uri="{FF2B5EF4-FFF2-40B4-BE49-F238E27FC236}">
              <a16:creationId xmlns:a16="http://schemas.microsoft.com/office/drawing/2014/main" id="{992567E6-2DA5-429E-85C6-399F422DD4EF}"/>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185</xdr:row>
      <xdr:rowOff>0</xdr:rowOff>
    </xdr:from>
    <xdr:ext cx="65" cy="172227"/>
    <xdr:sp macro="" textlink="">
      <xdr:nvSpPr>
        <xdr:cNvPr id="240" name="CuadroTexto 4">
          <a:extLst>
            <a:ext uri="{FF2B5EF4-FFF2-40B4-BE49-F238E27FC236}">
              <a16:creationId xmlns:a16="http://schemas.microsoft.com/office/drawing/2014/main" id="{D4A9AEAD-0855-495D-9738-C483B2AF2EDD}"/>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198</xdr:row>
      <xdr:rowOff>0</xdr:rowOff>
    </xdr:from>
    <xdr:ext cx="65" cy="172227"/>
    <xdr:sp macro="" textlink="">
      <xdr:nvSpPr>
        <xdr:cNvPr id="241" name="CuadroTexto 240">
          <a:extLst>
            <a:ext uri="{FF2B5EF4-FFF2-40B4-BE49-F238E27FC236}">
              <a16:creationId xmlns:a16="http://schemas.microsoft.com/office/drawing/2014/main" id="{30B10337-D1CE-43B7-83E8-1089F2589609}"/>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198</xdr:row>
      <xdr:rowOff>0</xdr:rowOff>
    </xdr:from>
    <xdr:ext cx="65" cy="172227"/>
    <xdr:sp macro="" textlink="">
      <xdr:nvSpPr>
        <xdr:cNvPr id="242" name="CuadroTexto 3">
          <a:extLst>
            <a:ext uri="{FF2B5EF4-FFF2-40B4-BE49-F238E27FC236}">
              <a16:creationId xmlns:a16="http://schemas.microsoft.com/office/drawing/2014/main" id="{6E7A69CE-2A8C-4A8B-B314-C48129ACDD42}"/>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198</xdr:row>
      <xdr:rowOff>0</xdr:rowOff>
    </xdr:from>
    <xdr:ext cx="65" cy="172227"/>
    <xdr:sp macro="" textlink="">
      <xdr:nvSpPr>
        <xdr:cNvPr id="243" name="CuadroTexto 4">
          <a:extLst>
            <a:ext uri="{FF2B5EF4-FFF2-40B4-BE49-F238E27FC236}">
              <a16:creationId xmlns:a16="http://schemas.microsoft.com/office/drawing/2014/main" id="{18F3AD78-DD88-4602-AA09-08FAD89CC0EE}"/>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198</xdr:row>
      <xdr:rowOff>0</xdr:rowOff>
    </xdr:from>
    <xdr:ext cx="65" cy="172227"/>
    <xdr:sp macro="" textlink="">
      <xdr:nvSpPr>
        <xdr:cNvPr id="244" name="CuadroTexto 1">
          <a:extLst>
            <a:ext uri="{FF2B5EF4-FFF2-40B4-BE49-F238E27FC236}">
              <a16:creationId xmlns:a16="http://schemas.microsoft.com/office/drawing/2014/main" id="{22F2AC8B-1CB3-4D2A-A5A6-52533AB8534A}"/>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198</xdr:row>
      <xdr:rowOff>0</xdr:rowOff>
    </xdr:from>
    <xdr:ext cx="65" cy="172227"/>
    <xdr:sp macro="" textlink="">
      <xdr:nvSpPr>
        <xdr:cNvPr id="245" name="CuadroTexto 3">
          <a:extLst>
            <a:ext uri="{FF2B5EF4-FFF2-40B4-BE49-F238E27FC236}">
              <a16:creationId xmlns:a16="http://schemas.microsoft.com/office/drawing/2014/main" id="{B6CF1CCD-48CF-48EC-BEF9-858BE529CB8C}"/>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198</xdr:row>
      <xdr:rowOff>0</xdr:rowOff>
    </xdr:from>
    <xdr:ext cx="65" cy="172227"/>
    <xdr:sp macro="" textlink="">
      <xdr:nvSpPr>
        <xdr:cNvPr id="246" name="CuadroTexto 4">
          <a:extLst>
            <a:ext uri="{FF2B5EF4-FFF2-40B4-BE49-F238E27FC236}">
              <a16:creationId xmlns:a16="http://schemas.microsoft.com/office/drawing/2014/main" id="{FA80121A-1CC9-4C75-A418-A0BC85FD92A3}"/>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47" name="CuadroTexto 246">
          <a:extLst>
            <a:ext uri="{FF2B5EF4-FFF2-40B4-BE49-F238E27FC236}">
              <a16:creationId xmlns:a16="http://schemas.microsoft.com/office/drawing/2014/main" id="{C1B2747A-AAB7-4E26-A767-6979A7C98467}"/>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48" name="CuadroTexto 3">
          <a:extLst>
            <a:ext uri="{FF2B5EF4-FFF2-40B4-BE49-F238E27FC236}">
              <a16:creationId xmlns:a16="http://schemas.microsoft.com/office/drawing/2014/main" id="{A3DF9447-ABEE-410D-A963-FDEEF93F03E8}"/>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49" name="CuadroTexto 4">
          <a:extLst>
            <a:ext uri="{FF2B5EF4-FFF2-40B4-BE49-F238E27FC236}">
              <a16:creationId xmlns:a16="http://schemas.microsoft.com/office/drawing/2014/main" id="{A8FB2F2F-1722-4023-AD4D-3E91D142E839}"/>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0" name="CuadroTexto 1">
          <a:extLst>
            <a:ext uri="{FF2B5EF4-FFF2-40B4-BE49-F238E27FC236}">
              <a16:creationId xmlns:a16="http://schemas.microsoft.com/office/drawing/2014/main" id="{A73570F1-B1E1-44F9-B086-DEBF099A8C35}"/>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1" name="CuadroTexto 3">
          <a:extLst>
            <a:ext uri="{FF2B5EF4-FFF2-40B4-BE49-F238E27FC236}">
              <a16:creationId xmlns:a16="http://schemas.microsoft.com/office/drawing/2014/main" id="{A071EDC4-D48B-49B9-A7B0-15BF6063FAE6}"/>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2" name="CuadroTexto 4">
          <a:extLst>
            <a:ext uri="{FF2B5EF4-FFF2-40B4-BE49-F238E27FC236}">
              <a16:creationId xmlns:a16="http://schemas.microsoft.com/office/drawing/2014/main" id="{AD3F1993-541B-44F9-8D62-F4C252F0B194}"/>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3" name="CuadroTexto 252">
          <a:extLst>
            <a:ext uri="{FF2B5EF4-FFF2-40B4-BE49-F238E27FC236}">
              <a16:creationId xmlns:a16="http://schemas.microsoft.com/office/drawing/2014/main" id="{AE841E83-CD7C-4222-AB30-14C596D09AD5}"/>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4" name="CuadroTexto 3">
          <a:extLst>
            <a:ext uri="{FF2B5EF4-FFF2-40B4-BE49-F238E27FC236}">
              <a16:creationId xmlns:a16="http://schemas.microsoft.com/office/drawing/2014/main" id="{43776CFE-158A-4BBF-9E6F-F802A99505E9}"/>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5" name="CuadroTexto 4">
          <a:extLst>
            <a:ext uri="{FF2B5EF4-FFF2-40B4-BE49-F238E27FC236}">
              <a16:creationId xmlns:a16="http://schemas.microsoft.com/office/drawing/2014/main" id="{0BC3FE79-DAD2-4B88-A967-7540028B9380}"/>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6" name="CuadroTexto 1">
          <a:extLst>
            <a:ext uri="{FF2B5EF4-FFF2-40B4-BE49-F238E27FC236}">
              <a16:creationId xmlns:a16="http://schemas.microsoft.com/office/drawing/2014/main" id="{A7BB7307-D508-4AEC-A841-3B2C852B92B4}"/>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7" name="CuadroTexto 3">
          <a:extLst>
            <a:ext uri="{FF2B5EF4-FFF2-40B4-BE49-F238E27FC236}">
              <a16:creationId xmlns:a16="http://schemas.microsoft.com/office/drawing/2014/main" id="{23229F71-A181-4103-BFEE-7512C8154497}"/>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210</xdr:row>
      <xdr:rowOff>0</xdr:rowOff>
    </xdr:from>
    <xdr:ext cx="65" cy="172227"/>
    <xdr:sp macro="" textlink="">
      <xdr:nvSpPr>
        <xdr:cNvPr id="258" name="CuadroTexto 4">
          <a:extLst>
            <a:ext uri="{FF2B5EF4-FFF2-40B4-BE49-F238E27FC236}">
              <a16:creationId xmlns:a16="http://schemas.microsoft.com/office/drawing/2014/main" id="{623C3D63-5A27-456A-BD21-0F8C9F7ED728}"/>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59" name="CuadroTexto 258">
          <a:extLst>
            <a:ext uri="{FF2B5EF4-FFF2-40B4-BE49-F238E27FC236}">
              <a16:creationId xmlns:a16="http://schemas.microsoft.com/office/drawing/2014/main" id="{E6E64666-3785-43C3-AF3F-17267184541E}"/>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60" name="CuadroTexto 3">
          <a:extLst>
            <a:ext uri="{FF2B5EF4-FFF2-40B4-BE49-F238E27FC236}">
              <a16:creationId xmlns:a16="http://schemas.microsoft.com/office/drawing/2014/main" id="{438BD1F3-EF03-4127-98D9-6701AC2D99C4}"/>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61" name="CuadroTexto 4">
          <a:extLst>
            <a:ext uri="{FF2B5EF4-FFF2-40B4-BE49-F238E27FC236}">
              <a16:creationId xmlns:a16="http://schemas.microsoft.com/office/drawing/2014/main" id="{91F49858-BF89-4229-A3E4-C36D988BCED7}"/>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62" name="CuadroTexto 1">
          <a:extLst>
            <a:ext uri="{FF2B5EF4-FFF2-40B4-BE49-F238E27FC236}">
              <a16:creationId xmlns:a16="http://schemas.microsoft.com/office/drawing/2014/main" id="{AAEBEE93-AB6C-44F8-910E-D7336196F9D3}"/>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63" name="CuadroTexto 3">
          <a:extLst>
            <a:ext uri="{FF2B5EF4-FFF2-40B4-BE49-F238E27FC236}">
              <a16:creationId xmlns:a16="http://schemas.microsoft.com/office/drawing/2014/main" id="{16CE1929-6029-4FF4-B63C-F983B0DD2918}"/>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64" name="CuadroTexto 4">
          <a:extLst>
            <a:ext uri="{FF2B5EF4-FFF2-40B4-BE49-F238E27FC236}">
              <a16:creationId xmlns:a16="http://schemas.microsoft.com/office/drawing/2014/main" id="{05513E70-CBD5-43EB-A576-2958675C9762}"/>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65" name="CuadroTexto 264">
          <a:extLst>
            <a:ext uri="{FF2B5EF4-FFF2-40B4-BE49-F238E27FC236}">
              <a16:creationId xmlns:a16="http://schemas.microsoft.com/office/drawing/2014/main" id="{11D0FD90-3B0F-4F04-8E47-E411AD66674E}"/>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66" name="CuadroTexto 3">
          <a:extLst>
            <a:ext uri="{FF2B5EF4-FFF2-40B4-BE49-F238E27FC236}">
              <a16:creationId xmlns:a16="http://schemas.microsoft.com/office/drawing/2014/main" id="{7C937928-7976-4845-8F98-74BECF323DB8}"/>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67" name="CuadroTexto 4">
          <a:extLst>
            <a:ext uri="{FF2B5EF4-FFF2-40B4-BE49-F238E27FC236}">
              <a16:creationId xmlns:a16="http://schemas.microsoft.com/office/drawing/2014/main" id="{F757EF49-5340-4D7B-8956-E755582F1F29}"/>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68" name="CuadroTexto 1">
          <a:extLst>
            <a:ext uri="{FF2B5EF4-FFF2-40B4-BE49-F238E27FC236}">
              <a16:creationId xmlns:a16="http://schemas.microsoft.com/office/drawing/2014/main" id="{256BD82B-BB9C-4756-A789-1935F6E4F5C0}"/>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69" name="CuadroTexto 3">
          <a:extLst>
            <a:ext uri="{FF2B5EF4-FFF2-40B4-BE49-F238E27FC236}">
              <a16:creationId xmlns:a16="http://schemas.microsoft.com/office/drawing/2014/main" id="{922560CA-D661-4247-A450-01B2E12765C4}"/>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70" name="CuadroTexto 4">
          <a:extLst>
            <a:ext uri="{FF2B5EF4-FFF2-40B4-BE49-F238E27FC236}">
              <a16:creationId xmlns:a16="http://schemas.microsoft.com/office/drawing/2014/main" id="{A722F0CE-1C53-4218-B950-90D4FED152A8}"/>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71" name="CuadroTexto 270">
          <a:extLst>
            <a:ext uri="{FF2B5EF4-FFF2-40B4-BE49-F238E27FC236}">
              <a16:creationId xmlns:a16="http://schemas.microsoft.com/office/drawing/2014/main" id="{8A99D8D6-CA57-40A0-B005-EF1EB4F8C490}"/>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72" name="CuadroTexto 3">
          <a:extLst>
            <a:ext uri="{FF2B5EF4-FFF2-40B4-BE49-F238E27FC236}">
              <a16:creationId xmlns:a16="http://schemas.microsoft.com/office/drawing/2014/main" id="{AEC5A013-C884-4AB8-ABE5-A0A8F9BA99BF}"/>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73" name="CuadroTexto 4">
          <a:extLst>
            <a:ext uri="{FF2B5EF4-FFF2-40B4-BE49-F238E27FC236}">
              <a16:creationId xmlns:a16="http://schemas.microsoft.com/office/drawing/2014/main" id="{9C0CCB26-69F2-408D-9FE7-3A0BFDB53355}"/>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74" name="CuadroTexto 1">
          <a:extLst>
            <a:ext uri="{FF2B5EF4-FFF2-40B4-BE49-F238E27FC236}">
              <a16:creationId xmlns:a16="http://schemas.microsoft.com/office/drawing/2014/main" id="{16E80895-7BF2-40D2-B4EC-DBE5ED904053}"/>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75" name="CuadroTexto 3">
          <a:extLst>
            <a:ext uri="{FF2B5EF4-FFF2-40B4-BE49-F238E27FC236}">
              <a16:creationId xmlns:a16="http://schemas.microsoft.com/office/drawing/2014/main" id="{268F21D0-94FB-4862-A29C-185DDBDE9D83}"/>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76" name="CuadroTexto 4">
          <a:extLst>
            <a:ext uri="{FF2B5EF4-FFF2-40B4-BE49-F238E27FC236}">
              <a16:creationId xmlns:a16="http://schemas.microsoft.com/office/drawing/2014/main" id="{1A01BDA3-375F-4102-A5A6-7DEF4FA55134}"/>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77" name="CuadroTexto 276">
          <a:extLst>
            <a:ext uri="{FF2B5EF4-FFF2-40B4-BE49-F238E27FC236}">
              <a16:creationId xmlns:a16="http://schemas.microsoft.com/office/drawing/2014/main" id="{CF4F4D13-C022-47FF-B0B3-DA3CF0FC55C5}"/>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78" name="CuadroTexto 3">
          <a:extLst>
            <a:ext uri="{FF2B5EF4-FFF2-40B4-BE49-F238E27FC236}">
              <a16:creationId xmlns:a16="http://schemas.microsoft.com/office/drawing/2014/main" id="{9D332129-58E2-469B-9124-0295042EEB0A}"/>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79" name="CuadroTexto 4">
          <a:extLst>
            <a:ext uri="{FF2B5EF4-FFF2-40B4-BE49-F238E27FC236}">
              <a16:creationId xmlns:a16="http://schemas.microsoft.com/office/drawing/2014/main" id="{39AAD3C7-C62B-4D0D-9532-6E5A674AC0EE}"/>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80" name="CuadroTexto 1">
          <a:extLst>
            <a:ext uri="{FF2B5EF4-FFF2-40B4-BE49-F238E27FC236}">
              <a16:creationId xmlns:a16="http://schemas.microsoft.com/office/drawing/2014/main" id="{ED296B85-AFD2-4BE6-B9E0-CA8FCFACF4EE}"/>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81" name="CuadroTexto 3">
          <a:extLst>
            <a:ext uri="{FF2B5EF4-FFF2-40B4-BE49-F238E27FC236}">
              <a16:creationId xmlns:a16="http://schemas.microsoft.com/office/drawing/2014/main" id="{3944B2A6-E9C8-4399-A629-FFB755361891}"/>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82" name="CuadroTexto 4">
          <a:extLst>
            <a:ext uri="{FF2B5EF4-FFF2-40B4-BE49-F238E27FC236}">
              <a16:creationId xmlns:a16="http://schemas.microsoft.com/office/drawing/2014/main" id="{370241C1-04C7-4919-B019-356225C5E107}"/>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83" name="CuadroTexto 282">
          <a:extLst>
            <a:ext uri="{FF2B5EF4-FFF2-40B4-BE49-F238E27FC236}">
              <a16:creationId xmlns:a16="http://schemas.microsoft.com/office/drawing/2014/main" id="{E538AAD3-F156-4083-BB6F-7C4C8E3D875C}"/>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84" name="CuadroTexto 3">
          <a:extLst>
            <a:ext uri="{FF2B5EF4-FFF2-40B4-BE49-F238E27FC236}">
              <a16:creationId xmlns:a16="http://schemas.microsoft.com/office/drawing/2014/main" id="{DEFC22B6-84C8-45B8-B4F1-9C602F3FC5A8}"/>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85" name="CuadroTexto 4">
          <a:extLst>
            <a:ext uri="{FF2B5EF4-FFF2-40B4-BE49-F238E27FC236}">
              <a16:creationId xmlns:a16="http://schemas.microsoft.com/office/drawing/2014/main" id="{E358A0A7-6F18-45A5-BCC7-1BC5AECCBB65}"/>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86" name="CuadroTexto 1">
          <a:extLst>
            <a:ext uri="{FF2B5EF4-FFF2-40B4-BE49-F238E27FC236}">
              <a16:creationId xmlns:a16="http://schemas.microsoft.com/office/drawing/2014/main" id="{8F804BD5-C372-4E8F-8E6B-CED7977565B0}"/>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87" name="CuadroTexto 3">
          <a:extLst>
            <a:ext uri="{FF2B5EF4-FFF2-40B4-BE49-F238E27FC236}">
              <a16:creationId xmlns:a16="http://schemas.microsoft.com/office/drawing/2014/main" id="{9E5FDF35-469F-4C94-B238-44BE41E2A940}"/>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1</xdr:row>
      <xdr:rowOff>0</xdr:rowOff>
    </xdr:from>
    <xdr:ext cx="65" cy="172227"/>
    <xdr:sp macro="" textlink="">
      <xdr:nvSpPr>
        <xdr:cNvPr id="288" name="CuadroTexto 4">
          <a:extLst>
            <a:ext uri="{FF2B5EF4-FFF2-40B4-BE49-F238E27FC236}">
              <a16:creationId xmlns:a16="http://schemas.microsoft.com/office/drawing/2014/main" id="{19A2BE6C-E84C-41B5-8ABB-01B63AF2181D}"/>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89" name="CuadroTexto 288">
          <a:extLst>
            <a:ext uri="{FF2B5EF4-FFF2-40B4-BE49-F238E27FC236}">
              <a16:creationId xmlns:a16="http://schemas.microsoft.com/office/drawing/2014/main" id="{5D9F6E25-FD22-45A6-8F03-3EA8BF567D09}"/>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90" name="CuadroTexto 3">
          <a:extLst>
            <a:ext uri="{FF2B5EF4-FFF2-40B4-BE49-F238E27FC236}">
              <a16:creationId xmlns:a16="http://schemas.microsoft.com/office/drawing/2014/main" id="{75D584C5-B88F-47A9-BFE7-B22F3C69DB93}"/>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91" name="CuadroTexto 4">
          <a:extLst>
            <a:ext uri="{FF2B5EF4-FFF2-40B4-BE49-F238E27FC236}">
              <a16:creationId xmlns:a16="http://schemas.microsoft.com/office/drawing/2014/main" id="{623C1295-F0E8-4553-AB9A-3B275D5737E9}"/>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92" name="CuadroTexto 1">
          <a:extLst>
            <a:ext uri="{FF2B5EF4-FFF2-40B4-BE49-F238E27FC236}">
              <a16:creationId xmlns:a16="http://schemas.microsoft.com/office/drawing/2014/main" id="{A935C24D-CE0E-4410-980B-B9E5D4B29E05}"/>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93" name="CuadroTexto 3">
          <a:extLst>
            <a:ext uri="{FF2B5EF4-FFF2-40B4-BE49-F238E27FC236}">
              <a16:creationId xmlns:a16="http://schemas.microsoft.com/office/drawing/2014/main" id="{4D808349-9827-48AC-8126-85422B8AB832}"/>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6</xdr:row>
      <xdr:rowOff>0</xdr:rowOff>
    </xdr:from>
    <xdr:ext cx="65" cy="172227"/>
    <xdr:sp macro="" textlink="">
      <xdr:nvSpPr>
        <xdr:cNvPr id="294" name="CuadroTexto 4">
          <a:extLst>
            <a:ext uri="{FF2B5EF4-FFF2-40B4-BE49-F238E27FC236}">
              <a16:creationId xmlns:a16="http://schemas.microsoft.com/office/drawing/2014/main" id="{11E0682A-3EF9-43C0-B351-BFA194662D98}"/>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95" name="CuadroTexto 294">
          <a:extLst>
            <a:ext uri="{FF2B5EF4-FFF2-40B4-BE49-F238E27FC236}">
              <a16:creationId xmlns:a16="http://schemas.microsoft.com/office/drawing/2014/main" id="{48F38007-E274-4EAF-BEEE-314143CA1360}"/>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96" name="CuadroTexto 3">
          <a:extLst>
            <a:ext uri="{FF2B5EF4-FFF2-40B4-BE49-F238E27FC236}">
              <a16:creationId xmlns:a16="http://schemas.microsoft.com/office/drawing/2014/main" id="{B41AFADE-1103-4763-AFFE-E1AF3E8A430B}"/>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97" name="CuadroTexto 4">
          <a:extLst>
            <a:ext uri="{FF2B5EF4-FFF2-40B4-BE49-F238E27FC236}">
              <a16:creationId xmlns:a16="http://schemas.microsoft.com/office/drawing/2014/main" id="{151D8E51-28F5-456D-9F85-B814AB53F777}"/>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98" name="CuadroTexto 1">
          <a:extLst>
            <a:ext uri="{FF2B5EF4-FFF2-40B4-BE49-F238E27FC236}">
              <a16:creationId xmlns:a16="http://schemas.microsoft.com/office/drawing/2014/main" id="{71D466F4-6F3E-4CAE-B315-744599AA54BF}"/>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0</xdr:colOff>
      <xdr:row>274</xdr:row>
      <xdr:rowOff>0</xdr:rowOff>
    </xdr:from>
    <xdr:ext cx="65" cy="172227"/>
    <xdr:sp macro="" textlink="">
      <xdr:nvSpPr>
        <xdr:cNvPr id="299" name="CuadroTexto 3">
          <a:extLst>
            <a:ext uri="{FF2B5EF4-FFF2-40B4-BE49-F238E27FC236}">
              <a16:creationId xmlns:a16="http://schemas.microsoft.com/office/drawing/2014/main" id="{C082DA1A-2507-45B9-9A46-DABB9B52C739}"/>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0" name="CuadroTexto 299">
          <a:extLst>
            <a:ext uri="{FF2B5EF4-FFF2-40B4-BE49-F238E27FC236}">
              <a16:creationId xmlns:a16="http://schemas.microsoft.com/office/drawing/2014/main" id="{260D0A06-424D-48B7-82C7-A979BE5E3B59}"/>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1" name="CuadroTexto 3">
          <a:extLst>
            <a:ext uri="{FF2B5EF4-FFF2-40B4-BE49-F238E27FC236}">
              <a16:creationId xmlns:a16="http://schemas.microsoft.com/office/drawing/2014/main" id="{2521FDC0-2371-4020-A6C0-0B7371EA82A6}"/>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2" name="CuadroTexto 4">
          <a:extLst>
            <a:ext uri="{FF2B5EF4-FFF2-40B4-BE49-F238E27FC236}">
              <a16:creationId xmlns:a16="http://schemas.microsoft.com/office/drawing/2014/main" id="{A84EF97F-76C3-4AAC-8F8B-990B15CC8191}"/>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3" name="CuadroTexto 1">
          <a:extLst>
            <a:ext uri="{FF2B5EF4-FFF2-40B4-BE49-F238E27FC236}">
              <a16:creationId xmlns:a16="http://schemas.microsoft.com/office/drawing/2014/main" id="{F1671610-1E5B-4952-BAB6-23FF290F7BD2}"/>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4" name="CuadroTexto 3">
          <a:extLst>
            <a:ext uri="{FF2B5EF4-FFF2-40B4-BE49-F238E27FC236}">
              <a16:creationId xmlns:a16="http://schemas.microsoft.com/office/drawing/2014/main" id="{51868044-3903-41D0-ADF7-262573782281}"/>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5" name="CuadroTexto 4">
          <a:extLst>
            <a:ext uri="{FF2B5EF4-FFF2-40B4-BE49-F238E27FC236}">
              <a16:creationId xmlns:a16="http://schemas.microsoft.com/office/drawing/2014/main" id="{68E55E43-3ED3-4CC2-A00F-017B71C9DAAD}"/>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6" name="CuadroTexto 305">
          <a:extLst>
            <a:ext uri="{FF2B5EF4-FFF2-40B4-BE49-F238E27FC236}">
              <a16:creationId xmlns:a16="http://schemas.microsoft.com/office/drawing/2014/main" id="{7E66C8C9-CA99-4B1F-BFBA-9110E3BA10F5}"/>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7" name="CuadroTexto 3">
          <a:extLst>
            <a:ext uri="{FF2B5EF4-FFF2-40B4-BE49-F238E27FC236}">
              <a16:creationId xmlns:a16="http://schemas.microsoft.com/office/drawing/2014/main" id="{AB87F6BE-FD2D-401B-B287-3ECB60E113D4}"/>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8" name="CuadroTexto 4">
          <a:extLst>
            <a:ext uri="{FF2B5EF4-FFF2-40B4-BE49-F238E27FC236}">
              <a16:creationId xmlns:a16="http://schemas.microsoft.com/office/drawing/2014/main" id="{9DEAA2BF-29A2-44F5-88F9-6C9193872D78}"/>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9" name="CuadroTexto 1">
          <a:extLst>
            <a:ext uri="{FF2B5EF4-FFF2-40B4-BE49-F238E27FC236}">
              <a16:creationId xmlns:a16="http://schemas.microsoft.com/office/drawing/2014/main" id="{B283FAEC-CB1F-484C-82E5-EB28441F7FCC}"/>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0" name="CuadroTexto 3">
          <a:extLst>
            <a:ext uri="{FF2B5EF4-FFF2-40B4-BE49-F238E27FC236}">
              <a16:creationId xmlns:a16="http://schemas.microsoft.com/office/drawing/2014/main" id="{CC47BC17-1278-455E-A2F8-73AD7E1B02E1}"/>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1" name="CuadroTexto 4">
          <a:extLst>
            <a:ext uri="{FF2B5EF4-FFF2-40B4-BE49-F238E27FC236}">
              <a16:creationId xmlns:a16="http://schemas.microsoft.com/office/drawing/2014/main" id="{089E2D03-F17B-44D2-AE82-DC5FFC368052}"/>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312" name="CuadroTexto 311">
          <a:extLst>
            <a:ext uri="{FF2B5EF4-FFF2-40B4-BE49-F238E27FC236}">
              <a16:creationId xmlns:a16="http://schemas.microsoft.com/office/drawing/2014/main" id="{34E61503-B4BD-472A-8BE9-A890E088C2BD}"/>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313" name="CuadroTexto 3">
          <a:extLst>
            <a:ext uri="{FF2B5EF4-FFF2-40B4-BE49-F238E27FC236}">
              <a16:creationId xmlns:a16="http://schemas.microsoft.com/office/drawing/2014/main" id="{DC70D854-4564-4CE7-8A3E-FB4FEF741BCD}"/>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314" name="CuadroTexto 4">
          <a:extLst>
            <a:ext uri="{FF2B5EF4-FFF2-40B4-BE49-F238E27FC236}">
              <a16:creationId xmlns:a16="http://schemas.microsoft.com/office/drawing/2014/main" id="{11B55891-7CC1-4733-ACA7-77AA0B02FB57}"/>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315" name="CuadroTexto 1">
          <a:extLst>
            <a:ext uri="{FF2B5EF4-FFF2-40B4-BE49-F238E27FC236}">
              <a16:creationId xmlns:a16="http://schemas.microsoft.com/office/drawing/2014/main" id="{A2F263DC-3607-44E1-80D2-4A2436E8E6EB}"/>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316" name="CuadroTexto 3">
          <a:extLst>
            <a:ext uri="{FF2B5EF4-FFF2-40B4-BE49-F238E27FC236}">
              <a16:creationId xmlns:a16="http://schemas.microsoft.com/office/drawing/2014/main" id="{FC9D1EBA-01E4-4161-9BBC-D4A97EB128E5}"/>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317" name="CuadroTexto 4">
          <a:extLst>
            <a:ext uri="{FF2B5EF4-FFF2-40B4-BE49-F238E27FC236}">
              <a16:creationId xmlns:a16="http://schemas.microsoft.com/office/drawing/2014/main" id="{1E3338F0-BE0A-4966-927B-9A249E44CD81}"/>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56</xdr:row>
      <xdr:rowOff>263127</xdr:rowOff>
    </xdr:from>
    <xdr:ext cx="65" cy="172227"/>
    <xdr:sp macro="" textlink="">
      <xdr:nvSpPr>
        <xdr:cNvPr id="318" name="CuadroTexto 317">
          <a:extLst>
            <a:ext uri="{FF2B5EF4-FFF2-40B4-BE49-F238E27FC236}">
              <a16:creationId xmlns:a16="http://schemas.microsoft.com/office/drawing/2014/main" id="{C26F07E6-8532-4751-8854-B8465F2C873C}"/>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56</xdr:row>
      <xdr:rowOff>263127</xdr:rowOff>
    </xdr:from>
    <xdr:ext cx="65" cy="172227"/>
    <xdr:sp macro="" textlink="">
      <xdr:nvSpPr>
        <xdr:cNvPr id="319" name="CuadroTexto 3">
          <a:extLst>
            <a:ext uri="{FF2B5EF4-FFF2-40B4-BE49-F238E27FC236}">
              <a16:creationId xmlns:a16="http://schemas.microsoft.com/office/drawing/2014/main" id="{886D8728-4357-474F-9BE9-3744D9BC6CB0}"/>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57</xdr:row>
      <xdr:rowOff>0</xdr:rowOff>
    </xdr:from>
    <xdr:ext cx="65" cy="172227"/>
    <xdr:sp macro="" textlink="">
      <xdr:nvSpPr>
        <xdr:cNvPr id="320" name="CuadroTexto 4">
          <a:extLst>
            <a:ext uri="{FF2B5EF4-FFF2-40B4-BE49-F238E27FC236}">
              <a16:creationId xmlns:a16="http://schemas.microsoft.com/office/drawing/2014/main" id="{758AB5A7-E852-4C9C-AD98-8E538D9C2C77}"/>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56</xdr:row>
      <xdr:rowOff>263127</xdr:rowOff>
    </xdr:from>
    <xdr:ext cx="65" cy="172227"/>
    <xdr:sp macro="" textlink="">
      <xdr:nvSpPr>
        <xdr:cNvPr id="321" name="CuadroTexto 1">
          <a:extLst>
            <a:ext uri="{FF2B5EF4-FFF2-40B4-BE49-F238E27FC236}">
              <a16:creationId xmlns:a16="http://schemas.microsoft.com/office/drawing/2014/main" id="{EAECA804-D5EA-49EF-947F-58DB1EEB4889}"/>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56</xdr:row>
      <xdr:rowOff>263127</xdr:rowOff>
    </xdr:from>
    <xdr:ext cx="65" cy="172227"/>
    <xdr:sp macro="" textlink="">
      <xdr:nvSpPr>
        <xdr:cNvPr id="322" name="CuadroTexto 3">
          <a:extLst>
            <a:ext uri="{FF2B5EF4-FFF2-40B4-BE49-F238E27FC236}">
              <a16:creationId xmlns:a16="http://schemas.microsoft.com/office/drawing/2014/main" id="{2FAED588-E75F-4131-9787-D0ACB1448044}"/>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57</xdr:row>
      <xdr:rowOff>0</xdr:rowOff>
    </xdr:from>
    <xdr:ext cx="65" cy="172227"/>
    <xdr:sp macro="" textlink="">
      <xdr:nvSpPr>
        <xdr:cNvPr id="323" name="CuadroTexto 4">
          <a:extLst>
            <a:ext uri="{FF2B5EF4-FFF2-40B4-BE49-F238E27FC236}">
              <a16:creationId xmlns:a16="http://schemas.microsoft.com/office/drawing/2014/main" id="{D1B2BF7E-E3BF-40BC-91E1-6A8FF1EEE2CE}"/>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324" name="CuadroTexto 323">
          <a:extLst>
            <a:ext uri="{FF2B5EF4-FFF2-40B4-BE49-F238E27FC236}">
              <a16:creationId xmlns:a16="http://schemas.microsoft.com/office/drawing/2014/main" id="{ECB73659-28A8-4D4E-83A6-3BFF13EE44E9}"/>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325" name="CuadroTexto 3">
          <a:extLst>
            <a:ext uri="{FF2B5EF4-FFF2-40B4-BE49-F238E27FC236}">
              <a16:creationId xmlns:a16="http://schemas.microsoft.com/office/drawing/2014/main" id="{23CBABBF-8A48-40A4-B73C-D5563F95E851}"/>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326" name="CuadroTexto 4">
          <a:extLst>
            <a:ext uri="{FF2B5EF4-FFF2-40B4-BE49-F238E27FC236}">
              <a16:creationId xmlns:a16="http://schemas.microsoft.com/office/drawing/2014/main" id="{A0957713-CE16-4B17-B4CB-A1F186F8A2E5}"/>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327" name="CuadroTexto 1">
          <a:extLst>
            <a:ext uri="{FF2B5EF4-FFF2-40B4-BE49-F238E27FC236}">
              <a16:creationId xmlns:a16="http://schemas.microsoft.com/office/drawing/2014/main" id="{B4A51579-1D36-4734-B102-1ACEC8091FEF}"/>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328" name="CuadroTexto 3">
          <a:extLst>
            <a:ext uri="{FF2B5EF4-FFF2-40B4-BE49-F238E27FC236}">
              <a16:creationId xmlns:a16="http://schemas.microsoft.com/office/drawing/2014/main" id="{92F37858-79E7-453F-8C27-F7E47F1BFA28}"/>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329" name="CuadroTexto 4">
          <a:extLst>
            <a:ext uri="{FF2B5EF4-FFF2-40B4-BE49-F238E27FC236}">
              <a16:creationId xmlns:a16="http://schemas.microsoft.com/office/drawing/2014/main" id="{7F9C4A39-933A-4649-BB1E-002D8A56FB75}"/>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330" name="CuadroTexto 329">
          <a:extLst>
            <a:ext uri="{FF2B5EF4-FFF2-40B4-BE49-F238E27FC236}">
              <a16:creationId xmlns:a16="http://schemas.microsoft.com/office/drawing/2014/main" id="{2DF09EDE-ABF4-40CE-8DEA-924D6C5A34AA}"/>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331" name="CuadroTexto 3">
          <a:extLst>
            <a:ext uri="{FF2B5EF4-FFF2-40B4-BE49-F238E27FC236}">
              <a16:creationId xmlns:a16="http://schemas.microsoft.com/office/drawing/2014/main" id="{CC114C35-2A94-4644-B76C-D66A6829575B}"/>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332" name="CuadroTexto 4">
          <a:extLst>
            <a:ext uri="{FF2B5EF4-FFF2-40B4-BE49-F238E27FC236}">
              <a16:creationId xmlns:a16="http://schemas.microsoft.com/office/drawing/2014/main" id="{B85FB883-0A12-497F-BA97-2B3CFA5D19DC}"/>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333" name="CuadroTexto 1">
          <a:extLst>
            <a:ext uri="{FF2B5EF4-FFF2-40B4-BE49-F238E27FC236}">
              <a16:creationId xmlns:a16="http://schemas.microsoft.com/office/drawing/2014/main" id="{260F1BCD-7CF2-473F-ACC9-8A8C87B3F959}"/>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334" name="CuadroTexto 3">
          <a:extLst>
            <a:ext uri="{FF2B5EF4-FFF2-40B4-BE49-F238E27FC236}">
              <a16:creationId xmlns:a16="http://schemas.microsoft.com/office/drawing/2014/main" id="{0EB372BC-3523-448E-9C58-B9F699802BE9}"/>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335" name="CuadroTexto 4">
          <a:extLst>
            <a:ext uri="{FF2B5EF4-FFF2-40B4-BE49-F238E27FC236}">
              <a16:creationId xmlns:a16="http://schemas.microsoft.com/office/drawing/2014/main" id="{B64FA9CC-C705-4781-B7DA-7AE45AD09FE6}"/>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336" name="CuadroTexto 335">
          <a:extLst>
            <a:ext uri="{FF2B5EF4-FFF2-40B4-BE49-F238E27FC236}">
              <a16:creationId xmlns:a16="http://schemas.microsoft.com/office/drawing/2014/main" id="{E6861EC9-2040-4F90-933B-43C23793B0C6}"/>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337" name="CuadroTexto 3">
          <a:extLst>
            <a:ext uri="{FF2B5EF4-FFF2-40B4-BE49-F238E27FC236}">
              <a16:creationId xmlns:a16="http://schemas.microsoft.com/office/drawing/2014/main" id="{D7EE353F-31FD-4476-BE00-EBFD3F5850C4}"/>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338" name="CuadroTexto 4">
          <a:extLst>
            <a:ext uri="{FF2B5EF4-FFF2-40B4-BE49-F238E27FC236}">
              <a16:creationId xmlns:a16="http://schemas.microsoft.com/office/drawing/2014/main" id="{D229329C-0D7B-4B09-A40F-FAAF5B58FFEC}"/>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339" name="CuadroTexto 1">
          <a:extLst>
            <a:ext uri="{FF2B5EF4-FFF2-40B4-BE49-F238E27FC236}">
              <a16:creationId xmlns:a16="http://schemas.microsoft.com/office/drawing/2014/main" id="{F2195D2B-4FC5-4F8E-B8AD-98FED9C0F0FA}"/>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340" name="CuadroTexto 3">
          <a:extLst>
            <a:ext uri="{FF2B5EF4-FFF2-40B4-BE49-F238E27FC236}">
              <a16:creationId xmlns:a16="http://schemas.microsoft.com/office/drawing/2014/main" id="{8020506D-23DB-4872-98EA-25E7EA4DBF09}"/>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341" name="CuadroTexto 4">
          <a:extLst>
            <a:ext uri="{FF2B5EF4-FFF2-40B4-BE49-F238E27FC236}">
              <a16:creationId xmlns:a16="http://schemas.microsoft.com/office/drawing/2014/main" id="{6454D730-2D8B-4546-AA7E-45C313513ADB}"/>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342" name="CuadroTexto 341">
          <a:extLst>
            <a:ext uri="{FF2B5EF4-FFF2-40B4-BE49-F238E27FC236}">
              <a16:creationId xmlns:a16="http://schemas.microsoft.com/office/drawing/2014/main" id="{9BB96E20-A189-459E-9DAE-B061E13D8CC6}"/>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343" name="CuadroTexto 3">
          <a:extLst>
            <a:ext uri="{FF2B5EF4-FFF2-40B4-BE49-F238E27FC236}">
              <a16:creationId xmlns:a16="http://schemas.microsoft.com/office/drawing/2014/main" id="{88685532-2D3C-47AA-8943-9A8324BC1254}"/>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344" name="CuadroTexto 4">
          <a:extLst>
            <a:ext uri="{FF2B5EF4-FFF2-40B4-BE49-F238E27FC236}">
              <a16:creationId xmlns:a16="http://schemas.microsoft.com/office/drawing/2014/main" id="{7FB90736-76EC-49B0-8FB1-DA672F3BC2A9}"/>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345" name="CuadroTexto 1">
          <a:extLst>
            <a:ext uri="{FF2B5EF4-FFF2-40B4-BE49-F238E27FC236}">
              <a16:creationId xmlns:a16="http://schemas.microsoft.com/office/drawing/2014/main" id="{82E14111-B473-463E-8F5B-16EDEC1029A3}"/>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346" name="CuadroTexto 3">
          <a:extLst>
            <a:ext uri="{FF2B5EF4-FFF2-40B4-BE49-F238E27FC236}">
              <a16:creationId xmlns:a16="http://schemas.microsoft.com/office/drawing/2014/main" id="{6ECDD5A6-0744-4E86-BBD8-F8273841016D}"/>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347" name="CuadroTexto 4">
          <a:extLst>
            <a:ext uri="{FF2B5EF4-FFF2-40B4-BE49-F238E27FC236}">
              <a16:creationId xmlns:a16="http://schemas.microsoft.com/office/drawing/2014/main" id="{1508EDB4-7726-40AD-B49A-CCB27C74DEA3}"/>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348" name="CuadroTexto 347">
          <a:extLst>
            <a:ext uri="{FF2B5EF4-FFF2-40B4-BE49-F238E27FC236}">
              <a16:creationId xmlns:a16="http://schemas.microsoft.com/office/drawing/2014/main" id="{539BEFB4-D712-4E2F-80D8-D1159DE93995}"/>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349" name="CuadroTexto 3">
          <a:extLst>
            <a:ext uri="{FF2B5EF4-FFF2-40B4-BE49-F238E27FC236}">
              <a16:creationId xmlns:a16="http://schemas.microsoft.com/office/drawing/2014/main" id="{8EEA3533-E042-4629-A74D-2A7C614B8FEA}"/>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350" name="CuadroTexto 4">
          <a:extLst>
            <a:ext uri="{FF2B5EF4-FFF2-40B4-BE49-F238E27FC236}">
              <a16:creationId xmlns:a16="http://schemas.microsoft.com/office/drawing/2014/main" id="{A785EE9C-B990-4235-AC26-0DC3D55F210A}"/>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351" name="CuadroTexto 1">
          <a:extLst>
            <a:ext uri="{FF2B5EF4-FFF2-40B4-BE49-F238E27FC236}">
              <a16:creationId xmlns:a16="http://schemas.microsoft.com/office/drawing/2014/main" id="{9A325419-FA1A-42C5-8015-340E7F4D4D12}"/>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352" name="CuadroTexto 3">
          <a:extLst>
            <a:ext uri="{FF2B5EF4-FFF2-40B4-BE49-F238E27FC236}">
              <a16:creationId xmlns:a16="http://schemas.microsoft.com/office/drawing/2014/main" id="{2FFE5885-BE15-4F59-B304-9D78D0E7596F}"/>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353" name="CuadroTexto 4">
          <a:extLst>
            <a:ext uri="{FF2B5EF4-FFF2-40B4-BE49-F238E27FC236}">
              <a16:creationId xmlns:a16="http://schemas.microsoft.com/office/drawing/2014/main" id="{2D67203C-37DF-48BE-BFF2-C90284CAD800}"/>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354" name="CuadroTexto 353">
          <a:extLst>
            <a:ext uri="{FF2B5EF4-FFF2-40B4-BE49-F238E27FC236}">
              <a16:creationId xmlns:a16="http://schemas.microsoft.com/office/drawing/2014/main" id="{CFABDF88-E807-4C21-B6D0-C98E717FB0C2}"/>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355" name="CuadroTexto 3">
          <a:extLst>
            <a:ext uri="{FF2B5EF4-FFF2-40B4-BE49-F238E27FC236}">
              <a16:creationId xmlns:a16="http://schemas.microsoft.com/office/drawing/2014/main" id="{13D21AC0-6A7B-4BEA-BCC4-667E2AD10F99}"/>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356" name="CuadroTexto 4">
          <a:extLst>
            <a:ext uri="{FF2B5EF4-FFF2-40B4-BE49-F238E27FC236}">
              <a16:creationId xmlns:a16="http://schemas.microsoft.com/office/drawing/2014/main" id="{FC01443F-B001-4237-B8C5-AAAD335DBF60}"/>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357" name="CuadroTexto 1">
          <a:extLst>
            <a:ext uri="{FF2B5EF4-FFF2-40B4-BE49-F238E27FC236}">
              <a16:creationId xmlns:a16="http://schemas.microsoft.com/office/drawing/2014/main" id="{0BA066E7-3EB1-425E-858A-275DB2A920DD}"/>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358" name="CuadroTexto 3">
          <a:extLst>
            <a:ext uri="{FF2B5EF4-FFF2-40B4-BE49-F238E27FC236}">
              <a16:creationId xmlns:a16="http://schemas.microsoft.com/office/drawing/2014/main" id="{DDF9ED08-1A10-4AB5-A5C5-951B683982CB}"/>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359" name="CuadroTexto 4">
          <a:extLst>
            <a:ext uri="{FF2B5EF4-FFF2-40B4-BE49-F238E27FC236}">
              <a16:creationId xmlns:a16="http://schemas.microsoft.com/office/drawing/2014/main" id="{F2D7C53E-2D58-4540-B44F-0FC4BA88472A}"/>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360" name="CuadroTexto 359">
          <a:extLst>
            <a:ext uri="{FF2B5EF4-FFF2-40B4-BE49-F238E27FC236}">
              <a16:creationId xmlns:a16="http://schemas.microsoft.com/office/drawing/2014/main" id="{9570489F-53CD-4EB5-AE18-4833BFB208EC}"/>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361" name="CuadroTexto 3">
          <a:extLst>
            <a:ext uri="{FF2B5EF4-FFF2-40B4-BE49-F238E27FC236}">
              <a16:creationId xmlns:a16="http://schemas.microsoft.com/office/drawing/2014/main" id="{EEAAEC02-18A7-489A-BB19-FE528891C102}"/>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362" name="CuadroTexto 4">
          <a:extLst>
            <a:ext uri="{FF2B5EF4-FFF2-40B4-BE49-F238E27FC236}">
              <a16:creationId xmlns:a16="http://schemas.microsoft.com/office/drawing/2014/main" id="{EC986A57-72BC-4387-AF74-4D2E9D72DC24}"/>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363" name="CuadroTexto 1">
          <a:extLst>
            <a:ext uri="{FF2B5EF4-FFF2-40B4-BE49-F238E27FC236}">
              <a16:creationId xmlns:a16="http://schemas.microsoft.com/office/drawing/2014/main" id="{1900AED0-CFD1-4022-969A-C118E5653C48}"/>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364" name="CuadroTexto 3">
          <a:extLst>
            <a:ext uri="{FF2B5EF4-FFF2-40B4-BE49-F238E27FC236}">
              <a16:creationId xmlns:a16="http://schemas.microsoft.com/office/drawing/2014/main" id="{40BD590A-F77C-4FA1-80C1-BFF1FC15289F}"/>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365" name="CuadroTexto 4">
          <a:extLst>
            <a:ext uri="{FF2B5EF4-FFF2-40B4-BE49-F238E27FC236}">
              <a16:creationId xmlns:a16="http://schemas.microsoft.com/office/drawing/2014/main" id="{BAF97D25-3141-4DA5-821D-C70A3E35876C}"/>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366" name="CuadroTexto 365">
          <a:extLst>
            <a:ext uri="{FF2B5EF4-FFF2-40B4-BE49-F238E27FC236}">
              <a16:creationId xmlns:a16="http://schemas.microsoft.com/office/drawing/2014/main" id="{CF62412C-FDD0-4D13-8677-B6019AA72083}"/>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367" name="CuadroTexto 3">
          <a:extLst>
            <a:ext uri="{FF2B5EF4-FFF2-40B4-BE49-F238E27FC236}">
              <a16:creationId xmlns:a16="http://schemas.microsoft.com/office/drawing/2014/main" id="{DFF5FE0A-6D5C-46EC-83D1-F2CAB3BFE958}"/>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368" name="CuadroTexto 4">
          <a:extLst>
            <a:ext uri="{FF2B5EF4-FFF2-40B4-BE49-F238E27FC236}">
              <a16:creationId xmlns:a16="http://schemas.microsoft.com/office/drawing/2014/main" id="{91199856-392C-4F54-AE35-0A6A636D95B6}"/>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369" name="CuadroTexto 1">
          <a:extLst>
            <a:ext uri="{FF2B5EF4-FFF2-40B4-BE49-F238E27FC236}">
              <a16:creationId xmlns:a16="http://schemas.microsoft.com/office/drawing/2014/main" id="{142ACA8E-CF9B-4E92-9C11-79742E332842}"/>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370" name="CuadroTexto 3">
          <a:extLst>
            <a:ext uri="{FF2B5EF4-FFF2-40B4-BE49-F238E27FC236}">
              <a16:creationId xmlns:a16="http://schemas.microsoft.com/office/drawing/2014/main" id="{68E54D05-F6A3-4791-AFEC-64E38960F2FD}"/>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371" name="CuadroTexto 4">
          <a:extLst>
            <a:ext uri="{FF2B5EF4-FFF2-40B4-BE49-F238E27FC236}">
              <a16:creationId xmlns:a16="http://schemas.microsoft.com/office/drawing/2014/main" id="{CE84D5A2-7ED0-4821-8821-6711B29492B3}"/>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372" name="CuadroTexto 371">
          <a:extLst>
            <a:ext uri="{FF2B5EF4-FFF2-40B4-BE49-F238E27FC236}">
              <a16:creationId xmlns:a16="http://schemas.microsoft.com/office/drawing/2014/main" id="{FD36E888-A7E2-43FB-A35D-C5D4EE15AD91}"/>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373" name="CuadroTexto 3">
          <a:extLst>
            <a:ext uri="{FF2B5EF4-FFF2-40B4-BE49-F238E27FC236}">
              <a16:creationId xmlns:a16="http://schemas.microsoft.com/office/drawing/2014/main" id="{E147F68F-874A-4607-B855-00B308C4895F}"/>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374" name="CuadroTexto 4">
          <a:extLst>
            <a:ext uri="{FF2B5EF4-FFF2-40B4-BE49-F238E27FC236}">
              <a16:creationId xmlns:a16="http://schemas.microsoft.com/office/drawing/2014/main" id="{E279217A-4F61-4568-A5A6-811F4148A2A0}"/>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375" name="CuadroTexto 1">
          <a:extLst>
            <a:ext uri="{FF2B5EF4-FFF2-40B4-BE49-F238E27FC236}">
              <a16:creationId xmlns:a16="http://schemas.microsoft.com/office/drawing/2014/main" id="{60F1FC8F-6DBA-400E-9525-C89FFCC1EAD5}"/>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376" name="CuadroTexto 3">
          <a:extLst>
            <a:ext uri="{FF2B5EF4-FFF2-40B4-BE49-F238E27FC236}">
              <a16:creationId xmlns:a16="http://schemas.microsoft.com/office/drawing/2014/main" id="{F47456A2-6AEB-4A30-8DC3-E7CAA993FC4C}"/>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377" name="CuadroTexto 4">
          <a:extLst>
            <a:ext uri="{FF2B5EF4-FFF2-40B4-BE49-F238E27FC236}">
              <a16:creationId xmlns:a16="http://schemas.microsoft.com/office/drawing/2014/main" id="{8918092E-9218-4290-ABF1-0FAD27ACB2CF}"/>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378" name="CuadroTexto 377">
          <a:extLst>
            <a:ext uri="{FF2B5EF4-FFF2-40B4-BE49-F238E27FC236}">
              <a16:creationId xmlns:a16="http://schemas.microsoft.com/office/drawing/2014/main" id="{FB480A27-A42E-4BE4-B33C-DF418E2A4CA0}"/>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379" name="CuadroTexto 3">
          <a:extLst>
            <a:ext uri="{FF2B5EF4-FFF2-40B4-BE49-F238E27FC236}">
              <a16:creationId xmlns:a16="http://schemas.microsoft.com/office/drawing/2014/main" id="{FB69C1F6-D43E-481C-9A0F-71E99677740B}"/>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380" name="CuadroTexto 4">
          <a:extLst>
            <a:ext uri="{FF2B5EF4-FFF2-40B4-BE49-F238E27FC236}">
              <a16:creationId xmlns:a16="http://schemas.microsoft.com/office/drawing/2014/main" id="{6E158514-2A78-4250-A13B-681DE77965A6}"/>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381" name="CuadroTexto 1">
          <a:extLst>
            <a:ext uri="{FF2B5EF4-FFF2-40B4-BE49-F238E27FC236}">
              <a16:creationId xmlns:a16="http://schemas.microsoft.com/office/drawing/2014/main" id="{BEAEAE83-A738-404D-BE37-C53D274E220E}"/>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382" name="CuadroTexto 3">
          <a:extLst>
            <a:ext uri="{FF2B5EF4-FFF2-40B4-BE49-F238E27FC236}">
              <a16:creationId xmlns:a16="http://schemas.microsoft.com/office/drawing/2014/main" id="{4C09DE5A-C4CA-424D-8A5D-5FE015A71186}"/>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383" name="CuadroTexto 4">
          <a:extLst>
            <a:ext uri="{FF2B5EF4-FFF2-40B4-BE49-F238E27FC236}">
              <a16:creationId xmlns:a16="http://schemas.microsoft.com/office/drawing/2014/main" id="{124EEEBC-7475-4FFF-9ECC-6D94A56B72D4}"/>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384" name="CuadroTexto 383">
          <a:extLst>
            <a:ext uri="{FF2B5EF4-FFF2-40B4-BE49-F238E27FC236}">
              <a16:creationId xmlns:a16="http://schemas.microsoft.com/office/drawing/2014/main" id="{81B7123A-715B-440D-BB16-638C0B195C63}"/>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385" name="CuadroTexto 3">
          <a:extLst>
            <a:ext uri="{FF2B5EF4-FFF2-40B4-BE49-F238E27FC236}">
              <a16:creationId xmlns:a16="http://schemas.microsoft.com/office/drawing/2014/main" id="{84BE436D-D819-4BDE-A99D-2B8437046F82}"/>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386" name="CuadroTexto 4">
          <a:extLst>
            <a:ext uri="{FF2B5EF4-FFF2-40B4-BE49-F238E27FC236}">
              <a16:creationId xmlns:a16="http://schemas.microsoft.com/office/drawing/2014/main" id="{5498A52E-7384-4D53-A532-882F0C9DF328}"/>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387" name="CuadroTexto 1">
          <a:extLst>
            <a:ext uri="{FF2B5EF4-FFF2-40B4-BE49-F238E27FC236}">
              <a16:creationId xmlns:a16="http://schemas.microsoft.com/office/drawing/2014/main" id="{E8F4F7E5-5B83-4522-83CB-7F29D8A87C3B}"/>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388" name="CuadroTexto 3">
          <a:extLst>
            <a:ext uri="{FF2B5EF4-FFF2-40B4-BE49-F238E27FC236}">
              <a16:creationId xmlns:a16="http://schemas.microsoft.com/office/drawing/2014/main" id="{F429B5B0-F76B-4856-B6B1-8A21A1094DFE}"/>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389" name="CuadroTexto 4">
          <a:extLst>
            <a:ext uri="{FF2B5EF4-FFF2-40B4-BE49-F238E27FC236}">
              <a16:creationId xmlns:a16="http://schemas.microsoft.com/office/drawing/2014/main" id="{BCC2F8B5-1161-4E54-BA3F-A8F0CC6D7603}"/>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390" name="CuadroTexto 389">
          <a:extLst>
            <a:ext uri="{FF2B5EF4-FFF2-40B4-BE49-F238E27FC236}">
              <a16:creationId xmlns:a16="http://schemas.microsoft.com/office/drawing/2014/main" id="{8F6BDA83-86F8-40BD-A6AC-A2E14757CB5D}"/>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391" name="CuadroTexto 3">
          <a:extLst>
            <a:ext uri="{FF2B5EF4-FFF2-40B4-BE49-F238E27FC236}">
              <a16:creationId xmlns:a16="http://schemas.microsoft.com/office/drawing/2014/main" id="{8D88D7DE-077E-40BB-A55B-BB05940B5032}"/>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392" name="CuadroTexto 4">
          <a:extLst>
            <a:ext uri="{FF2B5EF4-FFF2-40B4-BE49-F238E27FC236}">
              <a16:creationId xmlns:a16="http://schemas.microsoft.com/office/drawing/2014/main" id="{FBBA93DE-9A03-4BD8-A60C-2E3F23A81528}"/>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393" name="CuadroTexto 1">
          <a:extLst>
            <a:ext uri="{FF2B5EF4-FFF2-40B4-BE49-F238E27FC236}">
              <a16:creationId xmlns:a16="http://schemas.microsoft.com/office/drawing/2014/main" id="{3ED52EB0-41DB-43E7-BB9F-90F2AEE3157B}"/>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394" name="CuadroTexto 3">
          <a:extLst>
            <a:ext uri="{FF2B5EF4-FFF2-40B4-BE49-F238E27FC236}">
              <a16:creationId xmlns:a16="http://schemas.microsoft.com/office/drawing/2014/main" id="{7EDA9133-724F-41CF-9387-FFECCB583F71}"/>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395" name="CuadroTexto 4">
          <a:extLst>
            <a:ext uri="{FF2B5EF4-FFF2-40B4-BE49-F238E27FC236}">
              <a16:creationId xmlns:a16="http://schemas.microsoft.com/office/drawing/2014/main" id="{19E54F9A-CEF1-421A-A77A-8CF9A0134BF4}"/>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396" name="CuadroTexto 395">
          <a:extLst>
            <a:ext uri="{FF2B5EF4-FFF2-40B4-BE49-F238E27FC236}">
              <a16:creationId xmlns:a16="http://schemas.microsoft.com/office/drawing/2014/main" id="{E6B34D5C-67FD-4F9E-A2C1-5C2F0B75332A}"/>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397" name="CuadroTexto 3">
          <a:extLst>
            <a:ext uri="{FF2B5EF4-FFF2-40B4-BE49-F238E27FC236}">
              <a16:creationId xmlns:a16="http://schemas.microsoft.com/office/drawing/2014/main" id="{579A0FD5-E88A-4FC7-AD46-F9FCF3135F61}"/>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398" name="CuadroTexto 4">
          <a:extLst>
            <a:ext uri="{FF2B5EF4-FFF2-40B4-BE49-F238E27FC236}">
              <a16:creationId xmlns:a16="http://schemas.microsoft.com/office/drawing/2014/main" id="{6584A742-CF9A-47C7-B0DE-C15007D39617}"/>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399" name="CuadroTexto 1">
          <a:extLst>
            <a:ext uri="{FF2B5EF4-FFF2-40B4-BE49-F238E27FC236}">
              <a16:creationId xmlns:a16="http://schemas.microsoft.com/office/drawing/2014/main" id="{EB3AE064-7E43-4C42-8FA8-C529001014BF}"/>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400" name="CuadroTexto 3">
          <a:extLst>
            <a:ext uri="{FF2B5EF4-FFF2-40B4-BE49-F238E27FC236}">
              <a16:creationId xmlns:a16="http://schemas.microsoft.com/office/drawing/2014/main" id="{B32BF61E-3862-4704-89BC-BE69A018C707}"/>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401" name="CuadroTexto 4">
          <a:extLst>
            <a:ext uri="{FF2B5EF4-FFF2-40B4-BE49-F238E27FC236}">
              <a16:creationId xmlns:a16="http://schemas.microsoft.com/office/drawing/2014/main" id="{C786A43F-BD94-42AC-9F4C-9F9FBD3C344C}"/>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402" name="CuadroTexto 401">
          <a:extLst>
            <a:ext uri="{FF2B5EF4-FFF2-40B4-BE49-F238E27FC236}">
              <a16:creationId xmlns:a16="http://schemas.microsoft.com/office/drawing/2014/main" id="{DD558F40-4EC3-4EAA-B83C-B421D855020C}"/>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403" name="CuadroTexto 3">
          <a:extLst>
            <a:ext uri="{FF2B5EF4-FFF2-40B4-BE49-F238E27FC236}">
              <a16:creationId xmlns:a16="http://schemas.microsoft.com/office/drawing/2014/main" id="{E6C53D3E-168F-43BE-A14F-EAFA598A90F7}"/>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404" name="CuadroTexto 4">
          <a:extLst>
            <a:ext uri="{FF2B5EF4-FFF2-40B4-BE49-F238E27FC236}">
              <a16:creationId xmlns:a16="http://schemas.microsoft.com/office/drawing/2014/main" id="{CA73483D-C9D9-4447-9F58-1C5667951500}"/>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405" name="CuadroTexto 1">
          <a:extLst>
            <a:ext uri="{FF2B5EF4-FFF2-40B4-BE49-F238E27FC236}">
              <a16:creationId xmlns:a16="http://schemas.microsoft.com/office/drawing/2014/main" id="{D1C3F60E-6C6F-4A0B-9E76-5CAEA86C4EF4}"/>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406" name="CuadroTexto 3">
          <a:extLst>
            <a:ext uri="{FF2B5EF4-FFF2-40B4-BE49-F238E27FC236}">
              <a16:creationId xmlns:a16="http://schemas.microsoft.com/office/drawing/2014/main" id="{75010831-0806-4221-96F6-055016E27E58}"/>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407" name="CuadroTexto 4">
          <a:extLst>
            <a:ext uri="{FF2B5EF4-FFF2-40B4-BE49-F238E27FC236}">
              <a16:creationId xmlns:a16="http://schemas.microsoft.com/office/drawing/2014/main" id="{A32F5324-4784-4D15-8B99-B64393CD13B1}"/>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08" name="CuadroTexto 407">
          <a:extLst>
            <a:ext uri="{FF2B5EF4-FFF2-40B4-BE49-F238E27FC236}">
              <a16:creationId xmlns:a16="http://schemas.microsoft.com/office/drawing/2014/main" id="{8CA95FF8-F931-4062-B6FC-7383BE365463}"/>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09" name="CuadroTexto 3">
          <a:extLst>
            <a:ext uri="{FF2B5EF4-FFF2-40B4-BE49-F238E27FC236}">
              <a16:creationId xmlns:a16="http://schemas.microsoft.com/office/drawing/2014/main" id="{366FB1A8-83F3-41E7-A053-E8EBC9AC8FFC}"/>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10" name="CuadroTexto 4">
          <a:extLst>
            <a:ext uri="{FF2B5EF4-FFF2-40B4-BE49-F238E27FC236}">
              <a16:creationId xmlns:a16="http://schemas.microsoft.com/office/drawing/2014/main" id="{F2C2013C-4A2C-480C-82A6-342ADDE40AF3}"/>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11" name="CuadroTexto 1">
          <a:extLst>
            <a:ext uri="{FF2B5EF4-FFF2-40B4-BE49-F238E27FC236}">
              <a16:creationId xmlns:a16="http://schemas.microsoft.com/office/drawing/2014/main" id="{3B3CB0B2-F3E9-4238-AE08-613D491CB8FC}"/>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12" name="CuadroTexto 3">
          <a:extLst>
            <a:ext uri="{FF2B5EF4-FFF2-40B4-BE49-F238E27FC236}">
              <a16:creationId xmlns:a16="http://schemas.microsoft.com/office/drawing/2014/main" id="{3EE6B962-C3E6-44BA-ACE3-DE52C87A2621}"/>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13" name="CuadroTexto 4">
          <a:extLst>
            <a:ext uri="{FF2B5EF4-FFF2-40B4-BE49-F238E27FC236}">
              <a16:creationId xmlns:a16="http://schemas.microsoft.com/office/drawing/2014/main" id="{B15B5599-218A-464E-94E7-4F1DA1FEBC15}"/>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14" name="CuadroTexto 413">
          <a:extLst>
            <a:ext uri="{FF2B5EF4-FFF2-40B4-BE49-F238E27FC236}">
              <a16:creationId xmlns:a16="http://schemas.microsoft.com/office/drawing/2014/main" id="{6AD7B24E-EA66-410F-BDFF-57DE0566145D}"/>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15" name="CuadroTexto 3">
          <a:extLst>
            <a:ext uri="{FF2B5EF4-FFF2-40B4-BE49-F238E27FC236}">
              <a16:creationId xmlns:a16="http://schemas.microsoft.com/office/drawing/2014/main" id="{DFEE198D-8320-42A0-9D6A-44135183FADB}"/>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16" name="CuadroTexto 4">
          <a:extLst>
            <a:ext uri="{FF2B5EF4-FFF2-40B4-BE49-F238E27FC236}">
              <a16:creationId xmlns:a16="http://schemas.microsoft.com/office/drawing/2014/main" id="{795A4691-D3F3-407F-AE8C-E65009022E7A}"/>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17" name="CuadroTexto 1">
          <a:extLst>
            <a:ext uri="{FF2B5EF4-FFF2-40B4-BE49-F238E27FC236}">
              <a16:creationId xmlns:a16="http://schemas.microsoft.com/office/drawing/2014/main" id="{E97EA5CD-86F6-4C0E-990E-781EFEFA61AE}"/>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18" name="CuadroTexto 3">
          <a:extLst>
            <a:ext uri="{FF2B5EF4-FFF2-40B4-BE49-F238E27FC236}">
              <a16:creationId xmlns:a16="http://schemas.microsoft.com/office/drawing/2014/main" id="{EE612892-A93C-426D-AD92-D519975145C0}"/>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19" name="CuadroTexto 4">
          <a:extLst>
            <a:ext uri="{FF2B5EF4-FFF2-40B4-BE49-F238E27FC236}">
              <a16:creationId xmlns:a16="http://schemas.microsoft.com/office/drawing/2014/main" id="{0F15381E-3161-4B82-9CB3-0EA673BAA911}"/>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20" name="CuadroTexto 419">
          <a:extLst>
            <a:ext uri="{FF2B5EF4-FFF2-40B4-BE49-F238E27FC236}">
              <a16:creationId xmlns:a16="http://schemas.microsoft.com/office/drawing/2014/main" id="{08855467-1B6B-46B5-8749-7825E68EF946}"/>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21" name="CuadroTexto 3">
          <a:extLst>
            <a:ext uri="{FF2B5EF4-FFF2-40B4-BE49-F238E27FC236}">
              <a16:creationId xmlns:a16="http://schemas.microsoft.com/office/drawing/2014/main" id="{4A5C529F-1E7B-476B-895B-6673897A7BD4}"/>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22" name="CuadroTexto 4">
          <a:extLst>
            <a:ext uri="{FF2B5EF4-FFF2-40B4-BE49-F238E27FC236}">
              <a16:creationId xmlns:a16="http://schemas.microsoft.com/office/drawing/2014/main" id="{998C810A-4AFA-4A12-A5C2-80DB21021362}"/>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23" name="CuadroTexto 1">
          <a:extLst>
            <a:ext uri="{FF2B5EF4-FFF2-40B4-BE49-F238E27FC236}">
              <a16:creationId xmlns:a16="http://schemas.microsoft.com/office/drawing/2014/main" id="{AEBA5D58-036F-46AF-83D2-D71585220896}"/>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24" name="CuadroTexto 3">
          <a:extLst>
            <a:ext uri="{FF2B5EF4-FFF2-40B4-BE49-F238E27FC236}">
              <a16:creationId xmlns:a16="http://schemas.microsoft.com/office/drawing/2014/main" id="{E85889D5-13F5-411B-A78E-695A24987B7B}"/>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25" name="CuadroTexto 4">
          <a:extLst>
            <a:ext uri="{FF2B5EF4-FFF2-40B4-BE49-F238E27FC236}">
              <a16:creationId xmlns:a16="http://schemas.microsoft.com/office/drawing/2014/main" id="{1356F3B3-E6A6-4804-9D4A-328C4E9D452F}"/>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26" name="CuadroTexto 425">
          <a:extLst>
            <a:ext uri="{FF2B5EF4-FFF2-40B4-BE49-F238E27FC236}">
              <a16:creationId xmlns:a16="http://schemas.microsoft.com/office/drawing/2014/main" id="{E06B169C-C51B-4CC9-A9BC-E29C4D9DA87B}"/>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27" name="CuadroTexto 3">
          <a:extLst>
            <a:ext uri="{FF2B5EF4-FFF2-40B4-BE49-F238E27FC236}">
              <a16:creationId xmlns:a16="http://schemas.microsoft.com/office/drawing/2014/main" id="{5F1CED25-D462-40C5-B976-EB1C97B08DA5}"/>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28" name="CuadroTexto 4">
          <a:extLst>
            <a:ext uri="{FF2B5EF4-FFF2-40B4-BE49-F238E27FC236}">
              <a16:creationId xmlns:a16="http://schemas.microsoft.com/office/drawing/2014/main" id="{1863738D-C264-4C99-B4E9-18E70413CA53}"/>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29" name="CuadroTexto 1">
          <a:extLst>
            <a:ext uri="{FF2B5EF4-FFF2-40B4-BE49-F238E27FC236}">
              <a16:creationId xmlns:a16="http://schemas.microsoft.com/office/drawing/2014/main" id="{0D48B89F-B58B-4E09-8404-2CD68E1A262F}"/>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30" name="CuadroTexto 3">
          <a:extLst>
            <a:ext uri="{FF2B5EF4-FFF2-40B4-BE49-F238E27FC236}">
              <a16:creationId xmlns:a16="http://schemas.microsoft.com/office/drawing/2014/main" id="{771B8338-B839-4622-BAE2-AD122F926E08}"/>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31" name="CuadroTexto 4">
          <a:extLst>
            <a:ext uri="{FF2B5EF4-FFF2-40B4-BE49-F238E27FC236}">
              <a16:creationId xmlns:a16="http://schemas.microsoft.com/office/drawing/2014/main" id="{A8181488-3B40-43D5-99DF-11BDA431C6ED}"/>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32" name="CuadroTexto 431">
          <a:extLst>
            <a:ext uri="{FF2B5EF4-FFF2-40B4-BE49-F238E27FC236}">
              <a16:creationId xmlns:a16="http://schemas.microsoft.com/office/drawing/2014/main" id="{2D46B253-DC1B-4B38-868D-E4534F654E7F}"/>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33" name="CuadroTexto 3">
          <a:extLst>
            <a:ext uri="{FF2B5EF4-FFF2-40B4-BE49-F238E27FC236}">
              <a16:creationId xmlns:a16="http://schemas.microsoft.com/office/drawing/2014/main" id="{49C816BD-32D8-4F94-937D-2925580C71DD}"/>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34" name="CuadroTexto 4">
          <a:extLst>
            <a:ext uri="{FF2B5EF4-FFF2-40B4-BE49-F238E27FC236}">
              <a16:creationId xmlns:a16="http://schemas.microsoft.com/office/drawing/2014/main" id="{C6CE4658-AC4A-4D77-A7DC-FF00185732B9}"/>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35" name="CuadroTexto 1">
          <a:extLst>
            <a:ext uri="{FF2B5EF4-FFF2-40B4-BE49-F238E27FC236}">
              <a16:creationId xmlns:a16="http://schemas.microsoft.com/office/drawing/2014/main" id="{B0A1BB57-3DAE-4401-955D-C23E7FF45569}"/>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36" name="CuadroTexto 3">
          <a:extLst>
            <a:ext uri="{FF2B5EF4-FFF2-40B4-BE49-F238E27FC236}">
              <a16:creationId xmlns:a16="http://schemas.microsoft.com/office/drawing/2014/main" id="{AFBAC8B0-5A86-4939-AA11-998D7BBA87DC}"/>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37" name="CuadroTexto 4">
          <a:extLst>
            <a:ext uri="{FF2B5EF4-FFF2-40B4-BE49-F238E27FC236}">
              <a16:creationId xmlns:a16="http://schemas.microsoft.com/office/drawing/2014/main" id="{9F965628-89C1-4FB2-BD3C-F68DB3D68CED}"/>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38" name="CuadroTexto 437">
          <a:extLst>
            <a:ext uri="{FF2B5EF4-FFF2-40B4-BE49-F238E27FC236}">
              <a16:creationId xmlns:a16="http://schemas.microsoft.com/office/drawing/2014/main" id="{5124B958-358D-4007-85B2-9C1FAC0EAB52}"/>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39" name="CuadroTexto 3">
          <a:extLst>
            <a:ext uri="{FF2B5EF4-FFF2-40B4-BE49-F238E27FC236}">
              <a16:creationId xmlns:a16="http://schemas.microsoft.com/office/drawing/2014/main" id="{82C67A35-D17B-4E6C-8708-8D6E91863717}"/>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40" name="CuadroTexto 4">
          <a:extLst>
            <a:ext uri="{FF2B5EF4-FFF2-40B4-BE49-F238E27FC236}">
              <a16:creationId xmlns:a16="http://schemas.microsoft.com/office/drawing/2014/main" id="{B6316705-C02B-4311-AFB2-28740E4B45E3}"/>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41" name="CuadroTexto 1">
          <a:extLst>
            <a:ext uri="{FF2B5EF4-FFF2-40B4-BE49-F238E27FC236}">
              <a16:creationId xmlns:a16="http://schemas.microsoft.com/office/drawing/2014/main" id="{4633848B-83CA-43AD-8AA5-1E779AA0A913}"/>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42" name="CuadroTexto 3">
          <a:extLst>
            <a:ext uri="{FF2B5EF4-FFF2-40B4-BE49-F238E27FC236}">
              <a16:creationId xmlns:a16="http://schemas.microsoft.com/office/drawing/2014/main" id="{95C8D0FB-BE82-4717-88C6-2F48FA5CC9BE}"/>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43" name="CuadroTexto 4">
          <a:extLst>
            <a:ext uri="{FF2B5EF4-FFF2-40B4-BE49-F238E27FC236}">
              <a16:creationId xmlns:a16="http://schemas.microsoft.com/office/drawing/2014/main" id="{0022A2AE-627A-4549-B7CE-AB55C4D1EE86}"/>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44" name="CuadroTexto 443">
          <a:extLst>
            <a:ext uri="{FF2B5EF4-FFF2-40B4-BE49-F238E27FC236}">
              <a16:creationId xmlns:a16="http://schemas.microsoft.com/office/drawing/2014/main" id="{1DFEB4A5-2B15-41C5-807D-4219C03222AF}"/>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45" name="CuadroTexto 3">
          <a:extLst>
            <a:ext uri="{FF2B5EF4-FFF2-40B4-BE49-F238E27FC236}">
              <a16:creationId xmlns:a16="http://schemas.microsoft.com/office/drawing/2014/main" id="{AC2E91F6-6824-4E41-AAED-761DFFC5672B}"/>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46" name="CuadroTexto 4">
          <a:extLst>
            <a:ext uri="{FF2B5EF4-FFF2-40B4-BE49-F238E27FC236}">
              <a16:creationId xmlns:a16="http://schemas.microsoft.com/office/drawing/2014/main" id="{FEF02E60-8AE0-4EEF-89B1-A94286D5BE63}"/>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47" name="CuadroTexto 1">
          <a:extLst>
            <a:ext uri="{FF2B5EF4-FFF2-40B4-BE49-F238E27FC236}">
              <a16:creationId xmlns:a16="http://schemas.microsoft.com/office/drawing/2014/main" id="{7C9EC9EC-7848-4E62-8123-54311BB1D64A}"/>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448" name="CuadroTexto 3">
          <a:extLst>
            <a:ext uri="{FF2B5EF4-FFF2-40B4-BE49-F238E27FC236}">
              <a16:creationId xmlns:a16="http://schemas.microsoft.com/office/drawing/2014/main" id="{7C2856B7-BFD5-4B3F-AF70-DD8168F9AFC4}"/>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49" name="CuadroTexto 448">
          <a:extLst>
            <a:ext uri="{FF2B5EF4-FFF2-40B4-BE49-F238E27FC236}">
              <a16:creationId xmlns:a16="http://schemas.microsoft.com/office/drawing/2014/main" id="{001698BD-014F-409F-872C-BF49363075DA}"/>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50" name="CuadroTexto 3">
          <a:extLst>
            <a:ext uri="{FF2B5EF4-FFF2-40B4-BE49-F238E27FC236}">
              <a16:creationId xmlns:a16="http://schemas.microsoft.com/office/drawing/2014/main" id="{C2701DBB-7614-4B26-B0A3-04E8F32E0A9C}"/>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51" name="CuadroTexto 4">
          <a:extLst>
            <a:ext uri="{FF2B5EF4-FFF2-40B4-BE49-F238E27FC236}">
              <a16:creationId xmlns:a16="http://schemas.microsoft.com/office/drawing/2014/main" id="{8C2C618F-F46F-4674-A22C-E4A1CA4C72AC}"/>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52" name="CuadroTexto 1">
          <a:extLst>
            <a:ext uri="{FF2B5EF4-FFF2-40B4-BE49-F238E27FC236}">
              <a16:creationId xmlns:a16="http://schemas.microsoft.com/office/drawing/2014/main" id="{6B84F209-0824-464E-90D8-1E6DD901894A}"/>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53" name="CuadroTexto 3">
          <a:extLst>
            <a:ext uri="{FF2B5EF4-FFF2-40B4-BE49-F238E27FC236}">
              <a16:creationId xmlns:a16="http://schemas.microsoft.com/office/drawing/2014/main" id="{B2B309E1-096D-48A2-946C-0F3F3A6A39B0}"/>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54" name="CuadroTexto 4">
          <a:extLst>
            <a:ext uri="{FF2B5EF4-FFF2-40B4-BE49-F238E27FC236}">
              <a16:creationId xmlns:a16="http://schemas.microsoft.com/office/drawing/2014/main" id="{63F3BB50-0989-4465-9410-C5FB65C1D1C7}"/>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5" name="CuadroTexto 454">
          <a:extLst>
            <a:ext uri="{FF2B5EF4-FFF2-40B4-BE49-F238E27FC236}">
              <a16:creationId xmlns:a16="http://schemas.microsoft.com/office/drawing/2014/main" id="{57AD89DA-1D4B-4CFA-A009-47E0FF8E179D}"/>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6" name="CuadroTexto 3">
          <a:extLst>
            <a:ext uri="{FF2B5EF4-FFF2-40B4-BE49-F238E27FC236}">
              <a16:creationId xmlns:a16="http://schemas.microsoft.com/office/drawing/2014/main" id="{9B5852B3-D8BF-44AE-8FF4-71C9E9859BD0}"/>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7" name="CuadroTexto 4">
          <a:extLst>
            <a:ext uri="{FF2B5EF4-FFF2-40B4-BE49-F238E27FC236}">
              <a16:creationId xmlns:a16="http://schemas.microsoft.com/office/drawing/2014/main" id="{7D97AC63-1D3F-494B-B8A9-9A159B5EF60A}"/>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8" name="CuadroTexto 1">
          <a:extLst>
            <a:ext uri="{FF2B5EF4-FFF2-40B4-BE49-F238E27FC236}">
              <a16:creationId xmlns:a16="http://schemas.microsoft.com/office/drawing/2014/main" id="{73B5226D-5395-46CC-9E77-1E56B6E1B54B}"/>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59" name="CuadroTexto 3">
          <a:extLst>
            <a:ext uri="{FF2B5EF4-FFF2-40B4-BE49-F238E27FC236}">
              <a16:creationId xmlns:a16="http://schemas.microsoft.com/office/drawing/2014/main" id="{7A0F45A0-0D6E-4E09-A077-186D0C0D9282}"/>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460" name="CuadroTexto 4">
          <a:extLst>
            <a:ext uri="{FF2B5EF4-FFF2-40B4-BE49-F238E27FC236}">
              <a16:creationId xmlns:a16="http://schemas.microsoft.com/office/drawing/2014/main" id="{AC092167-EF81-4D3E-97A6-E9A847B2C9CD}"/>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461" name="CuadroTexto 460">
          <a:extLst>
            <a:ext uri="{FF2B5EF4-FFF2-40B4-BE49-F238E27FC236}">
              <a16:creationId xmlns:a16="http://schemas.microsoft.com/office/drawing/2014/main" id="{DF7240CA-5211-4A46-9A84-89775AD9D6D4}"/>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462" name="CuadroTexto 3">
          <a:extLst>
            <a:ext uri="{FF2B5EF4-FFF2-40B4-BE49-F238E27FC236}">
              <a16:creationId xmlns:a16="http://schemas.microsoft.com/office/drawing/2014/main" id="{1EF42DBD-A634-4070-A94D-9CA00792AC2D}"/>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463" name="CuadroTexto 4">
          <a:extLst>
            <a:ext uri="{FF2B5EF4-FFF2-40B4-BE49-F238E27FC236}">
              <a16:creationId xmlns:a16="http://schemas.microsoft.com/office/drawing/2014/main" id="{0B2557E0-19E2-49CA-98F8-1C5FCE16665F}"/>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464" name="CuadroTexto 1">
          <a:extLst>
            <a:ext uri="{FF2B5EF4-FFF2-40B4-BE49-F238E27FC236}">
              <a16:creationId xmlns:a16="http://schemas.microsoft.com/office/drawing/2014/main" id="{7514025F-EFF4-4F13-A4CE-B2F43F856548}"/>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465" name="CuadroTexto 3">
          <a:extLst>
            <a:ext uri="{FF2B5EF4-FFF2-40B4-BE49-F238E27FC236}">
              <a16:creationId xmlns:a16="http://schemas.microsoft.com/office/drawing/2014/main" id="{1E567919-8A01-40D9-8116-310794357138}"/>
            </a:ext>
          </a:extLst>
        </xdr:cNvPr>
        <xdr:cNvSpPr txBox="1"/>
      </xdr:nvSpPr>
      <xdr:spPr>
        <a:xfrm>
          <a:off x="50152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466" name="CuadroTexto 4">
          <a:extLst>
            <a:ext uri="{FF2B5EF4-FFF2-40B4-BE49-F238E27FC236}">
              <a16:creationId xmlns:a16="http://schemas.microsoft.com/office/drawing/2014/main" id="{A0E563BC-51D2-4A6C-BFCE-97DEF0859FFD}"/>
            </a:ext>
          </a:extLst>
        </xdr:cNvPr>
        <xdr:cNvSpPr txBox="1"/>
      </xdr:nvSpPr>
      <xdr:spPr>
        <a:xfrm>
          <a:off x="51295697" y="208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56</xdr:row>
      <xdr:rowOff>263127</xdr:rowOff>
    </xdr:from>
    <xdr:ext cx="65" cy="172227"/>
    <xdr:sp macro="" textlink="">
      <xdr:nvSpPr>
        <xdr:cNvPr id="467" name="CuadroTexto 466">
          <a:extLst>
            <a:ext uri="{FF2B5EF4-FFF2-40B4-BE49-F238E27FC236}">
              <a16:creationId xmlns:a16="http://schemas.microsoft.com/office/drawing/2014/main" id="{828F57CB-DCEF-4C3F-A0B9-E9EDDCA5A68A}"/>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56</xdr:row>
      <xdr:rowOff>263127</xdr:rowOff>
    </xdr:from>
    <xdr:ext cx="65" cy="172227"/>
    <xdr:sp macro="" textlink="">
      <xdr:nvSpPr>
        <xdr:cNvPr id="468" name="CuadroTexto 3">
          <a:extLst>
            <a:ext uri="{FF2B5EF4-FFF2-40B4-BE49-F238E27FC236}">
              <a16:creationId xmlns:a16="http://schemas.microsoft.com/office/drawing/2014/main" id="{B371DE9F-6421-451A-A210-929D1EF8E6A8}"/>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57</xdr:row>
      <xdr:rowOff>0</xdr:rowOff>
    </xdr:from>
    <xdr:ext cx="65" cy="172227"/>
    <xdr:sp macro="" textlink="">
      <xdr:nvSpPr>
        <xdr:cNvPr id="469" name="CuadroTexto 4">
          <a:extLst>
            <a:ext uri="{FF2B5EF4-FFF2-40B4-BE49-F238E27FC236}">
              <a16:creationId xmlns:a16="http://schemas.microsoft.com/office/drawing/2014/main" id="{87D2EDFD-82EB-4BAB-B37C-BEA92AA89AFB}"/>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56</xdr:row>
      <xdr:rowOff>263127</xdr:rowOff>
    </xdr:from>
    <xdr:ext cx="65" cy="172227"/>
    <xdr:sp macro="" textlink="">
      <xdr:nvSpPr>
        <xdr:cNvPr id="470" name="CuadroTexto 1">
          <a:extLst>
            <a:ext uri="{FF2B5EF4-FFF2-40B4-BE49-F238E27FC236}">
              <a16:creationId xmlns:a16="http://schemas.microsoft.com/office/drawing/2014/main" id="{ADEC7F42-FC26-4E7A-BE63-316D14E47F28}"/>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56</xdr:row>
      <xdr:rowOff>263127</xdr:rowOff>
    </xdr:from>
    <xdr:ext cx="65" cy="172227"/>
    <xdr:sp macro="" textlink="">
      <xdr:nvSpPr>
        <xdr:cNvPr id="471" name="CuadroTexto 3">
          <a:extLst>
            <a:ext uri="{FF2B5EF4-FFF2-40B4-BE49-F238E27FC236}">
              <a16:creationId xmlns:a16="http://schemas.microsoft.com/office/drawing/2014/main" id="{0026F442-33D5-4830-B606-1061114A541D}"/>
            </a:ext>
          </a:extLst>
        </xdr:cNvPr>
        <xdr:cNvSpPr txBox="1"/>
      </xdr:nvSpPr>
      <xdr:spPr>
        <a:xfrm>
          <a:off x="50152697" y="633567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57</xdr:row>
      <xdr:rowOff>0</xdr:rowOff>
    </xdr:from>
    <xdr:ext cx="65" cy="172227"/>
    <xdr:sp macro="" textlink="">
      <xdr:nvSpPr>
        <xdr:cNvPr id="472" name="CuadroTexto 4">
          <a:extLst>
            <a:ext uri="{FF2B5EF4-FFF2-40B4-BE49-F238E27FC236}">
              <a16:creationId xmlns:a16="http://schemas.microsoft.com/office/drawing/2014/main" id="{DEF73FE2-6FD7-403C-A799-FC1877FEFF1F}"/>
            </a:ext>
          </a:extLst>
        </xdr:cNvPr>
        <xdr:cNvSpPr txBox="1"/>
      </xdr:nvSpPr>
      <xdr:spPr>
        <a:xfrm>
          <a:off x="51295697" y="6416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473" name="CuadroTexto 472">
          <a:extLst>
            <a:ext uri="{FF2B5EF4-FFF2-40B4-BE49-F238E27FC236}">
              <a16:creationId xmlns:a16="http://schemas.microsoft.com/office/drawing/2014/main" id="{23812194-F007-4C18-AC39-B6B2891FC4C2}"/>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474" name="CuadroTexto 3">
          <a:extLst>
            <a:ext uri="{FF2B5EF4-FFF2-40B4-BE49-F238E27FC236}">
              <a16:creationId xmlns:a16="http://schemas.microsoft.com/office/drawing/2014/main" id="{C225DA26-D7A4-46A5-BB1A-76905D98C4A7}"/>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475" name="CuadroTexto 4">
          <a:extLst>
            <a:ext uri="{FF2B5EF4-FFF2-40B4-BE49-F238E27FC236}">
              <a16:creationId xmlns:a16="http://schemas.microsoft.com/office/drawing/2014/main" id="{5BA73938-2D6A-423A-9139-54EAA8F14CD7}"/>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476" name="CuadroTexto 1">
          <a:extLst>
            <a:ext uri="{FF2B5EF4-FFF2-40B4-BE49-F238E27FC236}">
              <a16:creationId xmlns:a16="http://schemas.microsoft.com/office/drawing/2014/main" id="{03CD348F-3772-42A2-9530-59DF09D951D8}"/>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477" name="CuadroTexto 3">
          <a:extLst>
            <a:ext uri="{FF2B5EF4-FFF2-40B4-BE49-F238E27FC236}">
              <a16:creationId xmlns:a16="http://schemas.microsoft.com/office/drawing/2014/main" id="{A21BDDCC-FB45-4451-A3DE-5297E9480ADA}"/>
            </a:ext>
          </a:extLst>
        </xdr:cNvPr>
        <xdr:cNvSpPr txBox="1"/>
      </xdr:nvSpPr>
      <xdr:spPr>
        <a:xfrm>
          <a:off x="50152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126</xdr:row>
      <xdr:rowOff>0</xdr:rowOff>
    </xdr:from>
    <xdr:ext cx="65" cy="172227"/>
    <xdr:sp macro="" textlink="">
      <xdr:nvSpPr>
        <xdr:cNvPr id="478" name="CuadroTexto 4">
          <a:extLst>
            <a:ext uri="{FF2B5EF4-FFF2-40B4-BE49-F238E27FC236}">
              <a16:creationId xmlns:a16="http://schemas.microsoft.com/office/drawing/2014/main" id="{B73929CE-E913-425E-88AE-00753E2E703C}"/>
            </a:ext>
          </a:extLst>
        </xdr:cNvPr>
        <xdr:cNvSpPr txBox="1"/>
      </xdr:nvSpPr>
      <xdr:spPr>
        <a:xfrm>
          <a:off x="51295697" y="13843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479" name="CuadroTexto 478">
          <a:extLst>
            <a:ext uri="{FF2B5EF4-FFF2-40B4-BE49-F238E27FC236}">
              <a16:creationId xmlns:a16="http://schemas.microsoft.com/office/drawing/2014/main" id="{EA554537-7932-40FD-8A2C-9E319F06E1F6}"/>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480" name="CuadroTexto 3">
          <a:extLst>
            <a:ext uri="{FF2B5EF4-FFF2-40B4-BE49-F238E27FC236}">
              <a16:creationId xmlns:a16="http://schemas.microsoft.com/office/drawing/2014/main" id="{3C05B856-17F0-4E8F-B273-E321C2B99EBD}"/>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481" name="CuadroTexto 4">
          <a:extLst>
            <a:ext uri="{FF2B5EF4-FFF2-40B4-BE49-F238E27FC236}">
              <a16:creationId xmlns:a16="http://schemas.microsoft.com/office/drawing/2014/main" id="{0B36F331-CD7A-4E40-A88A-B99902101F20}"/>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482" name="CuadroTexto 1">
          <a:extLst>
            <a:ext uri="{FF2B5EF4-FFF2-40B4-BE49-F238E27FC236}">
              <a16:creationId xmlns:a16="http://schemas.microsoft.com/office/drawing/2014/main" id="{B4E3E03A-4B20-4C2D-AD23-997CA447A7AD}"/>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483" name="CuadroTexto 3">
          <a:extLst>
            <a:ext uri="{FF2B5EF4-FFF2-40B4-BE49-F238E27FC236}">
              <a16:creationId xmlns:a16="http://schemas.microsoft.com/office/drawing/2014/main" id="{CDBC7BCA-22A8-49D1-BFEF-11B698DBD151}"/>
            </a:ext>
          </a:extLst>
        </xdr:cNvPr>
        <xdr:cNvSpPr txBox="1"/>
      </xdr:nvSpPr>
      <xdr:spPr>
        <a:xfrm>
          <a:off x="50152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127</xdr:row>
      <xdr:rowOff>0</xdr:rowOff>
    </xdr:from>
    <xdr:ext cx="65" cy="172227"/>
    <xdr:sp macro="" textlink="">
      <xdr:nvSpPr>
        <xdr:cNvPr id="484" name="CuadroTexto 4">
          <a:extLst>
            <a:ext uri="{FF2B5EF4-FFF2-40B4-BE49-F238E27FC236}">
              <a16:creationId xmlns:a16="http://schemas.microsoft.com/office/drawing/2014/main" id="{734CE189-7739-4894-90D0-91FD3FD439AC}"/>
            </a:ext>
          </a:extLst>
        </xdr:cNvPr>
        <xdr:cNvSpPr txBox="1"/>
      </xdr:nvSpPr>
      <xdr:spPr>
        <a:xfrm>
          <a:off x="51295697" y="139512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485" name="CuadroTexto 484">
          <a:extLst>
            <a:ext uri="{FF2B5EF4-FFF2-40B4-BE49-F238E27FC236}">
              <a16:creationId xmlns:a16="http://schemas.microsoft.com/office/drawing/2014/main" id="{10800573-A8C0-4FAE-A6B9-6C3E166DF772}"/>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486" name="CuadroTexto 3">
          <a:extLst>
            <a:ext uri="{FF2B5EF4-FFF2-40B4-BE49-F238E27FC236}">
              <a16:creationId xmlns:a16="http://schemas.microsoft.com/office/drawing/2014/main" id="{B1EBD1F3-A12D-4977-A9A9-773114C53D64}"/>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487" name="CuadroTexto 4">
          <a:extLst>
            <a:ext uri="{FF2B5EF4-FFF2-40B4-BE49-F238E27FC236}">
              <a16:creationId xmlns:a16="http://schemas.microsoft.com/office/drawing/2014/main" id="{76A98E09-0E2D-4350-B14E-3779AD1D7208}"/>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488" name="CuadroTexto 1">
          <a:extLst>
            <a:ext uri="{FF2B5EF4-FFF2-40B4-BE49-F238E27FC236}">
              <a16:creationId xmlns:a16="http://schemas.microsoft.com/office/drawing/2014/main" id="{F1DF8DA3-34C0-400C-BE93-CAEB16898D3D}"/>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489" name="CuadroTexto 3">
          <a:extLst>
            <a:ext uri="{FF2B5EF4-FFF2-40B4-BE49-F238E27FC236}">
              <a16:creationId xmlns:a16="http://schemas.microsoft.com/office/drawing/2014/main" id="{1913C621-E43B-44CA-A1D5-52289FAC6424}"/>
            </a:ext>
          </a:extLst>
        </xdr:cNvPr>
        <xdr:cNvSpPr txBox="1"/>
      </xdr:nvSpPr>
      <xdr:spPr>
        <a:xfrm>
          <a:off x="50152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168</xdr:row>
      <xdr:rowOff>0</xdr:rowOff>
    </xdr:from>
    <xdr:ext cx="65" cy="172227"/>
    <xdr:sp macro="" textlink="">
      <xdr:nvSpPr>
        <xdr:cNvPr id="490" name="CuadroTexto 4">
          <a:extLst>
            <a:ext uri="{FF2B5EF4-FFF2-40B4-BE49-F238E27FC236}">
              <a16:creationId xmlns:a16="http://schemas.microsoft.com/office/drawing/2014/main" id="{C4444B42-62FE-43DF-9BB5-D93CC01D1367}"/>
            </a:ext>
          </a:extLst>
        </xdr:cNvPr>
        <xdr:cNvSpPr txBox="1"/>
      </xdr:nvSpPr>
      <xdr:spPr>
        <a:xfrm>
          <a:off x="51295697" y="18218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491" name="CuadroTexto 490">
          <a:extLst>
            <a:ext uri="{FF2B5EF4-FFF2-40B4-BE49-F238E27FC236}">
              <a16:creationId xmlns:a16="http://schemas.microsoft.com/office/drawing/2014/main" id="{DA1DDC9A-D960-458C-9B64-A4B0AA0C3E56}"/>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492" name="CuadroTexto 3">
          <a:extLst>
            <a:ext uri="{FF2B5EF4-FFF2-40B4-BE49-F238E27FC236}">
              <a16:creationId xmlns:a16="http://schemas.microsoft.com/office/drawing/2014/main" id="{EDC040BC-B2FD-4E71-A398-1A8B66EFB09E}"/>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493" name="CuadroTexto 4">
          <a:extLst>
            <a:ext uri="{FF2B5EF4-FFF2-40B4-BE49-F238E27FC236}">
              <a16:creationId xmlns:a16="http://schemas.microsoft.com/office/drawing/2014/main" id="{EBAEB56A-37CC-48BC-8F73-1575120D3637}"/>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494" name="CuadroTexto 1">
          <a:extLst>
            <a:ext uri="{FF2B5EF4-FFF2-40B4-BE49-F238E27FC236}">
              <a16:creationId xmlns:a16="http://schemas.microsoft.com/office/drawing/2014/main" id="{4799F43A-32E4-40A7-BD95-7899B595D674}"/>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495" name="CuadroTexto 3">
          <a:extLst>
            <a:ext uri="{FF2B5EF4-FFF2-40B4-BE49-F238E27FC236}">
              <a16:creationId xmlns:a16="http://schemas.microsoft.com/office/drawing/2014/main" id="{214AE662-FBA7-4A22-9349-4A5F4F887C1E}"/>
            </a:ext>
          </a:extLst>
        </xdr:cNvPr>
        <xdr:cNvSpPr txBox="1"/>
      </xdr:nvSpPr>
      <xdr:spPr>
        <a:xfrm>
          <a:off x="50152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169</xdr:row>
      <xdr:rowOff>0</xdr:rowOff>
    </xdr:from>
    <xdr:ext cx="65" cy="172227"/>
    <xdr:sp macro="" textlink="">
      <xdr:nvSpPr>
        <xdr:cNvPr id="496" name="CuadroTexto 4">
          <a:extLst>
            <a:ext uri="{FF2B5EF4-FFF2-40B4-BE49-F238E27FC236}">
              <a16:creationId xmlns:a16="http://schemas.microsoft.com/office/drawing/2014/main" id="{B6822914-9313-464C-BDFD-949AE9821EFD}"/>
            </a:ext>
          </a:extLst>
        </xdr:cNvPr>
        <xdr:cNvSpPr txBox="1"/>
      </xdr:nvSpPr>
      <xdr:spPr>
        <a:xfrm>
          <a:off x="51295697" y="18317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497" name="CuadroTexto 496">
          <a:extLst>
            <a:ext uri="{FF2B5EF4-FFF2-40B4-BE49-F238E27FC236}">
              <a16:creationId xmlns:a16="http://schemas.microsoft.com/office/drawing/2014/main" id="{3D08F77E-5A0D-42B9-915F-273A88D4C37B}"/>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498" name="CuadroTexto 3">
          <a:extLst>
            <a:ext uri="{FF2B5EF4-FFF2-40B4-BE49-F238E27FC236}">
              <a16:creationId xmlns:a16="http://schemas.microsoft.com/office/drawing/2014/main" id="{A7B5F613-B6F0-4ECE-97E4-D1575E16620D}"/>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499" name="CuadroTexto 4">
          <a:extLst>
            <a:ext uri="{FF2B5EF4-FFF2-40B4-BE49-F238E27FC236}">
              <a16:creationId xmlns:a16="http://schemas.microsoft.com/office/drawing/2014/main" id="{830F74C8-AC5B-4617-89E8-878B71517DCF}"/>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500" name="CuadroTexto 1">
          <a:extLst>
            <a:ext uri="{FF2B5EF4-FFF2-40B4-BE49-F238E27FC236}">
              <a16:creationId xmlns:a16="http://schemas.microsoft.com/office/drawing/2014/main" id="{C4693C80-DDAE-4D3F-9347-C27EA75EC8C2}"/>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501" name="CuadroTexto 3">
          <a:extLst>
            <a:ext uri="{FF2B5EF4-FFF2-40B4-BE49-F238E27FC236}">
              <a16:creationId xmlns:a16="http://schemas.microsoft.com/office/drawing/2014/main" id="{312549F5-CCF9-4BD8-A88F-6D919856F02A}"/>
            </a:ext>
          </a:extLst>
        </xdr:cNvPr>
        <xdr:cNvSpPr txBox="1"/>
      </xdr:nvSpPr>
      <xdr:spPr>
        <a:xfrm>
          <a:off x="50152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179</xdr:row>
      <xdr:rowOff>0</xdr:rowOff>
    </xdr:from>
    <xdr:ext cx="65" cy="172227"/>
    <xdr:sp macro="" textlink="">
      <xdr:nvSpPr>
        <xdr:cNvPr id="502" name="CuadroTexto 4">
          <a:extLst>
            <a:ext uri="{FF2B5EF4-FFF2-40B4-BE49-F238E27FC236}">
              <a16:creationId xmlns:a16="http://schemas.microsoft.com/office/drawing/2014/main" id="{F77805B9-5D47-4BC8-AC0E-460FE93661C1}"/>
            </a:ext>
          </a:extLst>
        </xdr:cNvPr>
        <xdr:cNvSpPr txBox="1"/>
      </xdr:nvSpPr>
      <xdr:spPr>
        <a:xfrm>
          <a:off x="51295697" y="19359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503" name="CuadroTexto 502">
          <a:extLst>
            <a:ext uri="{FF2B5EF4-FFF2-40B4-BE49-F238E27FC236}">
              <a16:creationId xmlns:a16="http://schemas.microsoft.com/office/drawing/2014/main" id="{7686E760-3C7C-46D8-B875-3AD835337802}"/>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504" name="CuadroTexto 3">
          <a:extLst>
            <a:ext uri="{FF2B5EF4-FFF2-40B4-BE49-F238E27FC236}">
              <a16:creationId xmlns:a16="http://schemas.microsoft.com/office/drawing/2014/main" id="{F55856D2-C993-4260-8331-FBAEC3F92BA6}"/>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505" name="CuadroTexto 4">
          <a:extLst>
            <a:ext uri="{FF2B5EF4-FFF2-40B4-BE49-F238E27FC236}">
              <a16:creationId xmlns:a16="http://schemas.microsoft.com/office/drawing/2014/main" id="{9FA022C7-F1E1-411D-A86E-F741FDEE4643}"/>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506" name="CuadroTexto 1">
          <a:extLst>
            <a:ext uri="{FF2B5EF4-FFF2-40B4-BE49-F238E27FC236}">
              <a16:creationId xmlns:a16="http://schemas.microsoft.com/office/drawing/2014/main" id="{EECB253E-C804-4D11-8573-4140972BEC3C}"/>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507" name="CuadroTexto 3">
          <a:extLst>
            <a:ext uri="{FF2B5EF4-FFF2-40B4-BE49-F238E27FC236}">
              <a16:creationId xmlns:a16="http://schemas.microsoft.com/office/drawing/2014/main" id="{EB8B405A-9ED4-420F-9E98-65AA15D217D6}"/>
            </a:ext>
          </a:extLst>
        </xdr:cNvPr>
        <xdr:cNvSpPr txBox="1"/>
      </xdr:nvSpPr>
      <xdr:spPr>
        <a:xfrm>
          <a:off x="50152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180</xdr:row>
      <xdr:rowOff>0</xdr:rowOff>
    </xdr:from>
    <xdr:ext cx="65" cy="172227"/>
    <xdr:sp macro="" textlink="">
      <xdr:nvSpPr>
        <xdr:cNvPr id="508" name="CuadroTexto 4">
          <a:extLst>
            <a:ext uri="{FF2B5EF4-FFF2-40B4-BE49-F238E27FC236}">
              <a16:creationId xmlns:a16="http://schemas.microsoft.com/office/drawing/2014/main" id="{0FDD32D9-E210-4BFA-B4A5-16A5D0CA31F4}"/>
            </a:ext>
          </a:extLst>
        </xdr:cNvPr>
        <xdr:cNvSpPr txBox="1"/>
      </xdr:nvSpPr>
      <xdr:spPr>
        <a:xfrm>
          <a:off x="51295697" y="19467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509" name="CuadroTexto 508">
          <a:extLst>
            <a:ext uri="{FF2B5EF4-FFF2-40B4-BE49-F238E27FC236}">
              <a16:creationId xmlns:a16="http://schemas.microsoft.com/office/drawing/2014/main" id="{6897616B-4CBE-4BA9-B995-DA922053E868}"/>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510" name="CuadroTexto 3">
          <a:extLst>
            <a:ext uri="{FF2B5EF4-FFF2-40B4-BE49-F238E27FC236}">
              <a16:creationId xmlns:a16="http://schemas.microsoft.com/office/drawing/2014/main" id="{D0D10BF3-51D2-4C47-B9DC-F18C3080AC23}"/>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511" name="CuadroTexto 4">
          <a:extLst>
            <a:ext uri="{FF2B5EF4-FFF2-40B4-BE49-F238E27FC236}">
              <a16:creationId xmlns:a16="http://schemas.microsoft.com/office/drawing/2014/main" id="{059A26D1-3136-46A6-9F20-1D4AF3F8D1BA}"/>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512" name="CuadroTexto 1">
          <a:extLst>
            <a:ext uri="{FF2B5EF4-FFF2-40B4-BE49-F238E27FC236}">
              <a16:creationId xmlns:a16="http://schemas.microsoft.com/office/drawing/2014/main" id="{9DB8ACE7-6187-4E11-A50D-F53A028AF796}"/>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513" name="CuadroTexto 3">
          <a:extLst>
            <a:ext uri="{FF2B5EF4-FFF2-40B4-BE49-F238E27FC236}">
              <a16:creationId xmlns:a16="http://schemas.microsoft.com/office/drawing/2014/main" id="{A90E412B-4D79-44DC-8166-4683EA1534FE}"/>
            </a:ext>
          </a:extLst>
        </xdr:cNvPr>
        <xdr:cNvSpPr txBox="1"/>
      </xdr:nvSpPr>
      <xdr:spPr>
        <a:xfrm>
          <a:off x="50152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181</xdr:row>
      <xdr:rowOff>0</xdr:rowOff>
    </xdr:from>
    <xdr:ext cx="65" cy="172227"/>
    <xdr:sp macro="" textlink="">
      <xdr:nvSpPr>
        <xdr:cNvPr id="514" name="CuadroTexto 4">
          <a:extLst>
            <a:ext uri="{FF2B5EF4-FFF2-40B4-BE49-F238E27FC236}">
              <a16:creationId xmlns:a16="http://schemas.microsoft.com/office/drawing/2014/main" id="{45AD798D-F644-4B02-B3DF-4072B2B4ABE8}"/>
            </a:ext>
          </a:extLst>
        </xdr:cNvPr>
        <xdr:cNvSpPr txBox="1"/>
      </xdr:nvSpPr>
      <xdr:spPr>
        <a:xfrm>
          <a:off x="51295697" y="195748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515" name="CuadroTexto 514">
          <a:extLst>
            <a:ext uri="{FF2B5EF4-FFF2-40B4-BE49-F238E27FC236}">
              <a16:creationId xmlns:a16="http://schemas.microsoft.com/office/drawing/2014/main" id="{3999AE11-C4C3-45FB-BAE6-79941C00635D}"/>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516" name="CuadroTexto 3">
          <a:extLst>
            <a:ext uri="{FF2B5EF4-FFF2-40B4-BE49-F238E27FC236}">
              <a16:creationId xmlns:a16="http://schemas.microsoft.com/office/drawing/2014/main" id="{A65F17AB-BD82-4748-9F95-668D2DD4E3E9}"/>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517" name="CuadroTexto 4">
          <a:extLst>
            <a:ext uri="{FF2B5EF4-FFF2-40B4-BE49-F238E27FC236}">
              <a16:creationId xmlns:a16="http://schemas.microsoft.com/office/drawing/2014/main" id="{73181D1A-0564-48EE-8217-1F1308898248}"/>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518" name="CuadroTexto 1">
          <a:extLst>
            <a:ext uri="{FF2B5EF4-FFF2-40B4-BE49-F238E27FC236}">
              <a16:creationId xmlns:a16="http://schemas.microsoft.com/office/drawing/2014/main" id="{0A271949-B840-45E9-9DFC-B5CBC806B8D8}"/>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519" name="CuadroTexto 3">
          <a:extLst>
            <a:ext uri="{FF2B5EF4-FFF2-40B4-BE49-F238E27FC236}">
              <a16:creationId xmlns:a16="http://schemas.microsoft.com/office/drawing/2014/main" id="{7A329DE0-F24B-4C58-927D-498640C70EC7}"/>
            </a:ext>
          </a:extLst>
        </xdr:cNvPr>
        <xdr:cNvSpPr txBox="1"/>
      </xdr:nvSpPr>
      <xdr:spPr>
        <a:xfrm>
          <a:off x="50152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182</xdr:row>
      <xdr:rowOff>0</xdr:rowOff>
    </xdr:from>
    <xdr:ext cx="65" cy="172227"/>
    <xdr:sp macro="" textlink="">
      <xdr:nvSpPr>
        <xdr:cNvPr id="520" name="CuadroTexto 4">
          <a:extLst>
            <a:ext uri="{FF2B5EF4-FFF2-40B4-BE49-F238E27FC236}">
              <a16:creationId xmlns:a16="http://schemas.microsoft.com/office/drawing/2014/main" id="{9C8AFF17-694F-42D7-BCA3-1AE4F5926B97}"/>
            </a:ext>
          </a:extLst>
        </xdr:cNvPr>
        <xdr:cNvSpPr txBox="1"/>
      </xdr:nvSpPr>
      <xdr:spPr>
        <a:xfrm>
          <a:off x="51295697" y="19682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521" name="CuadroTexto 520">
          <a:extLst>
            <a:ext uri="{FF2B5EF4-FFF2-40B4-BE49-F238E27FC236}">
              <a16:creationId xmlns:a16="http://schemas.microsoft.com/office/drawing/2014/main" id="{814B247E-6BC1-4FF1-9EDB-2E8ED57F0121}"/>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522" name="CuadroTexto 3">
          <a:extLst>
            <a:ext uri="{FF2B5EF4-FFF2-40B4-BE49-F238E27FC236}">
              <a16:creationId xmlns:a16="http://schemas.microsoft.com/office/drawing/2014/main" id="{834F7372-3589-490C-973A-85065D8EFB10}"/>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523" name="CuadroTexto 4">
          <a:extLst>
            <a:ext uri="{FF2B5EF4-FFF2-40B4-BE49-F238E27FC236}">
              <a16:creationId xmlns:a16="http://schemas.microsoft.com/office/drawing/2014/main" id="{45DE0D8E-6EB1-4D69-934E-1C646ABB6125}"/>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524" name="CuadroTexto 1">
          <a:extLst>
            <a:ext uri="{FF2B5EF4-FFF2-40B4-BE49-F238E27FC236}">
              <a16:creationId xmlns:a16="http://schemas.microsoft.com/office/drawing/2014/main" id="{088204A0-0023-4544-8FA7-CEDD8D3ADC8E}"/>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525" name="CuadroTexto 3">
          <a:extLst>
            <a:ext uri="{FF2B5EF4-FFF2-40B4-BE49-F238E27FC236}">
              <a16:creationId xmlns:a16="http://schemas.microsoft.com/office/drawing/2014/main" id="{963059B2-6526-4A33-95BB-3808E08DB955}"/>
            </a:ext>
          </a:extLst>
        </xdr:cNvPr>
        <xdr:cNvSpPr txBox="1"/>
      </xdr:nvSpPr>
      <xdr:spPr>
        <a:xfrm>
          <a:off x="50152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183</xdr:row>
      <xdr:rowOff>0</xdr:rowOff>
    </xdr:from>
    <xdr:ext cx="65" cy="172227"/>
    <xdr:sp macro="" textlink="">
      <xdr:nvSpPr>
        <xdr:cNvPr id="526" name="CuadroTexto 4">
          <a:extLst>
            <a:ext uri="{FF2B5EF4-FFF2-40B4-BE49-F238E27FC236}">
              <a16:creationId xmlns:a16="http://schemas.microsoft.com/office/drawing/2014/main" id="{DA36A977-D30A-4F7A-9BBB-B6925C25D769}"/>
            </a:ext>
          </a:extLst>
        </xdr:cNvPr>
        <xdr:cNvSpPr txBox="1"/>
      </xdr:nvSpPr>
      <xdr:spPr>
        <a:xfrm>
          <a:off x="51295697" y="1979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527" name="CuadroTexto 526">
          <a:extLst>
            <a:ext uri="{FF2B5EF4-FFF2-40B4-BE49-F238E27FC236}">
              <a16:creationId xmlns:a16="http://schemas.microsoft.com/office/drawing/2014/main" id="{906611DA-1BC1-40C8-9599-3253A912297A}"/>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528" name="CuadroTexto 3">
          <a:extLst>
            <a:ext uri="{FF2B5EF4-FFF2-40B4-BE49-F238E27FC236}">
              <a16:creationId xmlns:a16="http://schemas.microsoft.com/office/drawing/2014/main" id="{E3DE3C86-2545-4272-9C19-E876E527EBD1}"/>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529" name="CuadroTexto 4">
          <a:extLst>
            <a:ext uri="{FF2B5EF4-FFF2-40B4-BE49-F238E27FC236}">
              <a16:creationId xmlns:a16="http://schemas.microsoft.com/office/drawing/2014/main" id="{1DA3164B-F311-4518-827B-2729C3307420}"/>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530" name="CuadroTexto 1">
          <a:extLst>
            <a:ext uri="{FF2B5EF4-FFF2-40B4-BE49-F238E27FC236}">
              <a16:creationId xmlns:a16="http://schemas.microsoft.com/office/drawing/2014/main" id="{FCD1BAA1-5C35-4989-80CA-3601727530A0}"/>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531" name="CuadroTexto 3">
          <a:extLst>
            <a:ext uri="{FF2B5EF4-FFF2-40B4-BE49-F238E27FC236}">
              <a16:creationId xmlns:a16="http://schemas.microsoft.com/office/drawing/2014/main" id="{9749883E-986F-43B0-8777-60F0930A4AAE}"/>
            </a:ext>
          </a:extLst>
        </xdr:cNvPr>
        <xdr:cNvSpPr txBox="1"/>
      </xdr:nvSpPr>
      <xdr:spPr>
        <a:xfrm>
          <a:off x="50152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184</xdr:row>
      <xdr:rowOff>0</xdr:rowOff>
    </xdr:from>
    <xdr:ext cx="65" cy="172227"/>
    <xdr:sp macro="" textlink="">
      <xdr:nvSpPr>
        <xdr:cNvPr id="532" name="CuadroTexto 4">
          <a:extLst>
            <a:ext uri="{FF2B5EF4-FFF2-40B4-BE49-F238E27FC236}">
              <a16:creationId xmlns:a16="http://schemas.microsoft.com/office/drawing/2014/main" id="{11D027ED-0B2F-4750-AB87-ABE7FD2CA746}"/>
            </a:ext>
          </a:extLst>
        </xdr:cNvPr>
        <xdr:cNvSpPr txBox="1"/>
      </xdr:nvSpPr>
      <xdr:spPr>
        <a:xfrm>
          <a:off x="51295697" y="19897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533" name="CuadroTexto 532">
          <a:extLst>
            <a:ext uri="{FF2B5EF4-FFF2-40B4-BE49-F238E27FC236}">
              <a16:creationId xmlns:a16="http://schemas.microsoft.com/office/drawing/2014/main" id="{B48DFE4A-BB71-422F-B9C9-7E8074F3F318}"/>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534" name="CuadroTexto 3">
          <a:extLst>
            <a:ext uri="{FF2B5EF4-FFF2-40B4-BE49-F238E27FC236}">
              <a16:creationId xmlns:a16="http://schemas.microsoft.com/office/drawing/2014/main" id="{BA997AA7-641D-4CE5-A70F-BA1B0B23E5E7}"/>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535" name="CuadroTexto 4">
          <a:extLst>
            <a:ext uri="{FF2B5EF4-FFF2-40B4-BE49-F238E27FC236}">
              <a16:creationId xmlns:a16="http://schemas.microsoft.com/office/drawing/2014/main" id="{90D13521-A459-4F90-9890-EC1D0F2C4183}"/>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536" name="CuadroTexto 1">
          <a:extLst>
            <a:ext uri="{FF2B5EF4-FFF2-40B4-BE49-F238E27FC236}">
              <a16:creationId xmlns:a16="http://schemas.microsoft.com/office/drawing/2014/main" id="{A8A56340-7A66-4CF2-9376-CCDE6646EC1C}"/>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537" name="CuadroTexto 3">
          <a:extLst>
            <a:ext uri="{FF2B5EF4-FFF2-40B4-BE49-F238E27FC236}">
              <a16:creationId xmlns:a16="http://schemas.microsoft.com/office/drawing/2014/main" id="{31D61F7D-55CE-4A42-B974-1D016357D64E}"/>
            </a:ext>
          </a:extLst>
        </xdr:cNvPr>
        <xdr:cNvSpPr txBox="1"/>
      </xdr:nvSpPr>
      <xdr:spPr>
        <a:xfrm>
          <a:off x="50152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185</xdr:row>
      <xdr:rowOff>0</xdr:rowOff>
    </xdr:from>
    <xdr:ext cx="65" cy="172227"/>
    <xdr:sp macro="" textlink="">
      <xdr:nvSpPr>
        <xdr:cNvPr id="538" name="CuadroTexto 4">
          <a:extLst>
            <a:ext uri="{FF2B5EF4-FFF2-40B4-BE49-F238E27FC236}">
              <a16:creationId xmlns:a16="http://schemas.microsoft.com/office/drawing/2014/main" id="{80BFBF9C-7B2D-4EC5-9B4A-509EF312FB32}"/>
            </a:ext>
          </a:extLst>
        </xdr:cNvPr>
        <xdr:cNvSpPr txBox="1"/>
      </xdr:nvSpPr>
      <xdr:spPr>
        <a:xfrm>
          <a:off x="51295697" y="20005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539" name="CuadroTexto 538">
          <a:extLst>
            <a:ext uri="{FF2B5EF4-FFF2-40B4-BE49-F238E27FC236}">
              <a16:creationId xmlns:a16="http://schemas.microsoft.com/office/drawing/2014/main" id="{5896F7E3-831C-4115-A4DE-E446BC384E8C}"/>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540" name="CuadroTexto 3">
          <a:extLst>
            <a:ext uri="{FF2B5EF4-FFF2-40B4-BE49-F238E27FC236}">
              <a16:creationId xmlns:a16="http://schemas.microsoft.com/office/drawing/2014/main" id="{6F1C20C7-C366-4801-85B6-18324F457D96}"/>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541" name="CuadroTexto 4">
          <a:extLst>
            <a:ext uri="{FF2B5EF4-FFF2-40B4-BE49-F238E27FC236}">
              <a16:creationId xmlns:a16="http://schemas.microsoft.com/office/drawing/2014/main" id="{09B417B2-CEA3-40D1-8004-3B216457FE7F}"/>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542" name="CuadroTexto 1">
          <a:extLst>
            <a:ext uri="{FF2B5EF4-FFF2-40B4-BE49-F238E27FC236}">
              <a16:creationId xmlns:a16="http://schemas.microsoft.com/office/drawing/2014/main" id="{A13D23E0-7B26-4BF0-A826-1348788078F3}"/>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543" name="CuadroTexto 3">
          <a:extLst>
            <a:ext uri="{FF2B5EF4-FFF2-40B4-BE49-F238E27FC236}">
              <a16:creationId xmlns:a16="http://schemas.microsoft.com/office/drawing/2014/main" id="{ECFFD5D7-1192-4DFD-920D-5BA253F72A81}"/>
            </a:ext>
          </a:extLst>
        </xdr:cNvPr>
        <xdr:cNvSpPr txBox="1"/>
      </xdr:nvSpPr>
      <xdr:spPr>
        <a:xfrm>
          <a:off x="50152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198</xdr:row>
      <xdr:rowOff>0</xdr:rowOff>
    </xdr:from>
    <xdr:ext cx="65" cy="172227"/>
    <xdr:sp macro="" textlink="">
      <xdr:nvSpPr>
        <xdr:cNvPr id="544" name="CuadroTexto 4">
          <a:extLst>
            <a:ext uri="{FF2B5EF4-FFF2-40B4-BE49-F238E27FC236}">
              <a16:creationId xmlns:a16="http://schemas.microsoft.com/office/drawing/2014/main" id="{6992A78E-D96A-4697-9E1E-D1F30EFA67E9}"/>
            </a:ext>
          </a:extLst>
        </xdr:cNvPr>
        <xdr:cNvSpPr txBox="1"/>
      </xdr:nvSpPr>
      <xdr:spPr>
        <a:xfrm>
          <a:off x="51295697" y="214560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45" name="CuadroTexto 544">
          <a:extLst>
            <a:ext uri="{FF2B5EF4-FFF2-40B4-BE49-F238E27FC236}">
              <a16:creationId xmlns:a16="http://schemas.microsoft.com/office/drawing/2014/main" id="{1D2A9A4D-C36D-471E-9C33-D8C6014DABDD}"/>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46" name="CuadroTexto 3">
          <a:extLst>
            <a:ext uri="{FF2B5EF4-FFF2-40B4-BE49-F238E27FC236}">
              <a16:creationId xmlns:a16="http://schemas.microsoft.com/office/drawing/2014/main" id="{07D76401-5D09-43C5-A63C-9CB2F37F6E01}"/>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47" name="CuadroTexto 4">
          <a:extLst>
            <a:ext uri="{FF2B5EF4-FFF2-40B4-BE49-F238E27FC236}">
              <a16:creationId xmlns:a16="http://schemas.microsoft.com/office/drawing/2014/main" id="{CFC59757-2650-4F39-9734-ACAAE9616ACA}"/>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48" name="CuadroTexto 1">
          <a:extLst>
            <a:ext uri="{FF2B5EF4-FFF2-40B4-BE49-F238E27FC236}">
              <a16:creationId xmlns:a16="http://schemas.microsoft.com/office/drawing/2014/main" id="{403E17D4-1528-4126-AD73-DE7A78CB3BBC}"/>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49" name="CuadroTexto 3">
          <a:extLst>
            <a:ext uri="{FF2B5EF4-FFF2-40B4-BE49-F238E27FC236}">
              <a16:creationId xmlns:a16="http://schemas.microsoft.com/office/drawing/2014/main" id="{E91C6A00-D71F-473A-A5E5-EE6EA264E8A9}"/>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50" name="CuadroTexto 4">
          <a:extLst>
            <a:ext uri="{FF2B5EF4-FFF2-40B4-BE49-F238E27FC236}">
              <a16:creationId xmlns:a16="http://schemas.microsoft.com/office/drawing/2014/main" id="{2E650A8B-425C-4C90-B08D-64131181EC6B}"/>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51" name="CuadroTexto 550">
          <a:extLst>
            <a:ext uri="{FF2B5EF4-FFF2-40B4-BE49-F238E27FC236}">
              <a16:creationId xmlns:a16="http://schemas.microsoft.com/office/drawing/2014/main" id="{B258CA88-D9C7-498C-8209-9A6C59DACE55}"/>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52" name="CuadroTexto 3">
          <a:extLst>
            <a:ext uri="{FF2B5EF4-FFF2-40B4-BE49-F238E27FC236}">
              <a16:creationId xmlns:a16="http://schemas.microsoft.com/office/drawing/2014/main" id="{54D8B26F-52FA-4A6D-9D3A-3E137B6AEDF2}"/>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53" name="CuadroTexto 4">
          <a:extLst>
            <a:ext uri="{FF2B5EF4-FFF2-40B4-BE49-F238E27FC236}">
              <a16:creationId xmlns:a16="http://schemas.microsoft.com/office/drawing/2014/main" id="{F04F8E89-20B0-4D25-9E47-AC37D4639D18}"/>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54" name="CuadroTexto 1">
          <a:extLst>
            <a:ext uri="{FF2B5EF4-FFF2-40B4-BE49-F238E27FC236}">
              <a16:creationId xmlns:a16="http://schemas.microsoft.com/office/drawing/2014/main" id="{D1F3F7F3-106C-404D-A5AB-53C99B14EA5B}"/>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55" name="CuadroTexto 3">
          <a:extLst>
            <a:ext uri="{FF2B5EF4-FFF2-40B4-BE49-F238E27FC236}">
              <a16:creationId xmlns:a16="http://schemas.microsoft.com/office/drawing/2014/main" id="{663C8C9B-DEBA-43B6-98B2-FDB8C224E009}"/>
            </a:ext>
          </a:extLst>
        </xdr:cNvPr>
        <xdr:cNvSpPr txBox="1"/>
      </xdr:nvSpPr>
      <xdr:spPr>
        <a:xfrm>
          <a:off x="50152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210</xdr:row>
      <xdr:rowOff>0</xdr:rowOff>
    </xdr:from>
    <xdr:ext cx="65" cy="172227"/>
    <xdr:sp macro="" textlink="">
      <xdr:nvSpPr>
        <xdr:cNvPr id="556" name="CuadroTexto 4">
          <a:extLst>
            <a:ext uri="{FF2B5EF4-FFF2-40B4-BE49-F238E27FC236}">
              <a16:creationId xmlns:a16="http://schemas.microsoft.com/office/drawing/2014/main" id="{50F2A540-B238-4AD2-8518-5D7D9A86E08F}"/>
            </a:ext>
          </a:extLst>
        </xdr:cNvPr>
        <xdr:cNvSpPr txBox="1"/>
      </xdr:nvSpPr>
      <xdr:spPr>
        <a:xfrm>
          <a:off x="51295697" y="22744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57" name="CuadroTexto 556">
          <a:extLst>
            <a:ext uri="{FF2B5EF4-FFF2-40B4-BE49-F238E27FC236}">
              <a16:creationId xmlns:a16="http://schemas.microsoft.com/office/drawing/2014/main" id="{F5568C23-BF5F-4BF8-A04A-4C372DD640B6}"/>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58" name="CuadroTexto 3">
          <a:extLst>
            <a:ext uri="{FF2B5EF4-FFF2-40B4-BE49-F238E27FC236}">
              <a16:creationId xmlns:a16="http://schemas.microsoft.com/office/drawing/2014/main" id="{8DDDA270-3F97-48D7-85DB-926B9336CBEA}"/>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59" name="CuadroTexto 4">
          <a:extLst>
            <a:ext uri="{FF2B5EF4-FFF2-40B4-BE49-F238E27FC236}">
              <a16:creationId xmlns:a16="http://schemas.microsoft.com/office/drawing/2014/main" id="{CADC6730-8758-440B-AAB3-3A9DA6FC4EB2}"/>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60" name="CuadroTexto 1">
          <a:extLst>
            <a:ext uri="{FF2B5EF4-FFF2-40B4-BE49-F238E27FC236}">
              <a16:creationId xmlns:a16="http://schemas.microsoft.com/office/drawing/2014/main" id="{CDB8477B-7707-4D99-9B83-299B2FB5E9D2}"/>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61" name="CuadroTexto 3">
          <a:extLst>
            <a:ext uri="{FF2B5EF4-FFF2-40B4-BE49-F238E27FC236}">
              <a16:creationId xmlns:a16="http://schemas.microsoft.com/office/drawing/2014/main" id="{CD07D943-A147-444E-9767-B763117241ED}"/>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62" name="CuadroTexto 4">
          <a:extLst>
            <a:ext uri="{FF2B5EF4-FFF2-40B4-BE49-F238E27FC236}">
              <a16:creationId xmlns:a16="http://schemas.microsoft.com/office/drawing/2014/main" id="{597489E6-6328-445B-B7F2-1116FF224F01}"/>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63" name="CuadroTexto 562">
          <a:extLst>
            <a:ext uri="{FF2B5EF4-FFF2-40B4-BE49-F238E27FC236}">
              <a16:creationId xmlns:a16="http://schemas.microsoft.com/office/drawing/2014/main" id="{FC9FC5B6-4C54-4A38-A938-5D19F577361D}"/>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64" name="CuadroTexto 3">
          <a:extLst>
            <a:ext uri="{FF2B5EF4-FFF2-40B4-BE49-F238E27FC236}">
              <a16:creationId xmlns:a16="http://schemas.microsoft.com/office/drawing/2014/main" id="{FA537A20-CD80-48B5-AFBF-4DC8949A66AA}"/>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65" name="CuadroTexto 4">
          <a:extLst>
            <a:ext uri="{FF2B5EF4-FFF2-40B4-BE49-F238E27FC236}">
              <a16:creationId xmlns:a16="http://schemas.microsoft.com/office/drawing/2014/main" id="{F9E07E5D-0105-43CD-8ADF-37571B28F388}"/>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66" name="CuadroTexto 1">
          <a:extLst>
            <a:ext uri="{FF2B5EF4-FFF2-40B4-BE49-F238E27FC236}">
              <a16:creationId xmlns:a16="http://schemas.microsoft.com/office/drawing/2014/main" id="{586B9E26-3104-482E-9FC0-118839CB9CF5}"/>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67" name="CuadroTexto 3">
          <a:extLst>
            <a:ext uri="{FF2B5EF4-FFF2-40B4-BE49-F238E27FC236}">
              <a16:creationId xmlns:a16="http://schemas.microsoft.com/office/drawing/2014/main" id="{BD8C89D2-15FA-47E3-B80F-7D6DBF5B66ED}"/>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68" name="CuadroTexto 4">
          <a:extLst>
            <a:ext uri="{FF2B5EF4-FFF2-40B4-BE49-F238E27FC236}">
              <a16:creationId xmlns:a16="http://schemas.microsoft.com/office/drawing/2014/main" id="{147CB830-CC9F-424B-B44B-38025F4F7057}"/>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69" name="CuadroTexto 568">
          <a:extLst>
            <a:ext uri="{FF2B5EF4-FFF2-40B4-BE49-F238E27FC236}">
              <a16:creationId xmlns:a16="http://schemas.microsoft.com/office/drawing/2014/main" id="{6EA68287-47D7-45FE-B265-C9B64AA81387}"/>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70" name="CuadroTexto 3">
          <a:extLst>
            <a:ext uri="{FF2B5EF4-FFF2-40B4-BE49-F238E27FC236}">
              <a16:creationId xmlns:a16="http://schemas.microsoft.com/office/drawing/2014/main" id="{D2D61963-A166-4590-A85F-8CA1772FB2A0}"/>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71" name="CuadroTexto 4">
          <a:extLst>
            <a:ext uri="{FF2B5EF4-FFF2-40B4-BE49-F238E27FC236}">
              <a16:creationId xmlns:a16="http://schemas.microsoft.com/office/drawing/2014/main" id="{C0EF1637-3776-4C27-AE9B-6E73DCDE84D9}"/>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72" name="CuadroTexto 1">
          <a:extLst>
            <a:ext uri="{FF2B5EF4-FFF2-40B4-BE49-F238E27FC236}">
              <a16:creationId xmlns:a16="http://schemas.microsoft.com/office/drawing/2014/main" id="{C743577C-4726-4E8C-8DAB-CBE6ED49E831}"/>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73" name="CuadroTexto 3">
          <a:extLst>
            <a:ext uri="{FF2B5EF4-FFF2-40B4-BE49-F238E27FC236}">
              <a16:creationId xmlns:a16="http://schemas.microsoft.com/office/drawing/2014/main" id="{7E319BA7-B5A9-4A03-9FB3-63113BF2D93C}"/>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74" name="CuadroTexto 4">
          <a:extLst>
            <a:ext uri="{FF2B5EF4-FFF2-40B4-BE49-F238E27FC236}">
              <a16:creationId xmlns:a16="http://schemas.microsoft.com/office/drawing/2014/main" id="{A78AC4AE-D2C0-4C96-ACDA-4A02C781380B}"/>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75" name="CuadroTexto 574">
          <a:extLst>
            <a:ext uri="{FF2B5EF4-FFF2-40B4-BE49-F238E27FC236}">
              <a16:creationId xmlns:a16="http://schemas.microsoft.com/office/drawing/2014/main" id="{5BCF9485-A42E-4FDA-BD16-2C30AD6B01F9}"/>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76" name="CuadroTexto 3">
          <a:extLst>
            <a:ext uri="{FF2B5EF4-FFF2-40B4-BE49-F238E27FC236}">
              <a16:creationId xmlns:a16="http://schemas.microsoft.com/office/drawing/2014/main" id="{A738FBF7-875A-40EE-98DE-A78393E3FA00}"/>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77" name="CuadroTexto 4">
          <a:extLst>
            <a:ext uri="{FF2B5EF4-FFF2-40B4-BE49-F238E27FC236}">
              <a16:creationId xmlns:a16="http://schemas.microsoft.com/office/drawing/2014/main" id="{F24A77C7-1B3D-4E5B-8C5D-0BCC71EDD317}"/>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78" name="CuadroTexto 1">
          <a:extLst>
            <a:ext uri="{FF2B5EF4-FFF2-40B4-BE49-F238E27FC236}">
              <a16:creationId xmlns:a16="http://schemas.microsoft.com/office/drawing/2014/main" id="{24AD8877-6208-486A-BA8A-FC920BAF4300}"/>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79" name="CuadroTexto 3">
          <a:extLst>
            <a:ext uri="{FF2B5EF4-FFF2-40B4-BE49-F238E27FC236}">
              <a16:creationId xmlns:a16="http://schemas.microsoft.com/office/drawing/2014/main" id="{F78392F2-6C74-48C9-80B3-BFD1E12ABDDF}"/>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80" name="CuadroTexto 4">
          <a:extLst>
            <a:ext uri="{FF2B5EF4-FFF2-40B4-BE49-F238E27FC236}">
              <a16:creationId xmlns:a16="http://schemas.microsoft.com/office/drawing/2014/main" id="{426F8E17-D430-4E42-9C4C-30552464D00B}"/>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81" name="CuadroTexto 580">
          <a:extLst>
            <a:ext uri="{FF2B5EF4-FFF2-40B4-BE49-F238E27FC236}">
              <a16:creationId xmlns:a16="http://schemas.microsoft.com/office/drawing/2014/main" id="{4461D548-63C2-4362-8C92-57981118E6BB}"/>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82" name="CuadroTexto 3">
          <a:extLst>
            <a:ext uri="{FF2B5EF4-FFF2-40B4-BE49-F238E27FC236}">
              <a16:creationId xmlns:a16="http://schemas.microsoft.com/office/drawing/2014/main" id="{36405E38-C209-4FF4-B072-3C4152119D37}"/>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83" name="CuadroTexto 4">
          <a:extLst>
            <a:ext uri="{FF2B5EF4-FFF2-40B4-BE49-F238E27FC236}">
              <a16:creationId xmlns:a16="http://schemas.microsoft.com/office/drawing/2014/main" id="{E426B6F4-C83F-4C42-8E9D-72F4B218F29E}"/>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84" name="CuadroTexto 1">
          <a:extLst>
            <a:ext uri="{FF2B5EF4-FFF2-40B4-BE49-F238E27FC236}">
              <a16:creationId xmlns:a16="http://schemas.microsoft.com/office/drawing/2014/main" id="{E7F8AAD1-DA46-417A-9339-3B78E9B94958}"/>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85" name="CuadroTexto 3">
          <a:extLst>
            <a:ext uri="{FF2B5EF4-FFF2-40B4-BE49-F238E27FC236}">
              <a16:creationId xmlns:a16="http://schemas.microsoft.com/office/drawing/2014/main" id="{53451BDA-F911-4858-AE63-5918E9A68147}"/>
            </a:ext>
          </a:extLst>
        </xdr:cNvPr>
        <xdr:cNvSpPr txBox="1"/>
      </xdr:nvSpPr>
      <xdr:spPr>
        <a:xfrm>
          <a:off x="50152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86" name="CuadroTexto 4">
          <a:extLst>
            <a:ext uri="{FF2B5EF4-FFF2-40B4-BE49-F238E27FC236}">
              <a16:creationId xmlns:a16="http://schemas.microsoft.com/office/drawing/2014/main" id="{F203FBE1-18E6-47D4-B0E3-56B9CC2992DD}"/>
            </a:ext>
          </a:extLst>
        </xdr:cNvPr>
        <xdr:cNvSpPr txBox="1"/>
      </xdr:nvSpPr>
      <xdr:spPr>
        <a:xfrm>
          <a:off x="512956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87" name="CuadroTexto 586">
          <a:extLst>
            <a:ext uri="{FF2B5EF4-FFF2-40B4-BE49-F238E27FC236}">
              <a16:creationId xmlns:a16="http://schemas.microsoft.com/office/drawing/2014/main" id="{607027CC-088F-4BFD-B890-BB3D21BBB4EF}"/>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88" name="CuadroTexto 3">
          <a:extLst>
            <a:ext uri="{FF2B5EF4-FFF2-40B4-BE49-F238E27FC236}">
              <a16:creationId xmlns:a16="http://schemas.microsoft.com/office/drawing/2014/main" id="{8548A385-3651-4E20-AE64-C26C041DC54C}"/>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89" name="CuadroTexto 4">
          <a:extLst>
            <a:ext uri="{FF2B5EF4-FFF2-40B4-BE49-F238E27FC236}">
              <a16:creationId xmlns:a16="http://schemas.microsoft.com/office/drawing/2014/main" id="{A81682C1-4EC4-4C7A-838E-A29F291AA849}"/>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90" name="CuadroTexto 1">
          <a:extLst>
            <a:ext uri="{FF2B5EF4-FFF2-40B4-BE49-F238E27FC236}">
              <a16:creationId xmlns:a16="http://schemas.microsoft.com/office/drawing/2014/main" id="{7637BCE7-E0E7-4A81-BAB7-2BA83A70909A}"/>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91" name="CuadroTexto 3">
          <a:extLst>
            <a:ext uri="{FF2B5EF4-FFF2-40B4-BE49-F238E27FC236}">
              <a16:creationId xmlns:a16="http://schemas.microsoft.com/office/drawing/2014/main" id="{DDDDC552-B3BC-4DF4-A744-F80FE8CB4CF3}"/>
            </a:ext>
          </a:extLst>
        </xdr:cNvPr>
        <xdr:cNvSpPr txBox="1"/>
      </xdr:nvSpPr>
      <xdr:spPr>
        <a:xfrm>
          <a:off x="50152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592" name="CuadroTexto 4">
          <a:extLst>
            <a:ext uri="{FF2B5EF4-FFF2-40B4-BE49-F238E27FC236}">
              <a16:creationId xmlns:a16="http://schemas.microsoft.com/office/drawing/2014/main" id="{49A2F4E8-7D03-468C-BD4B-CDEE85C76F94}"/>
            </a:ext>
          </a:extLst>
        </xdr:cNvPr>
        <xdr:cNvSpPr txBox="1"/>
      </xdr:nvSpPr>
      <xdr:spPr>
        <a:xfrm>
          <a:off x="512956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93" name="CuadroTexto 592">
          <a:extLst>
            <a:ext uri="{FF2B5EF4-FFF2-40B4-BE49-F238E27FC236}">
              <a16:creationId xmlns:a16="http://schemas.microsoft.com/office/drawing/2014/main" id="{F9E76F61-D7F1-45D4-B5E1-63BBE9D77BA4}"/>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94" name="CuadroTexto 3">
          <a:extLst>
            <a:ext uri="{FF2B5EF4-FFF2-40B4-BE49-F238E27FC236}">
              <a16:creationId xmlns:a16="http://schemas.microsoft.com/office/drawing/2014/main" id="{C40127C7-6786-47AC-8976-6BDFE1FD91BD}"/>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95" name="CuadroTexto 4">
          <a:extLst>
            <a:ext uri="{FF2B5EF4-FFF2-40B4-BE49-F238E27FC236}">
              <a16:creationId xmlns:a16="http://schemas.microsoft.com/office/drawing/2014/main" id="{F0AE96F7-B7C4-45CC-8FF9-63A0C83E742F}"/>
            </a:ext>
          </a:extLst>
        </xdr:cNvPr>
        <xdr:cNvSpPr txBox="1"/>
      </xdr:nvSpPr>
      <xdr:spPr>
        <a:xfrm>
          <a:off x="51295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96" name="CuadroTexto 1">
          <a:extLst>
            <a:ext uri="{FF2B5EF4-FFF2-40B4-BE49-F238E27FC236}">
              <a16:creationId xmlns:a16="http://schemas.microsoft.com/office/drawing/2014/main" id="{3DB1E573-09DC-486C-94BF-7B69F53DD3AE}"/>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274</xdr:row>
      <xdr:rowOff>0</xdr:rowOff>
    </xdr:from>
    <xdr:ext cx="65" cy="172227"/>
    <xdr:sp macro="" textlink="">
      <xdr:nvSpPr>
        <xdr:cNvPr id="597" name="CuadroTexto 3">
          <a:extLst>
            <a:ext uri="{FF2B5EF4-FFF2-40B4-BE49-F238E27FC236}">
              <a16:creationId xmlns:a16="http://schemas.microsoft.com/office/drawing/2014/main" id="{0EDBBF85-7FEE-479F-80B7-BB4E13212EFB}"/>
            </a:ext>
          </a:extLst>
        </xdr:cNvPr>
        <xdr:cNvSpPr txBox="1"/>
      </xdr:nvSpPr>
      <xdr:spPr>
        <a:xfrm>
          <a:off x="50152697" y="29654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persons/person.xml><?xml version="1.0" encoding="utf-8"?>
<personList xmlns="http://schemas.microsoft.com/office/spreadsheetml/2018/threadedcomments" xmlns:x="http://schemas.openxmlformats.org/spreadsheetml/2006/main">
  <person displayName="Alberto  Zambrano Guerrero" id="{D6A8DEA8-1B3D-4287-B59C-578A28A7F28B}" userId="S::alzambrano@mineducacion.gov.co::4df478af-7f6e-438e-b15c-183ab53a2cd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64C8C8-DC65-4823-AFBF-34FA1F17E567}" name="Tabla12" displayName="Tabla12" ref="A1:AA276" totalsRowShown="0" headerRowDxfId="17" dataDxfId="16" dataCellStyle="Porcentaje">
  <autoFilter ref="A1:AA276" xr:uid="{A5883969-B034-42A2-A842-BC13BEE57F2A}">
    <filterColumn colId="1">
      <filters>
        <filter val="Talento Humano"/>
      </filters>
    </filterColumn>
  </autoFilter>
  <tableColumns count="27">
    <tableColumn id="1" xr3:uid="{AA74B3BA-0B69-40BC-A305-193C5D9DB505}" name="Despacho"/>
    <tableColumn id="2" xr3:uid="{4A6F1E40-2EAC-443C-B6E7-EA841612ABF4}" name="Dimensión MIPG"/>
    <tableColumn id="3" xr3:uid="{C7F31EE1-698C-4899-9433-B2CAE3996F26}" name="Objetivo del SIG"/>
    <tableColumn id="4" xr3:uid="{602EE0DA-C351-46B2-A68A-BEF746964B8B}" name="Dirección"/>
    <tableColumn id="5" xr3:uid="{FB46793E-2C18-429C-8331-B3E0F83F7CF9}" name="Subdirección"/>
    <tableColumn id="6" xr3:uid="{1BA3BAF1-C230-47C6-B777-A8BD7FDAA023}" name="Meta Objetivos de Desarrollo Sostenible - ODS"/>
    <tableColumn id="7" xr3:uid="{4673FB1B-1FBB-4964-9338-B4668494BE45}" name="Objetivo del PND"/>
    <tableColumn id="8" xr3:uid="{14EA7C1E-3778-4271-9743-44F86986532F}" name="Objetivo del Plan Sectorial"/>
    <tableColumn id="17" xr3:uid="{FB0BE9F9-9EA6-426D-BAE7-7F8D67E223F3}" name="Indicador"/>
    <tableColumn id="18" xr3:uid="{51AF481C-9C81-4849-AD22-35536B452EB2}" name="Origen"/>
    <tableColumn id="19" xr3:uid="{FF955F11-1B0B-435F-9E46-834780C0BEED}" name="Plan Sectorial"/>
    <tableColumn id="20" xr3:uid="{287CC701-2025-43D6-9B20-1A1437ABDA39}" name="CONPES"/>
    <tableColumn id="21" xr3:uid="{A7296BFB-C487-4190-870C-E7663EEA37D2}" name="Indígenas"/>
    <tableColumn id="22" xr3:uid="{7D6AAE26-2187-48E7-9603-1179C23E9E14}" name="NARP"/>
    <tableColumn id="23" xr3:uid="{EFB0E7AF-6866-47B9-90FB-5E032A74132D}" name="Rrom"/>
    <tableColumn id="24" xr3:uid="{CFB578C6-ADC8-4ECC-BBFB-DF8E57A44431}" name="Equidad de Mujer"/>
    <tableColumn id="25" xr3:uid="{77D18136-AF2C-4D2D-A4A2-ECB8B50A0A0B}" name="Víctimas"/>
    <tableColumn id="26" xr3:uid="{3A9F6A57-1111-40AF-A090-3E594B138369}" name="Discapacidad"/>
    <tableColumn id="27" xr3:uid="{A0F392CD-542F-40C6-AB6A-2A8D931B8E53}" name="TIC"/>
    <tableColumn id="28" xr3:uid="{EC2C919A-99C7-4920-8565-1BE1F6D39023}" name="CTeI"/>
    <tableColumn id="29" xr3:uid="{E17D10DE-A876-4EFE-A0C3-D4FBCD9A9EEA}" name="Pactos Territoriales "/>
    <tableColumn id="30" xr3:uid="{DB30D779-A800-48F6-874C-F4834A00BD0C}" name="Construyendo País"/>
    <tableColumn id="31" xr3:uid="{16321DF9-F2E2-4FBC-BF21-57471CADE246}" name="Acuerdos Sindicales"/>
    <tableColumn id="32" xr3:uid="{D36285A8-0E3D-42FA-A540-5B11548EADDF}" name="Acuerdos con estudiantes ES"/>
    <tableColumn id="47" xr3:uid="{11E5AC2D-86DB-4B42-8361-CF62B32E2835}" name="Meta 2020 seguimiento"/>
    <tableColumn id="174" xr3:uid="{18420910-8F7A-498C-8095-8A6ADE2820B9}" name="Avance III TRIMESTRE" dataDxfId="15" dataCellStyle="Porcentaje"/>
    <tableColumn id="175" xr3:uid="{40FE0601-2069-4AEF-AD7A-30DD41395EB5}" name="Meta programada III TRIMESTRE" dataDxfId="14" dataCellStyle="Porcentaj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73FA8E-3ABE-4633-91FC-6BC530098BAE}" name="Tabla1" displayName="Tabla1" ref="A4:BG279" totalsRowShown="0" headerRowDxfId="13" dataDxfId="12" dataCellStyle="Porcentaje">
  <tableColumns count="59">
    <tableColumn id="1" xr3:uid="{797DC4EB-4AC3-4680-A9AD-28B7E11BCD0A}" name="Columna1"/>
    <tableColumn id="2" xr3:uid="{6FABE08F-441D-43C3-8B8A-AB7ABDBD6C1C}" name="Columna2"/>
    <tableColumn id="3" xr3:uid="{278C2486-7E74-4523-B46F-840AA630F221}" name="Columna3"/>
    <tableColumn id="4" xr3:uid="{51E983F7-0BE0-41A0-BA8D-1EF07123D302}" name="Columna4"/>
    <tableColumn id="5" xr3:uid="{C838D577-CEE3-4CAF-9306-76944457A9DA}" name="Columna5"/>
    <tableColumn id="6" xr3:uid="{AE1AF6F6-57B4-4C13-B038-F88AC0DCF721}" name="Columna6"/>
    <tableColumn id="7" xr3:uid="{B01FD013-61F5-4AB4-B52B-86377E87CCEE}" name="Columna7"/>
    <tableColumn id="8" xr3:uid="{DF3C206D-BDB5-48A3-8050-59FF66393765}" name="Columna8"/>
    <tableColumn id="9" xr3:uid="{C29FB7FE-059F-42B5-B8F1-02A3CE5458AD}" name="Columna9"/>
    <tableColumn id="10" xr3:uid="{D0889CFD-C5BC-4C23-8B2B-E1AEBDEA0333}" name="Columna10"/>
    <tableColumn id="11" xr3:uid="{E641B48F-1453-489C-8D4A-1905ACC27C98}" name="Columna11"/>
    <tableColumn id="12" xr3:uid="{5A0770EE-C4B4-47D9-B8A7-6D131AA86E75}" name="Columna12"/>
    <tableColumn id="13" xr3:uid="{CDA694AA-FC5F-4A60-82F0-3E6E11CB29D8}" name="Columna13"/>
    <tableColumn id="14" xr3:uid="{4F93F281-D00C-4BDA-81EC-86544069B555}" name="Columna14"/>
    <tableColumn id="15" xr3:uid="{5BEC3E06-B16E-448E-BD90-729DFC896A87}" name="Columna15"/>
    <tableColumn id="16" xr3:uid="{FBECD101-9EF1-4A31-B2D0-0605939C7BCF}" name="Columna16"/>
    <tableColumn id="17" xr3:uid="{B2982A17-7863-4BAC-9895-CBC51DD9916F}" name="Columna17"/>
    <tableColumn id="18" xr3:uid="{A9BEDA84-0B3A-46BB-9803-054AAA9ABDEF}" name="Columna18"/>
    <tableColumn id="19" xr3:uid="{57EC26A2-B06D-4A2D-B19B-21BFAC385E3E}" name="Columna19"/>
    <tableColumn id="20" xr3:uid="{271C3AD0-F3A6-449B-908B-2DDE78914D65}" name="Columna20"/>
    <tableColumn id="21" xr3:uid="{A8AC0B9D-50AE-470F-9969-DB46DE06F27E}" name="Columna21"/>
    <tableColumn id="22" xr3:uid="{2579E42E-9FF1-4E64-8A13-925990F084C9}" name="Columna22"/>
    <tableColumn id="23" xr3:uid="{4A7CBB40-6042-4DBF-BD78-85F78DA0CFEE}" name="Columna23"/>
    <tableColumn id="24" xr3:uid="{25C9EAAD-544F-41DB-A2AD-6B4B4F8F1E89}" name="Columna24"/>
    <tableColumn id="25" xr3:uid="{9C6AE003-F80E-4035-9F1B-23F82DD7B644}" name="Columna25"/>
    <tableColumn id="26" xr3:uid="{F2DAC2C4-2E6D-4D52-B0DC-0C83BB916570}" name="Columna26"/>
    <tableColumn id="27" xr3:uid="{03AE1D3A-D6F3-4DF5-9FCB-863536268117}" name="Columna27"/>
    <tableColumn id="28" xr3:uid="{A806775F-31EF-4706-9E97-438F5A161882}" name="Columna28"/>
    <tableColumn id="29" xr3:uid="{E7064081-1062-45E4-A525-A5FB0CACFE34}" name="Columna29"/>
    <tableColumn id="30" xr3:uid="{0A5477C4-566D-4EAE-A0E8-48ABF6945AF4}" name="Columna30"/>
    <tableColumn id="31" xr3:uid="{E6A6ECB6-06B1-41F4-936E-E2BAF83DBB58}" name="Columna31"/>
    <tableColumn id="32" xr3:uid="{E5ED5109-72ED-4A46-B096-C0EA966F9B37}" name="Columna32"/>
    <tableColumn id="33" xr3:uid="{088D83D3-8E87-430E-AE54-40230A6BA20C}" name="Columna33"/>
    <tableColumn id="34" xr3:uid="{89159317-4F70-4232-94E0-CA341181E8B1}" name="Columna34"/>
    <tableColumn id="35" xr3:uid="{251A5624-A2F5-4363-A3AD-67ED8AEC8DE1}" name="Columna35"/>
    <tableColumn id="36" xr3:uid="{A2A1B520-198D-4A9B-9A2B-5C359A8915B1}" name="Columna36"/>
    <tableColumn id="37" xr3:uid="{1048836C-8CF5-47AD-90CE-2132C4B508C7}" name="Columna37"/>
    <tableColumn id="38" xr3:uid="{060896D9-34F5-4906-A023-6BCB3FEB2B43}" name="Columna38"/>
    <tableColumn id="39" xr3:uid="{15255C39-9B14-4FAA-A12D-436469D5A6D2}" name="Columna39"/>
    <tableColumn id="40" xr3:uid="{DE792EEA-5503-455B-B061-3389ADEDC94A}" name="Columna40"/>
    <tableColumn id="41" xr3:uid="{C2272F40-370F-46EA-8A94-5B22E056514C}" name="Columna41"/>
    <tableColumn id="42" xr3:uid="{B0340FC5-81C0-4E07-8F47-36C0A6209253}" name="Columna42"/>
    <tableColumn id="43" xr3:uid="{97EFD74C-F282-48C2-9C2B-E8B470D0A135}" name="Columna43"/>
    <tableColumn id="44" xr3:uid="{B9ABE2E5-978B-4864-AEFF-46DEB834B9B2}" name="Columna44"/>
    <tableColumn id="45" xr3:uid="{BF42B5FE-CAF6-4036-B2B8-8DC74528754B}" name="Columna45"/>
    <tableColumn id="46" xr3:uid="{CC0AFA47-BE08-47C4-AEAB-E10F313970D4}" name="Columna46"/>
    <tableColumn id="47" xr3:uid="{56C46A47-437F-423F-BB19-AA2B94C72119}" name="Columna47"/>
    <tableColumn id="48" xr3:uid="{EB57568C-1BCB-46BC-943F-EFFAAA3D0B10}" name="Columna48" dataDxfId="11"/>
    <tableColumn id="55" xr3:uid="{5961BFA6-6DF4-4611-B0E2-B0F2B682407D}" name="Columna49"/>
    <tableColumn id="62" xr3:uid="{65B93CF8-60B8-42C1-90EB-80329F1270B6}" name="Columna50" dataDxfId="10"/>
    <tableColumn id="69" xr3:uid="{B4CA8DF5-4443-4224-B95E-C8056D63BDA9}" name="Columna51" dataDxfId="9"/>
    <tableColumn id="76" xr3:uid="{A00A273D-7104-4178-94C6-3544F900CE19}" name="Columna52" dataDxfId="8"/>
    <tableColumn id="83" xr3:uid="{5678FF3F-FD6F-4E31-B5FB-A4F93979F0CC}" name="Columna53"/>
    <tableColumn id="90" xr3:uid="{E129419E-B732-4913-B425-6CBE50C59E7A}" name="Columna54"/>
    <tableColumn id="97" xr3:uid="{A8FCAB81-2D0A-4107-ABD5-802DF6959BFA}" name="Columna55"/>
    <tableColumn id="104" xr3:uid="{8AD0E354-52CF-4B2E-BE38-28E63626E069}" name="Columna56"/>
    <tableColumn id="111" xr3:uid="{42AA21CA-FED6-4DFC-9967-1863AF0E1326}" name="Columna57"/>
    <tableColumn id="118" xr3:uid="{54B0AFF4-71A2-4B38-8FE9-D3B744C2A83C}" name="Columna58"/>
    <tableColumn id="125" xr3:uid="{3DA1ED8A-2747-456F-A3A9-FDCB3CF18420}" name="Columna59" dataDxfId="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68F699C-AE38-4A5D-86D3-74FC280C2ED1}" name="Tabla14" displayName="Tabla14" ref="A4:BG279" totalsRowShown="0" headerRowDxfId="6" dataDxfId="5" dataCellStyle="Porcentaje">
  <autoFilter ref="A4:BG279" xr:uid="{678E51AF-8D47-4016-8F71-431EE584B34E}"/>
  <tableColumns count="59">
    <tableColumn id="1" xr3:uid="{39E531C5-1A8C-4C31-BE30-9C4F6DB4EDBB}" name="Columna1"/>
    <tableColumn id="2" xr3:uid="{9F552427-D2D9-4AF3-8DA1-B26846FCA87A}" name="Columna2"/>
    <tableColumn id="3" xr3:uid="{CC8CF42C-2DAD-47FD-A359-3E63483C4E8D}" name="Columna3"/>
    <tableColumn id="4" xr3:uid="{8C9DE867-79B0-4E5D-A71F-009BD536CCDC}" name="Columna4"/>
    <tableColumn id="5" xr3:uid="{9A5B1E9B-CBF6-4919-98C6-FE53410DBE47}" name="Columna5"/>
    <tableColumn id="6" xr3:uid="{FDC63991-4E56-4C76-A567-6C989A85F6BA}" name="Columna6"/>
    <tableColumn id="7" xr3:uid="{2D320099-93F9-413F-A1D7-941278E4E679}" name="Columna7"/>
    <tableColumn id="8" xr3:uid="{020280EB-16C8-4804-9D1E-EDBCB2DF27D4}" name="Columna8"/>
    <tableColumn id="9" xr3:uid="{E962C6B5-B466-4BC8-BF5F-9C5ED2EF33BF}" name="Columna9"/>
    <tableColumn id="10" xr3:uid="{854BECF9-6F64-4024-9FF2-9F11B79D1865}" name="Columna10"/>
    <tableColumn id="11" xr3:uid="{60B55AEE-A2F4-42CA-8340-718A4A798E58}" name="Columna11"/>
    <tableColumn id="12" xr3:uid="{03ACB056-2B8A-4CD1-BD8A-C4E07472D6E0}" name="Columna12"/>
    <tableColumn id="13" xr3:uid="{5DB2E9A7-B1F6-4C04-BBEE-1917A5D0DBAC}" name="Columna13"/>
    <tableColumn id="14" xr3:uid="{97DF29B1-A84A-4287-B1F4-2B3CF456DDDE}" name="Columna14"/>
    <tableColumn id="15" xr3:uid="{C951FEAF-028F-409E-92DE-7F92B973E539}" name="Columna15"/>
    <tableColumn id="16" xr3:uid="{679D8BC4-6B51-4DAE-A028-7CB8D4178F9F}" name="Columna16"/>
    <tableColumn id="17" xr3:uid="{2EF9EA49-9515-4380-B572-99F1FD18DC46}" name="Columna17"/>
    <tableColumn id="18" xr3:uid="{BE0D31DB-EEE8-4505-BB8A-88794854DFFD}" name="Columna18"/>
    <tableColumn id="19" xr3:uid="{B2CBB637-9732-4461-A258-959869026326}" name="Columna19"/>
    <tableColumn id="20" xr3:uid="{3E492CC4-BE1E-41CC-B1BB-40B3B81A1DE8}" name="Columna20"/>
    <tableColumn id="21" xr3:uid="{EE28AA91-509C-49CC-834B-C431220C0813}" name="Columna21"/>
    <tableColumn id="22" xr3:uid="{ACB6C0FB-24AE-4DC2-B9E6-088BA190D6EE}" name="Columna22"/>
    <tableColumn id="23" xr3:uid="{C96FD90B-AA2C-451C-95DB-3B7E991FDD59}" name="Columna23"/>
    <tableColumn id="24" xr3:uid="{84B2619C-2A65-46BC-A142-D15DC77FA3DC}" name="Columna24"/>
    <tableColumn id="25" xr3:uid="{3C9298F2-8642-4D4D-B33D-2093413B2BE1}" name="Columna25"/>
    <tableColumn id="26" xr3:uid="{1270B027-1BBA-46F4-B3B7-B1FC2CDDA46C}" name="Columna26"/>
    <tableColumn id="27" xr3:uid="{ED69DA2A-6F42-438B-BA06-6CBD8CA478D2}" name="Columna27"/>
    <tableColumn id="28" xr3:uid="{AF3A14AA-CC2D-4C46-8642-5482D9F5C5E6}" name="Columna28"/>
    <tableColumn id="29" xr3:uid="{268237F5-ADC6-40F1-A302-71D771CF463F}" name="Columna29"/>
    <tableColumn id="30" xr3:uid="{D16A2DCB-3189-4160-9761-178DF667109F}" name="Columna30"/>
    <tableColumn id="31" xr3:uid="{8D6093BA-F897-45D0-BB6B-747C2669CA0B}" name="Columna31"/>
    <tableColumn id="32" xr3:uid="{D5F5C90C-1073-408E-90ED-5D8479F2C39C}" name="Columna32"/>
    <tableColumn id="33" xr3:uid="{4B0F3004-0ED0-447E-A6AC-8CF3C4836B26}" name="Columna33"/>
    <tableColumn id="34" xr3:uid="{3DA8F49F-03ED-4668-9762-3FB320B2163E}" name="Columna34"/>
    <tableColumn id="35" xr3:uid="{A716B4FA-9FCB-4C00-8E01-12E0F3A7F5F8}" name="Columna35"/>
    <tableColumn id="36" xr3:uid="{54CCF886-79B9-4777-8572-FBB1D5C5EBB9}" name="Columna36"/>
    <tableColumn id="37" xr3:uid="{981269D9-34A3-4991-9D38-FC1E3D5EAB8B}" name="Columna37"/>
    <tableColumn id="38" xr3:uid="{346C6742-928A-4789-B22A-123FF70A858C}" name="Columna38"/>
    <tableColumn id="39" xr3:uid="{F89136B7-F6FC-4664-96D6-15B361F7E63C}" name="Columna39"/>
    <tableColumn id="40" xr3:uid="{6BDA6BC7-E30F-46CF-8CC1-C2F43D219677}" name="Columna40"/>
    <tableColumn id="41" xr3:uid="{0EDEA94B-6374-44B7-BE4E-6F645DCDB918}" name="Columna41"/>
    <tableColumn id="42" xr3:uid="{5E75850B-9382-4677-8615-8A25C1D6D56B}" name="Columna42"/>
    <tableColumn id="43" xr3:uid="{CEA957AD-BF06-4F17-AEB0-D367341CEF46}" name="Columna43"/>
    <tableColumn id="44" xr3:uid="{7E0C0A2A-19C1-462E-82B6-991140345ED3}" name="Columna44"/>
    <tableColumn id="45" xr3:uid="{D2FA9945-8DDF-4D13-8D72-D56686304301}" name="Columna45"/>
    <tableColumn id="46" xr3:uid="{1CDBC547-D8E7-4B9E-B066-66A765C19CC1}" name="Columna46"/>
    <tableColumn id="47" xr3:uid="{921FF72E-BE32-47EE-9336-32773E6DCF19}" name="Columna47"/>
    <tableColumn id="48" xr3:uid="{80C549BF-D033-4322-ADE3-7F009A5B9964}" name="Columna48" dataDxfId="4"/>
    <tableColumn id="55" xr3:uid="{319B6595-9B86-409F-9267-12C0B60CAF15}" name="Columna49"/>
    <tableColumn id="62" xr3:uid="{7E785603-6D0F-4582-BADC-E596DDB1B6E1}" name="Columna50" dataDxfId="3"/>
    <tableColumn id="69" xr3:uid="{A5CB8BF4-0B40-4FC0-BB1B-552F8822788B}" name="Columna51" dataDxfId="2"/>
    <tableColumn id="76" xr3:uid="{21B4530F-84A7-4B0D-82D3-ECC2B8BA4809}" name="Columna52" dataDxfId="1"/>
    <tableColumn id="83" xr3:uid="{54B2EF69-41B6-447E-9744-4D80710E264D}" name="Columna53"/>
    <tableColumn id="90" xr3:uid="{AD37804C-ADB6-4DB6-8094-B7B51C2B1572}" name="Columna54"/>
    <tableColumn id="97" xr3:uid="{B2CDCFAD-9FE8-487B-A55C-CF4B0D013A2F}" name="Columna55"/>
    <tableColumn id="104" xr3:uid="{4610FA70-F9C4-44A9-8AA7-299AE596422D}" name="Columna56"/>
    <tableColumn id="111" xr3:uid="{061BCCA5-9BB8-41C7-8725-F9105D7E7333}" name="Columna57"/>
    <tableColumn id="118" xr3:uid="{9F95E09E-3FDD-4FFD-9B0C-7BBCC84646B6}" name="Columna58"/>
    <tableColumn id="125" xr3:uid="{B8587D77-2642-443D-A13A-D64259EC8CCD}" name="Columna59"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6" dT="2020-07-13T23:21:07.65" personId="{D6A8DEA8-1B3D-4287-B59C-578A28A7F28B}" id="{9DA1D535-C43A-4691-BB0F-3B7979586268}">
    <text>140 dato que estaba</text>
  </threadedComment>
  <threadedComment ref="Y15" dT="2020-07-13T23:22:02.25" personId="{D6A8DEA8-1B3D-4287-B59C-578A28A7F28B}" id="{550C61B6-DA48-4CEA-A832-27B06C9E1E33}">
    <text>15 dato que estaba</text>
  </threadedComment>
</ThreadedComments>
</file>

<file path=xl/threadedComments/threadedComment2.xml><?xml version="1.0" encoding="utf-8"?>
<ThreadedComments xmlns="http://schemas.microsoft.com/office/spreadsheetml/2018/threadedcomments" xmlns:x="http://schemas.openxmlformats.org/spreadsheetml/2006/main">
  <threadedComment ref="Y198" dT="2020-07-13T23:21:07.65" personId="{D6A8DEA8-1B3D-4287-B59C-578A28A7F28B}" id="{ADE17F95-31D6-4727-9A81-1CB0F1F6F708}">
    <text>140 dato que estaba</text>
  </threadedComment>
  <threadedComment ref="Y207" dT="2020-07-13T23:22:02.25" personId="{D6A8DEA8-1B3D-4287-B59C-578A28A7F28B}" id="{E222DEBC-0305-4671-910B-CAE096E6FE94}">
    <text>15 dato que estaba</text>
  </threadedComment>
</ThreadedComments>
</file>

<file path=xl/threadedComments/threadedComment3.xml><?xml version="1.0" encoding="utf-8"?>
<ThreadedComments xmlns="http://schemas.microsoft.com/office/spreadsheetml/2018/threadedcomments" xmlns:x="http://schemas.openxmlformats.org/spreadsheetml/2006/main">
  <threadedComment ref="AS36" dT="2020-06-17T15:11:36.22" personId="{D6A8DEA8-1B3D-4287-B59C-578A28A7F28B}" id="{3295A97C-D249-47EF-9E7C-FB9AA1432AD1}">
    <text/>
  </threadedComment>
  <threadedComment ref="AU201" dT="2020-07-13T23:21:07.65" personId="{D6A8DEA8-1B3D-4287-B59C-578A28A7F28B}" id="{CA30ED2B-2DB4-4380-980C-9778603CC183}">
    <text>140 dato que estaba</text>
  </threadedComment>
  <threadedComment ref="AU210" dT="2020-07-13T23:22:02.25" personId="{D6A8DEA8-1B3D-4287-B59C-578A28A7F28B}" id="{E50E2E71-028A-4ECC-BCED-3665AC10C6AB}">
    <text>15 dato que estaba</text>
  </threadedComment>
</ThreadedComments>
</file>

<file path=xl/threadedComments/threadedComment4.xml><?xml version="1.0" encoding="utf-8"?>
<ThreadedComments xmlns="http://schemas.microsoft.com/office/spreadsheetml/2018/threadedcomments" xmlns:x="http://schemas.openxmlformats.org/spreadsheetml/2006/main">
  <threadedComment ref="AS36" dT="2020-06-17T15:11:36.22" personId="{D6A8DEA8-1B3D-4287-B59C-578A28A7F28B}" id="{35F395AE-476D-404D-8AF5-4B9FEF6B7163}">
    <text/>
  </threadedComment>
  <threadedComment ref="AU201" dT="2020-07-13T23:21:07.65" personId="{D6A8DEA8-1B3D-4287-B59C-578A28A7F28B}" id="{F8924C3F-31A7-48A0-9D6D-2C2DEAE1B535}">
    <text>140 dato que estaba</text>
  </threadedComment>
  <threadedComment ref="AU210" dT="2020-07-13T23:22:02.25" personId="{D6A8DEA8-1B3D-4287-B59C-578A28A7F28B}" id="{CC833648-3616-4DA6-832A-F47AEFAEF6CC}">
    <text>15 dato que estaba</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bin"/><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drawing" Target="../drawings/drawing11.xml"/><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drawing" Target="../drawings/drawing9.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A894-1494-41D9-9BFB-D3BE1A80352C}">
  <dimension ref="A1:AA13"/>
  <sheetViews>
    <sheetView zoomScale="80" zoomScaleNormal="80" workbookViewId="0">
      <selection activeCell="E7" sqref="E7"/>
    </sheetView>
  </sheetViews>
  <sheetFormatPr baseColWidth="10" defaultRowHeight="15" x14ac:dyDescent="0.25"/>
  <cols>
    <col min="2" max="2" width="21.28515625" customWidth="1"/>
    <col min="3" max="3" width="25.140625" customWidth="1"/>
    <col min="4" max="4" width="22" customWidth="1"/>
    <col min="5" max="5" width="26.28515625" customWidth="1"/>
    <col min="6" max="6" width="31.42578125" customWidth="1"/>
    <col min="7" max="7" width="28" customWidth="1"/>
    <col min="8" max="8" width="24.85546875" customWidth="1"/>
    <col min="9" max="9" width="27.5703125" customWidth="1"/>
    <col min="24" max="24" width="16.7109375" customWidth="1"/>
    <col min="25" max="25" width="13" style="4" customWidth="1"/>
    <col min="26" max="26" width="14.28515625" style="5" customWidth="1"/>
    <col min="27" max="27" width="17.5703125" style="5" customWidth="1"/>
  </cols>
  <sheetData>
    <row r="1" spans="1:27" ht="33.75" customHeight="1" x14ac:dyDescent="0.25">
      <c r="A1" s="11"/>
      <c r="B1" s="270" t="s">
        <v>395</v>
      </c>
      <c r="C1" s="270"/>
      <c r="D1" s="270"/>
      <c r="E1" s="270"/>
      <c r="F1" s="270"/>
      <c r="G1" s="270"/>
      <c r="H1" s="270"/>
      <c r="I1" s="270"/>
      <c r="J1" s="270"/>
      <c r="K1" s="270"/>
      <c r="L1" s="270"/>
      <c r="M1" s="270"/>
      <c r="N1" s="270"/>
      <c r="O1" s="270"/>
      <c r="P1" s="270"/>
      <c r="Q1" s="12"/>
      <c r="Y1"/>
      <c r="Z1"/>
      <c r="AA1"/>
    </row>
    <row r="2" spans="1:27" ht="51" customHeight="1" x14ac:dyDescent="0.25">
      <c r="A2" s="13"/>
      <c r="B2" s="270"/>
      <c r="C2" s="270"/>
      <c r="D2" s="270"/>
      <c r="E2" s="270"/>
      <c r="F2" s="270"/>
      <c r="G2" s="270"/>
      <c r="H2" s="270"/>
      <c r="I2" s="270"/>
      <c r="J2" s="270"/>
      <c r="K2" s="270"/>
      <c r="L2" s="270"/>
      <c r="M2" s="270"/>
      <c r="N2" s="270"/>
      <c r="O2" s="270"/>
      <c r="P2" s="270"/>
      <c r="Q2" s="14"/>
    </row>
    <row r="3" spans="1:27" ht="51" customHeight="1" thickBot="1" x14ac:dyDescent="0.3">
      <c r="A3" s="252"/>
      <c r="B3" s="191"/>
      <c r="C3" s="191"/>
      <c r="D3" s="191"/>
      <c r="E3" s="191"/>
      <c r="F3" s="191"/>
      <c r="G3" s="191"/>
      <c r="H3" s="191"/>
      <c r="I3" s="191"/>
      <c r="J3" s="191"/>
      <c r="K3" s="191"/>
      <c r="L3" s="191"/>
      <c r="M3" s="191"/>
      <c r="N3" s="191"/>
      <c r="O3" s="191"/>
      <c r="P3" s="191"/>
      <c r="Q3" s="14"/>
    </row>
    <row r="4" spans="1:27" s="1" customFormat="1" ht="16.5" thickBot="1" x14ac:dyDescent="0.3">
      <c r="A4" s="271" t="s">
        <v>0</v>
      </c>
      <c r="B4" s="273" t="s">
        <v>1</v>
      </c>
      <c r="C4" s="271" t="s">
        <v>2</v>
      </c>
      <c r="D4" s="275" t="s">
        <v>3</v>
      </c>
      <c r="E4" s="273" t="s">
        <v>4</v>
      </c>
      <c r="F4" s="266" t="s">
        <v>5</v>
      </c>
      <c r="G4" s="266" t="s">
        <v>6</v>
      </c>
      <c r="H4" s="266" t="s">
        <v>7</v>
      </c>
      <c r="I4" s="268" t="s">
        <v>8</v>
      </c>
      <c r="J4" s="268" t="s">
        <v>9</v>
      </c>
      <c r="K4" s="277" t="s">
        <v>1138</v>
      </c>
      <c r="L4" s="278"/>
      <c r="M4" s="278"/>
      <c r="N4" s="278"/>
      <c r="O4" s="278"/>
      <c r="P4" s="278"/>
      <c r="Q4" s="278"/>
      <c r="R4" s="278"/>
      <c r="S4" s="278"/>
      <c r="T4" s="278"/>
      <c r="U4" s="278"/>
      <c r="V4" s="278"/>
      <c r="W4" s="278"/>
      <c r="X4" s="279"/>
      <c r="Y4" s="265" t="s">
        <v>1133</v>
      </c>
      <c r="Z4" s="265"/>
      <c r="AA4" s="265"/>
    </row>
    <row r="5" spans="1:27" s="1" customFormat="1" ht="47.25" x14ac:dyDescent="0.25">
      <c r="A5" s="272"/>
      <c r="B5" s="274"/>
      <c r="C5" s="272"/>
      <c r="D5" s="276"/>
      <c r="E5" s="274"/>
      <c r="F5" s="267"/>
      <c r="G5" s="267"/>
      <c r="H5" s="267"/>
      <c r="I5" s="269"/>
      <c r="J5" s="269" t="s">
        <v>9</v>
      </c>
      <c r="K5" s="7" t="s">
        <v>10</v>
      </c>
      <c r="L5" s="7" t="s">
        <v>11</v>
      </c>
      <c r="M5" s="7" t="s">
        <v>12</v>
      </c>
      <c r="N5" s="7" t="s">
        <v>13</v>
      </c>
      <c r="O5" s="6" t="s">
        <v>14</v>
      </c>
      <c r="P5" s="6" t="s">
        <v>15</v>
      </c>
      <c r="Q5" s="6" t="s">
        <v>16</v>
      </c>
      <c r="R5" s="6" t="s">
        <v>17</v>
      </c>
      <c r="S5" s="6" t="s">
        <v>18</v>
      </c>
      <c r="T5" s="6" t="s">
        <v>19</v>
      </c>
      <c r="U5" s="6" t="s">
        <v>20</v>
      </c>
      <c r="V5" s="6" t="s">
        <v>21</v>
      </c>
      <c r="W5" s="7" t="s">
        <v>22</v>
      </c>
      <c r="X5" s="7" t="s">
        <v>23</v>
      </c>
      <c r="Y5" s="2" t="s">
        <v>394</v>
      </c>
      <c r="Z5" s="3" t="s">
        <v>1134</v>
      </c>
      <c r="AA5" s="3" t="s">
        <v>1135</v>
      </c>
    </row>
    <row r="6" spans="1:27" s="8" customFormat="1" ht="114" customHeight="1" x14ac:dyDescent="0.25">
      <c r="A6" s="8" t="s">
        <v>297</v>
      </c>
      <c r="B6" s="8" t="s">
        <v>337</v>
      </c>
      <c r="C6" s="8" t="s">
        <v>306</v>
      </c>
      <c r="D6" s="8" t="s">
        <v>338</v>
      </c>
      <c r="E6" s="8" t="s">
        <v>338</v>
      </c>
      <c r="F6" s="8" t="s">
        <v>170</v>
      </c>
      <c r="G6" s="8" t="s">
        <v>175</v>
      </c>
      <c r="H6" s="8" t="s">
        <v>180</v>
      </c>
      <c r="I6" s="8" t="s">
        <v>339</v>
      </c>
      <c r="J6" s="8" t="s">
        <v>10</v>
      </c>
      <c r="K6" s="8" t="s">
        <v>32</v>
      </c>
      <c r="Y6" s="9">
        <v>80.2</v>
      </c>
      <c r="Z6" s="10">
        <v>0</v>
      </c>
      <c r="AA6" s="10">
        <v>0</v>
      </c>
    </row>
    <row r="7" spans="1:27" s="8" customFormat="1" ht="75" x14ac:dyDescent="0.25">
      <c r="A7" s="8" t="s">
        <v>297</v>
      </c>
      <c r="B7" s="8" t="s">
        <v>337</v>
      </c>
      <c r="C7" s="8" t="s">
        <v>299</v>
      </c>
      <c r="D7" s="8" t="s">
        <v>364</v>
      </c>
      <c r="E7" s="8" t="s">
        <v>364</v>
      </c>
      <c r="F7" s="8" t="s">
        <v>170</v>
      </c>
      <c r="G7" s="8" t="s">
        <v>175</v>
      </c>
      <c r="H7" s="8" t="s">
        <v>180</v>
      </c>
      <c r="I7" s="8" t="s">
        <v>365</v>
      </c>
      <c r="J7" s="8" t="s">
        <v>10</v>
      </c>
      <c r="K7" s="8" t="s">
        <v>32</v>
      </c>
      <c r="W7" s="8" t="s">
        <v>32</v>
      </c>
      <c r="Y7" s="9">
        <v>0</v>
      </c>
      <c r="Z7" s="10">
        <v>0</v>
      </c>
      <c r="AA7" s="10">
        <v>0</v>
      </c>
    </row>
    <row r="8" spans="1:27" s="8" customFormat="1" ht="60" x14ac:dyDescent="0.25">
      <c r="A8" s="8" t="s">
        <v>297</v>
      </c>
      <c r="B8" s="8" t="s">
        <v>337</v>
      </c>
      <c r="C8" s="8" t="s">
        <v>299</v>
      </c>
      <c r="D8" s="8" t="s">
        <v>364</v>
      </c>
      <c r="E8" s="8" t="s">
        <v>364</v>
      </c>
      <c r="F8" s="8" t="s">
        <v>170</v>
      </c>
      <c r="G8" s="8" t="s">
        <v>175</v>
      </c>
      <c r="H8" s="8" t="s">
        <v>180</v>
      </c>
      <c r="I8" s="8" t="s">
        <v>366</v>
      </c>
      <c r="J8" s="8" t="s">
        <v>10</v>
      </c>
      <c r="K8" s="8" t="s">
        <v>32</v>
      </c>
      <c r="W8" s="8" t="s">
        <v>32</v>
      </c>
      <c r="Y8" s="9">
        <v>96.4</v>
      </c>
      <c r="Z8" s="10">
        <v>0.38973029045643154</v>
      </c>
      <c r="AA8" s="10">
        <v>0.42230290456431535</v>
      </c>
    </row>
    <row r="9" spans="1:27" s="8" customFormat="1" ht="60" x14ac:dyDescent="0.25">
      <c r="A9" s="8" t="s">
        <v>297</v>
      </c>
      <c r="B9" s="8" t="s">
        <v>337</v>
      </c>
      <c r="C9" s="8" t="s">
        <v>299</v>
      </c>
      <c r="D9" s="8" t="s">
        <v>364</v>
      </c>
      <c r="E9" s="8" t="s">
        <v>364</v>
      </c>
      <c r="F9" s="8" t="s">
        <v>170</v>
      </c>
      <c r="G9" s="8" t="s">
        <v>175</v>
      </c>
      <c r="H9" s="8" t="s">
        <v>180</v>
      </c>
      <c r="I9" s="8" t="s">
        <v>367</v>
      </c>
      <c r="J9" s="8" t="s">
        <v>10</v>
      </c>
      <c r="K9" s="8" t="s">
        <v>32</v>
      </c>
      <c r="Y9" s="9">
        <v>12</v>
      </c>
      <c r="Z9" s="10">
        <v>0</v>
      </c>
      <c r="AA9" s="10">
        <v>0</v>
      </c>
    </row>
    <row r="10" spans="1:27" s="8" customFormat="1" ht="114" customHeight="1" x14ac:dyDescent="0.25">
      <c r="A10" s="8" t="s">
        <v>297</v>
      </c>
      <c r="B10" s="8" t="s">
        <v>337</v>
      </c>
      <c r="C10" s="8" t="s">
        <v>299</v>
      </c>
      <c r="D10" s="8" t="s">
        <v>364</v>
      </c>
      <c r="E10" s="8" t="s">
        <v>364</v>
      </c>
      <c r="F10" s="8" t="s">
        <v>170</v>
      </c>
      <c r="G10" s="8" t="s">
        <v>175</v>
      </c>
      <c r="H10" s="8" t="s">
        <v>180</v>
      </c>
      <c r="I10" s="8" t="s">
        <v>368</v>
      </c>
      <c r="J10" s="8" t="s">
        <v>10</v>
      </c>
      <c r="K10" s="8" t="s">
        <v>32</v>
      </c>
      <c r="W10" s="8" t="s">
        <v>32</v>
      </c>
      <c r="Y10" s="9">
        <v>90.2</v>
      </c>
      <c r="Z10" s="10">
        <v>0.46674057649667405</v>
      </c>
      <c r="AA10" s="10">
        <v>0.52261640798226161</v>
      </c>
    </row>
    <row r="11" spans="1:27" s="8" customFormat="1" ht="114" customHeight="1" x14ac:dyDescent="0.25">
      <c r="A11" s="8" t="s">
        <v>297</v>
      </c>
      <c r="B11" s="8" t="s">
        <v>337</v>
      </c>
      <c r="C11" s="8" t="s">
        <v>299</v>
      </c>
      <c r="D11" s="8" t="s">
        <v>364</v>
      </c>
      <c r="E11" s="8" t="s">
        <v>364</v>
      </c>
      <c r="F11" s="8" t="s">
        <v>170</v>
      </c>
      <c r="G11" s="8" t="s">
        <v>175</v>
      </c>
      <c r="H11" s="8" t="s">
        <v>180</v>
      </c>
      <c r="I11" s="8" t="s">
        <v>369</v>
      </c>
      <c r="J11" s="8" t="s">
        <v>10</v>
      </c>
      <c r="K11" s="8" t="s">
        <v>32</v>
      </c>
      <c r="Y11" s="9">
        <v>100</v>
      </c>
      <c r="Z11" s="10">
        <v>0.26829999999999998</v>
      </c>
      <c r="AA11" s="10">
        <v>0.46230000000000004</v>
      </c>
    </row>
    <row r="12" spans="1:27" s="8" customFormat="1" ht="60" x14ac:dyDescent="0.25">
      <c r="A12" s="8" t="s">
        <v>297</v>
      </c>
      <c r="B12" s="8" t="s">
        <v>337</v>
      </c>
      <c r="C12" s="8" t="s">
        <v>299</v>
      </c>
      <c r="D12" s="8" t="s">
        <v>364</v>
      </c>
      <c r="E12" s="8" t="s">
        <v>364</v>
      </c>
      <c r="F12" s="8" t="s">
        <v>170</v>
      </c>
      <c r="G12" s="8" t="s">
        <v>175</v>
      </c>
      <c r="H12" s="8" t="s">
        <v>180</v>
      </c>
      <c r="I12" s="8" t="s">
        <v>370</v>
      </c>
      <c r="J12" s="8" t="s">
        <v>36</v>
      </c>
      <c r="Y12" s="9">
        <v>100</v>
      </c>
      <c r="Z12" s="10">
        <v>0.4</v>
      </c>
      <c r="AA12" s="10">
        <v>0.65</v>
      </c>
    </row>
    <row r="13" spans="1:27" s="8" customFormat="1" ht="60" x14ac:dyDescent="0.25">
      <c r="A13" s="8" t="s">
        <v>297</v>
      </c>
      <c r="B13" s="8" t="s">
        <v>337</v>
      </c>
      <c r="C13" s="8" t="s">
        <v>299</v>
      </c>
      <c r="D13" s="8" t="s">
        <v>364</v>
      </c>
      <c r="E13" s="8" t="s">
        <v>364</v>
      </c>
      <c r="F13" s="8" t="s">
        <v>170</v>
      </c>
      <c r="G13" s="8" t="s">
        <v>175</v>
      </c>
      <c r="H13" s="8" t="s">
        <v>180</v>
      </c>
      <c r="I13" s="8" t="s">
        <v>371</v>
      </c>
      <c r="J13" s="8" t="s">
        <v>36</v>
      </c>
      <c r="Y13" s="9">
        <v>90</v>
      </c>
      <c r="Z13" s="10">
        <v>0.97244444444444444</v>
      </c>
      <c r="AA13" s="10">
        <v>1</v>
      </c>
    </row>
  </sheetData>
  <autoFilter ref="A5:AA5" xr:uid="{24EBE9F2-FCBF-4A74-A79E-0019614E03B5}"/>
  <mergeCells count="13">
    <mergeCell ref="B1:P2"/>
    <mergeCell ref="A4:A5"/>
    <mergeCell ref="B4:B5"/>
    <mergeCell ref="C4:C5"/>
    <mergeCell ref="D4:D5"/>
    <mergeCell ref="E4:E5"/>
    <mergeCell ref="K4:X4"/>
    <mergeCell ref="Y4:AA4"/>
    <mergeCell ref="F4:F5"/>
    <mergeCell ref="G4:G5"/>
    <mergeCell ref="H4:H5"/>
    <mergeCell ref="I4:I5"/>
    <mergeCell ref="J4:J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632A-F76F-4A0A-B3EC-D055238E396C}">
  <dimension ref="A1:BI302"/>
  <sheetViews>
    <sheetView topLeftCell="K1" workbookViewId="0">
      <selection activeCell="P6" sqref="P6"/>
    </sheetView>
  </sheetViews>
  <sheetFormatPr baseColWidth="10" defaultColWidth="11.42578125" defaultRowHeight="15" x14ac:dyDescent="0.25"/>
  <cols>
    <col min="1" max="1" width="12.42578125" style="181" customWidth="1"/>
    <col min="2" max="3" width="21.42578125" customWidth="1"/>
    <col min="4" max="4" width="29.85546875" customWidth="1"/>
    <col min="5" max="5" width="23.28515625" style="181" customWidth="1"/>
    <col min="6" max="6" width="35.7109375" style="181" customWidth="1"/>
    <col min="7" max="7" width="29" customWidth="1"/>
    <col min="8" max="8" width="35.7109375" customWidth="1"/>
    <col min="9" max="9" width="21.7109375" customWidth="1"/>
    <col min="10" max="11" width="21.28515625" customWidth="1"/>
    <col min="12" max="12" width="13.5703125" style="181" customWidth="1"/>
    <col min="13" max="13" width="21.42578125" customWidth="1"/>
    <col min="14" max="14" width="14.140625" customWidth="1"/>
    <col min="15" max="15" width="21.42578125" customWidth="1"/>
    <col min="16" max="16" width="14.7109375" style="181" customWidth="1"/>
    <col min="17" max="17" width="42.7109375" customWidth="1"/>
    <col min="18" max="18" width="14.140625" customWidth="1"/>
    <col min="19" max="19" width="16.140625" customWidth="1"/>
    <col min="20" max="23" width="14.28515625" customWidth="1"/>
    <col min="24" max="24" width="20" customWidth="1"/>
    <col min="25" max="25" width="14.28515625" customWidth="1"/>
    <col min="26" max="26" width="15.5703125" customWidth="1"/>
    <col min="27" max="28" width="14.28515625" customWidth="1"/>
    <col min="29" max="29" width="21.85546875" customWidth="1"/>
    <col min="30" max="30" width="20.5703125" customWidth="1"/>
    <col min="31" max="31" width="22" customWidth="1"/>
    <col min="32" max="32" width="30" customWidth="1"/>
    <col min="33" max="33" width="14.28515625" customWidth="1"/>
    <col min="34" max="34" width="15.28515625" customWidth="1"/>
    <col min="35" max="35" width="22.7109375" customWidth="1"/>
    <col min="36" max="36" width="20.42578125" customWidth="1"/>
    <col min="37" max="37" width="42.85546875" customWidth="1"/>
    <col min="38" max="38" width="23.85546875" customWidth="1"/>
    <col min="39" max="39" width="18.42578125" customWidth="1"/>
    <col min="40" max="43" width="18.28515625" bestFit="1" customWidth="1"/>
    <col min="44" max="44" width="22.5703125" bestFit="1" customWidth="1"/>
    <col min="45" max="45" width="20.140625" bestFit="1" customWidth="1"/>
    <col min="46" max="46" width="20.85546875" customWidth="1"/>
    <col min="47" max="47" width="25.85546875" customWidth="1"/>
    <col min="48" max="48" width="14.42578125" customWidth="1"/>
    <col min="49" max="49" width="17.85546875" customWidth="1"/>
    <col min="50" max="50" width="19.140625" customWidth="1"/>
    <col min="51" max="51" width="17.5703125" customWidth="1"/>
    <col min="52" max="52" width="18.5703125" bestFit="1" customWidth="1"/>
    <col min="53" max="53" width="18.28515625" bestFit="1" customWidth="1"/>
    <col min="54" max="54" width="17.28515625" customWidth="1"/>
    <col min="55" max="56" width="19.85546875" customWidth="1"/>
    <col min="57" max="57" width="16.28515625" customWidth="1"/>
    <col min="58" max="58" width="19.140625" customWidth="1"/>
    <col min="59" max="59" width="18.5703125" customWidth="1"/>
    <col min="60" max="60" width="11.42578125" style="14"/>
    <col min="61" max="61" width="15.7109375" style="14" bestFit="1" customWidth="1"/>
    <col min="62" max="16384" width="11.42578125" style="14"/>
  </cols>
  <sheetData>
    <row r="1" spans="1:59" s="1" customFormat="1" ht="26.25" customHeight="1" thickBot="1" x14ac:dyDescent="0.3">
      <c r="A1" s="292" t="s">
        <v>0</v>
      </c>
      <c r="B1" s="292" t="s">
        <v>1</v>
      </c>
      <c r="C1" s="292" t="s">
        <v>2</v>
      </c>
      <c r="D1" s="292" t="s">
        <v>3</v>
      </c>
      <c r="E1" s="292" t="s">
        <v>4</v>
      </c>
      <c r="F1" s="286" t="s">
        <v>5</v>
      </c>
      <c r="G1" s="286" t="s">
        <v>6</v>
      </c>
      <c r="H1" s="286" t="s">
        <v>7</v>
      </c>
      <c r="I1" s="286" t="s">
        <v>396</v>
      </c>
      <c r="J1" s="286" t="s">
        <v>397</v>
      </c>
      <c r="K1" s="286" t="s">
        <v>398</v>
      </c>
      <c r="L1" s="286" t="s">
        <v>399</v>
      </c>
      <c r="M1" s="286" t="s">
        <v>400</v>
      </c>
      <c r="N1" s="286" t="s">
        <v>401</v>
      </c>
      <c r="O1" s="286" t="s">
        <v>402</v>
      </c>
      <c r="P1" s="286" t="s">
        <v>403</v>
      </c>
      <c r="Q1" s="290" t="s">
        <v>8</v>
      </c>
      <c r="R1" s="290" t="s">
        <v>9</v>
      </c>
      <c r="S1" s="277" t="s">
        <v>1138</v>
      </c>
      <c r="T1" s="288"/>
      <c r="U1" s="288"/>
      <c r="V1" s="288"/>
      <c r="W1" s="288"/>
      <c r="X1" s="288"/>
      <c r="Y1" s="288"/>
      <c r="Z1" s="288"/>
      <c r="AA1" s="288"/>
      <c r="AB1" s="288"/>
      <c r="AC1" s="288"/>
      <c r="AD1" s="288"/>
      <c r="AE1" s="288"/>
      <c r="AF1" s="289"/>
      <c r="AG1" s="286" t="s">
        <v>404</v>
      </c>
      <c r="AH1" s="286" t="s">
        <v>405</v>
      </c>
      <c r="AI1" s="286" t="s">
        <v>406</v>
      </c>
      <c r="AJ1" s="286" t="s">
        <v>407</v>
      </c>
      <c r="AK1" s="286" t="s">
        <v>408</v>
      </c>
      <c r="AL1" s="286" t="s">
        <v>409</v>
      </c>
      <c r="AM1" s="284" t="s">
        <v>410</v>
      </c>
      <c r="AN1" s="284" t="s">
        <v>411</v>
      </c>
      <c r="AO1" s="284" t="s">
        <v>412</v>
      </c>
      <c r="AP1" s="284" t="s">
        <v>413</v>
      </c>
      <c r="AQ1" s="284" t="s">
        <v>414</v>
      </c>
      <c r="AR1" s="284" t="s">
        <v>415</v>
      </c>
      <c r="AS1" s="284" t="s">
        <v>416</v>
      </c>
      <c r="AT1" s="284" t="s">
        <v>417</v>
      </c>
      <c r="AU1" s="282" t="s">
        <v>418</v>
      </c>
      <c r="AV1" s="280" t="s">
        <v>419</v>
      </c>
      <c r="AW1" s="282" t="s">
        <v>420</v>
      </c>
      <c r="AX1" s="280" t="s">
        <v>421</v>
      </c>
      <c r="AY1" s="282" t="s">
        <v>422</v>
      </c>
      <c r="AZ1" s="280" t="s">
        <v>423</v>
      </c>
      <c r="BA1" s="282" t="s">
        <v>424</v>
      </c>
      <c r="BB1" s="280" t="s">
        <v>425</v>
      </c>
      <c r="BC1" s="282" t="s">
        <v>426</v>
      </c>
      <c r="BD1" s="280" t="s">
        <v>427</v>
      </c>
      <c r="BE1" s="282" t="s">
        <v>428</v>
      </c>
      <c r="BF1" s="280" t="s">
        <v>429</v>
      </c>
      <c r="BG1" s="282" t="s">
        <v>430</v>
      </c>
    </row>
    <row r="2" spans="1:59" s="22" customFormat="1" ht="16.5" thickBot="1" x14ac:dyDescent="0.3">
      <c r="A2" s="293"/>
      <c r="B2" s="293" t="s">
        <v>1</v>
      </c>
      <c r="C2" s="293" t="s">
        <v>2</v>
      </c>
      <c r="D2" s="293" t="s">
        <v>3</v>
      </c>
      <c r="E2" s="293" t="s">
        <v>4</v>
      </c>
      <c r="F2" s="287"/>
      <c r="G2" s="287" t="s">
        <v>6</v>
      </c>
      <c r="H2" s="287" t="s">
        <v>7</v>
      </c>
      <c r="I2" s="287" t="s">
        <v>396</v>
      </c>
      <c r="J2" s="287" t="s">
        <v>397</v>
      </c>
      <c r="K2" s="287" t="s">
        <v>398</v>
      </c>
      <c r="L2" s="287" t="s">
        <v>399</v>
      </c>
      <c r="M2" s="287" t="s">
        <v>400</v>
      </c>
      <c r="N2" s="287" t="s">
        <v>401</v>
      </c>
      <c r="O2" s="287" t="s">
        <v>402</v>
      </c>
      <c r="P2" s="287" t="s">
        <v>403</v>
      </c>
      <c r="Q2" s="291"/>
      <c r="R2" s="291" t="s">
        <v>9</v>
      </c>
      <c r="S2" s="7" t="s">
        <v>10</v>
      </c>
      <c r="T2" s="7" t="s">
        <v>11</v>
      </c>
      <c r="U2" s="7" t="s">
        <v>12</v>
      </c>
      <c r="V2" s="7" t="s">
        <v>13</v>
      </c>
      <c r="W2" s="6" t="s">
        <v>14</v>
      </c>
      <c r="X2" s="6" t="s">
        <v>15</v>
      </c>
      <c r="Y2" s="6" t="s">
        <v>16</v>
      </c>
      <c r="Z2" s="6" t="s">
        <v>17</v>
      </c>
      <c r="AA2" s="6" t="s">
        <v>18</v>
      </c>
      <c r="AB2" s="6" t="s">
        <v>19</v>
      </c>
      <c r="AC2" s="6" t="s">
        <v>20</v>
      </c>
      <c r="AD2" s="6" t="s">
        <v>21</v>
      </c>
      <c r="AE2" s="7" t="s">
        <v>22</v>
      </c>
      <c r="AF2" s="7" t="s">
        <v>23</v>
      </c>
      <c r="AG2" s="287"/>
      <c r="AH2" s="287" t="s">
        <v>405</v>
      </c>
      <c r="AI2" s="287" t="s">
        <v>406</v>
      </c>
      <c r="AJ2" s="287" t="s">
        <v>407</v>
      </c>
      <c r="AK2" s="287" t="s">
        <v>408</v>
      </c>
      <c r="AL2" s="287" t="s">
        <v>409</v>
      </c>
      <c r="AM2" s="285"/>
      <c r="AN2" s="285" t="s">
        <v>411</v>
      </c>
      <c r="AO2" s="285" t="s">
        <v>412</v>
      </c>
      <c r="AP2" s="285" t="s">
        <v>413</v>
      </c>
      <c r="AQ2" s="285" t="s">
        <v>414</v>
      </c>
      <c r="AR2" s="285" t="s">
        <v>415</v>
      </c>
      <c r="AS2" s="285" t="s">
        <v>416</v>
      </c>
      <c r="AT2" s="285" t="s">
        <v>417</v>
      </c>
      <c r="AU2" s="283"/>
      <c r="AV2" s="281"/>
      <c r="AW2" s="283" t="s">
        <v>420</v>
      </c>
      <c r="AX2" s="281" t="s">
        <v>421</v>
      </c>
      <c r="AY2" s="283" t="s">
        <v>422</v>
      </c>
      <c r="AZ2" s="281" t="s">
        <v>423</v>
      </c>
      <c r="BA2" s="283" t="s">
        <v>424</v>
      </c>
      <c r="BB2" s="281" t="s">
        <v>425</v>
      </c>
      <c r="BC2" s="283" t="s">
        <v>426</v>
      </c>
      <c r="BD2" s="281" t="s">
        <v>427</v>
      </c>
      <c r="BE2" s="283" t="s">
        <v>428</v>
      </c>
      <c r="BF2" s="281" t="s">
        <v>429</v>
      </c>
      <c r="BG2" s="283" t="s">
        <v>430</v>
      </c>
    </row>
    <row r="3" spans="1:59" s="1" customFormat="1" ht="16.5" thickBot="1" x14ac:dyDescent="0.3">
      <c r="A3" s="264"/>
      <c r="B3" s="264"/>
      <c r="C3" s="264"/>
      <c r="D3" s="264"/>
      <c r="E3" s="264"/>
      <c r="F3" s="258"/>
      <c r="G3" s="258"/>
      <c r="H3" s="258"/>
      <c r="I3" s="258"/>
      <c r="J3" s="258"/>
      <c r="K3" s="258"/>
      <c r="L3" s="258"/>
      <c r="M3" s="258"/>
      <c r="N3" s="258"/>
      <c r="O3" s="258"/>
      <c r="P3" s="258"/>
      <c r="Q3" s="250"/>
      <c r="R3" s="250"/>
      <c r="S3" s="246"/>
      <c r="T3" s="247"/>
      <c r="U3" s="247"/>
      <c r="V3" s="247"/>
      <c r="W3" s="247"/>
      <c r="X3" s="247"/>
      <c r="Y3" s="247"/>
      <c r="Z3" s="247"/>
      <c r="AA3" s="247"/>
      <c r="AB3" s="247"/>
      <c r="AC3" s="247"/>
      <c r="AD3" s="247"/>
      <c r="AE3" s="247"/>
      <c r="AF3" s="248"/>
      <c r="AG3" s="258"/>
      <c r="AH3" s="258"/>
      <c r="AI3" s="258"/>
      <c r="AJ3" s="258"/>
      <c r="AK3" s="258"/>
      <c r="AL3" s="258"/>
      <c r="AM3" s="259"/>
      <c r="AN3" s="259"/>
      <c r="AO3" s="259"/>
      <c r="AP3" s="259"/>
      <c r="AQ3" s="259"/>
      <c r="AR3" s="259"/>
      <c r="AS3" s="259"/>
      <c r="AT3" s="259"/>
      <c r="AU3" s="260"/>
      <c r="AV3" s="261"/>
      <c r="AW3" s="262"/>
      <c r="AX3" s="261"/>
      <c r="AY3" s="262"/>
      <c r="AZ3" s="261"/>
      <c r="BA3" s="262"/>
      <c r="BB3" s="261"/>
      <c r="BC3" s="262"/>
      <c r="BD3" s="261"/>
      <c r="BE3" s="262"/>
      <c r="BF3" s="261"/>
      <c r="BG3" s="263"/>
    </row>
    <row r="4" spans="1:59" s="22" customFormat="1" ht="53.25" customHeight="1" x14ac:dyDescent="0.25">
      <c r="A4" s="15" t="s">
        <v>1139</v>
      </c>
      <c r="B4" s="15" t="s">
        <v>1140</v>
      </c>
      <c r="C4" s="15" t="s">
        <v>1141</v>
      </c>
      <c r="D4" s="15" t="s">
        <v>1142</v>
      </c>
      <c r="E4" s="15" t="s">
        <v>1143</v>
      </c>
      <c r="F4" s="16" t="s">
        <v>1144</v>
      </c>
      <c r="G4" s="16" t="s">
        <v>1145</v>
      </c>
      <c r="H4" s="16" t="s">
        <v>1146</v>
      </c>
      <c r="I4" s="16" t="s">
        <v>1147</v>
      </c>
      <c r="J4" s="16" t="s">
        <v>1148</v>
      </c>
      <c r="K4" s="16" t="s">
        <v>1149</v>
      </c>
      <c r="L4" s="16" t="s">
        <v>1150</v>
      </c>
      <c r="M4" s="16" t="s">
        <v>1151</v>
      </c>
      <c r="N4" s="16" t="s">
        <v>1152</v>
      </c>
      <c r="O4" s="16" t="s">
        <v>1153</v>
      </c>
      <c r="P4" s="16" t="s">
        <v>1154</v>
      </c>
      <c r="Q4" s="251" t="s">
        <v>1155</v>
      </c>
      <c r="R4" s="251" t="s">
        <v>1156</v>
      </c>
      <c r="S4" s="7" t="s">
        <v>1157</v>
      </c>
      <c r="T4" s="7" t="s">
        <v>1158</v>
      </c>
      <c r="U4" s="7" t="s">
        <v>1159</v>
      </c>
      <c r="V4" s="7" t="s">
        <v>1160</v>
      </c>
      <c r="W4" s="6" t="s">
        <v>1161</v>
      </c>
      <c r="X4" s="6" t="s">
        <v>1162</v>
      </c>
      <c r="Y4" s="6" t="s">
        <v>1163</v>
      </c>
      <c r="Z4" s="6" t="s">
        <v>1164</v>
      </c>
      <c r="AA4" s="6" t="s">
        <v>1165</v>
      </c>
      <c r="AB4" s="6" t="s">
        <v>1166</v>
      </c>
      <c r="AC4" s="6" t="s">
        <v>1167</v>
      </c>
      <c r="AD4" s="6" t="s">
        <v>1168</v>
      </c>
      <c r="AE4" s="7" t="s">
        <v>1169</v>
      </c>
      <c r="AF4" s="7" t="s">
        <v>1170</v>
      </c>
      <c r="AG4" s="16" t="s">
        <v>1171</v>
      </c>
      <c r="AH4" s="16" t="s">
        <v>1172</v>
      </c>
      <c r="AI4" s="16" t="s">
        <v>1173</v>
      </c>
      <c r="AJ4" s="16" t="s">
        <v>1174</v>
      </c>
      <c r="AK4" s="16" t="s">
        <v>1175</v>
      </c>
      <c r="AL4" s="16" t="s">
        <v>1176</v>
      </c>
      <c r="AM4" s="18" t="s">
        <v>1177</v>
      </c>
      <c r="AN4" s="18" t="s">
        <v>1178</v>
      </c>
      <c r="AO4" s="18" t="s">
        <v>1179</v>
      </c>
      <c r="AP4" s="18" t="s">
        <v>1180</v>
      </c>
      <c r="AQ4" s="18" t="s">
        <v>1181</v>
      </c>
      <c r="AR4" s="18" t="s">
        <v>1182</v>
      </c>
      <c r="AS4" s="18" t="s">
        <v>1183</v>
      </c>
      <c r="AT4" s="18" t="s">
        <v>1184</v>
      </c>
      <c r="AU4" s="19" t="s">
        <v>1185</v>
      </c>
      <c r="AV4" s="20" t="s">
        <v>1186</v>
      </c>
      <c r="AW4" s="21" t="s">
        <v>1187</v>
      </c>
      <c r="AX4" s="20" t="s">
        <v>1188</v>
      </c>
      <c r="AY4" s="21" t="s">
        <v>1189</v>
      </c>
      <c r="AZ4" s="20" t="s">
        <v>1190</v>
      </c>
      <c r="BA4" s="21" t="s">
        <v>1191</v>
      </c>
      <c r="BB4" s="20" t="s">
        <v>1192</v>
      </c>
      <c r="BC4" s="21" t="s">
        <v>1193</v>
      </c>
      <c r="BD4" s="20" t="s">
        <v>1194</v>
      </c>
      <c r="BE4" s="21" t="s">
        <v>1195</v>
      </c>
      <c r="BF4" s="20" t="s">
        <v>1196</v>
      </c>
      <c r="BG4" s="21" t="s">
        <v>1197</v>
      </c>
    </row>
    <row r="5" spans="1:59" s="27" customFormat="1" ht="114.75" customHeight="1" x14ac:dyDescent="0.25">
      <c r="A5" s="23" t="s">
        <v>378</v>
      </c>
      <c r="B5" s="23" t="s">
        <v>236</v>
      </c>
      <c r="C5" s="23" t="s">
        <v>194</v>
      </c>
      <c r="D5" s="23" t="s">
        <v>379</v>
      </c>
      <c r="E5" s="23" t="s">
        <v>379</v>
      </c>
      <c r="F5" s="24" t="s">
        <v>170</v>
      </c>
      <c r="G5" s="23" t="s">
        <v>175</v>
      </c>
      <c r="H5" s="23" t="s">
        <v>180</v>
      </c>
      <c r="I5" s="23" t="s">
        <v>431</v>
      </c>
      <c r="J5" s="23" t="s">
        <v>432</v>
      </c>
      <c r="K5" s="23"/>
      <c r="L5" s="25"/>
      <c r="M5" s="23" t="s">
        <v>379</v>
      </c>
      <c r="N5" s="23"/>
      <c r="O5" s="23"/>
      <c r="P5" s="25">
        <v>184</v>
      </c>
      <c r="Q5" s="23" t="s">
        <v>433</v>
      </c>
      <c r="R5" s="25" t="s">
        <v>36</v>
      </c>
      <c r="S5" s="25"/>
      <c r="T5" s="25"/>
      <c r="U5" s="25"/>
      <c r="V5" s="25"/>
      <c r="W5" s="25"/>
      <c r="X5" s="25"/>
      <c r="Y5" s="25"/>
      <c r="Z5" s="25"/>
      <c r="AA5" s="25"/>
      <c r="AB5" s="25"/>
      <c r="AC5" s="25"/>
      <c r="AD5" s="25"/>
      <c r="AE5" s="25"/>
      <c r="AF5" s="25"/>
      <c r="AG5" s="25" t="s">
        <v>434</v>
      </c>
      <c r="AH5" s="25" t="s">
        <v>435</v>
      </c>
      <c r="AI5" s="25" t="s">
        <v>436</v>
      </c>
      <c r="AJ5" s="25" t="s">
        <v>437</v>
      </c>
      <c r="AK5" s="23" t="s">
        <v>438</v>
      </c>
      <c r="AL5" s="23" t="s">
        <v>439</v>
      </c>
      <c r="AM5" s="24"/>
      <c r="AN5" s="24"/>
      <c r="AO5" s="25">
        <v>50</v>
      </c>
      <c r="AP5" s="25"/>
      <c r="AQ5" s="25"/>
      <c r="AR5" s="25">
        <v>50</v>
      </c>
      <c r="AS5" s="25"/>
      <c r="AT5" s="24"/>
      <c r="AU5" s="25">
        <v>50</v>
      </c>
      <c r="AV5" s="24"/>
      <c r="AW5" s="26"/>
      <c r="AX5" s="24"/>
      <c r="AY5" s="25">
        <v>50</v>
      </c>
      <c r="AZ5" s="24"/>
      <c r="BA5" s="25"/>
      <c r="BB5" s="24"/>
      <c r="BC5" s="25">
        <v>50</v>
      </c>
      <c r="BD5" s="25"/>
      <c r="BE5" s="25"/>
      <c r="BF5" s="24"/>
      <c r="BG5" s="25">
        <v>50</v>
      </c>
    </row>
    <row r="6" spans="1:59" s="27" customFormat="1" ht="114.75" customHeight="1" x14ac:dyDescent="0.25">
      <c r="A6" s="28" t="s">
        <v>378</v>
      </c>
      <c r="B6" s="28" t="s">
        <v>236</v>
      </c>
      <c r="C6" s="28" t="s">
        <v>194</v>
      </c>
      <c r="D6" s="28" t="s">
        <v>379</v>
      </c>
      <c r="E6" s="28" t="s">
        <v>379</v>
      </c>
      <c r="F6" s="29" t="s">
        <v>170</v>
      </c>
      <c r="G6" s="28" t="s">
        <v>175</v>
      </c>
      <c r="H6" s="28" t="s">
        <v>180</v>
      </c>
      <c r="I6" s="28" t="s">
        <v>431</v>
      </c>
      <c r="J6" s="28" t="s">
        <v>432</v>
      </c>
      <c r="K6" s="28"/>
      <c r="L6" s="30"/>
      <c r="M6" s="28" t="s">
        <v>379</v>
      </c>
      <c r="N6" s="28"/>
      <c r="O6" s="28"/>
      <c r="P6" s="30">
        <v>185</v>
      </c>
      <c r="Q6" s="28" t="s">
        <v>380</v>
      </c>
      <c r="R6" s="30" t="s">
        <v>36</v>
      </c>
      <c r="S6" s="30"/>
      <c r="T6" s="30"/>
      <c r="U6" s="30"/>
      <c r="V6" s="30"/>
      <c r="W6" s="30"/>
      <c r="X6" s="30"/>
      <c r="Y6" s="30"/>
      <c r="Z6" s="30"/>
      <c r="AA6" s="30"/>
      <c r="AB6" s="30"/>
      <c r="AC6" s="30"/>
      <c r="AD6" s="30"/>
      <c r="AE6" s="30"/>
      <c r="AF6" s="30"/>
      <c r="AG6" s="30" t="s">
        <v>434</v>
      </c>
      <c r="AH6" s="30" t="s">
        <v>440</v>
      </c>
      <c r="AI6" s="30" t="s">
        <v>441</v>
      </c>
      <c r="AJ6" s="30" t="s">
        <v>437</v>
      </c>
      <c r="AK6" s="28" t="s">
        <v>442</v>
      </c>
      <c r="AL6" s="28" t="s">
        <v>443</v>
      </c>
      <c r="AM6" s="29"/>
      <c r="AN6" s="29"/>
      <c r="AO6" s="30">
        <v>100</v>
      </c>
      <c r="AP6" s="30"/>
      <c r="AQ6" s="30"/>
      <c r="AR6" s="30">
        <v>100</v>
      </c>
      <c r="AS6" s="30"/>
      <c r="AT6" s="29"/>
      <c r="AU6" s="30">
        <v>100</v>
      </c>
      <c r="AV6" s="29"/>
      <c r="AW6" s="31">
        <v>16.66</v>
      </c>
      <c r="AX6" s="29"/>
      <c r="AY6" s="30">
        <v>16.66</v>
      </c>
      <c r="AZ6" s="29"/>
      <c r="BA6" s="30">
        <v>16.66</v>
      </c>
      <c r="BB6" s="29"/>
      <c r="BC6" s="30">
        <v>16.66</v>
      </c>
      <c r="BD6" s="30"/>
      <c r="BE6" s="30">
        <v>16.66</v>
      </c>
      <c r="BF6" s="29"/>
      <c r="BG6" s="30">
        <v>16.66</v>
      </c>
    </row>
    <row r="7" spans="1:59" s="27" customFormat="1" ht="114.75" customHeight="1" x14ac:dyDescent="0.25">
      <c r="A7" s="23" t="s">
        <v>378</v>
      </c>
      <c r="B7" s="23" t="s">
        <v>236</v>
      </c>
      <c r="C7" s="23" t="s">
        <v>194</v>
      </c>
      <c r="D7" s="23" t="s">
        <v>379</v>
      </c>
      <c r="E7" s="23" t="s">
        <v>379</v>
      </c>
      <c r="F7" s="24" t="s">
        <v>170</v>
      </c>
      <c r="G7" s="23" t="s">
        <v>175</v>
      </c>
      <c r="H7" s="23" t="s">
        <v>180</v>
      </c>
      <c r="I7" s="23" t="s">
        <v>431</v>
      </c>
      <c r="J7" s="23" t="s">
        <v>432</v>
      </c>
      <c r="K7" s="23"/>
      <c r="L7" s="25"/>
      <c r="M7" s="23" t="s">
        <v>379</v>
      </c>
      <c r="N7" s="23"/>
      <c r="O7" s="23"/>
      <c r="P7" s="25">
        <v>155</v>
      </c>
      <c r="Q7" s="23" t="s">
        <v>381</v>
      </c>
      <c r="R7" s="25" t="s">
        <v>36</v>
      </c>
      <c r="S7" s="25"/>
      <c r="T7" s="25"/>
      <c r="U7" s="25"/>
      <c r="V7" s="25"/>
      <c r="W7" s="25"/>
      <c r="X7" s="25"/>
      <c r="Y7" s="25"/>
      <c r="Z7" s="25"/>
      <c r="AA7" s="25"/>
      <c r="AB7" s="25"/>
      <c r="AC7" s="25"/>
      <c r="AD7" s="25"/>
      <c r="AE7" s="25"/>
      <c r="AF7" s="25"/>
      <c r="AG7" s="25" t="s">
        <v>444</v>
      </c>
      <c r="AH7" s="25" t="s">
        <v>440</v>
      </c>
      <c r="AI7" s="25" t="s">
        <v>441</v>
      </c>
      <c r="AJ7" s="25" t="s">
        <v>445</v>
      </c>
      <c r="AK7" s="23" t="s">
        <v>446</v>
      </c>
      <c r="AL7" s="23" t="s">
        <v>447</v>
      </c>
      <c r="AM7" s="24"/>
      <c r="AN7" s="24"/>
      <c r="AO7" s="32">
        <v>502800000</v>
      </c>
      <c r="AP7" s="32"/>
      <c r="AQ7" s="32"/>
      <c r="AR7" s="32">
        <v>502800000</v>
      </c>
      <c r="AS7" s="25"/>
      <c r="AT7" s="24"/>
      <c r="AU7" s="32">
        <v>502800000</v>
      </c>
      <c r="AV7" s="24"/>
      <c r="AW7" s="33">
        <f>+AU7/6</f>
        <v>83800000</v>
      </c>
      <c r="AX7" s="24"/>
      <c r="AY7" s="34">
        <v>83800000</v>
      </c>
      <c r="AZ7" s="24"/>
      <c r="BA7" s="35">
        <v>83800000</v>
      </c>
      <c r="BB7" s="24"/>
      <c r="BC7" s="35">
        <f>502800000/6</f>
        <v>83800000</v>
      </c>
      <c r="BD7" s="25"/>
      <c r="BE7" s="35">
        <f>502800000/6</f>
        <v>83800000</v>
      </c>
      <c r="BF7" s="24"/>
      <c r="BG7" s="35">
        <f>502800000/6</f>
        <v>83800000</v>
      </c>
    </row>
    <row r="8" spans="1:59" s="27" customFormat="1" ht="114.75" customHeight="1" x14ac:dyDescent="0.25">
      <c r="A8" s="28" t="s">
        <v>378</v>
      </c>
      <c r="B8" s="28" t="s">
        <v>236</v>
      </c>
      <c r="C8" s="28" t="s">
        <v>194</v>
      </c>
      <c r="D8" s="28" t="s">
        <v>379</v>
      </c>
      <c r="E8" s="28" t="s">
        <v>379</v>
      </c>
      <c r="F8" s="29" t="s">
        <v>170</v>
      </c>
      <c r="G8" s="28" t="s">
        <v>175</v>
      </c>
      <c r="H8" s="28" t="s">
        <v>180</v>
      </c>
      <c r="I8" s="28" t="s">
        <v>431</v>
      </c>
      <c r="J8" s="28" t="s">
        <v>432</v>
      </c>
      <c r="K8" s="28"/>
      <c r="L8" s="30"/>
      <c r="M8" s="28" t="s">
        <v>379</v>
      </c>
      <c r="N8" s="28"/>
      <c r="O8" s="28"/>
      <c r="P8" s="30">
        <v>156</v>
      </c>
      <c r="Q8" s="28" t="s">
        <v>382</v>
      </c>
      <c r="R8" s="30" t="s">
        <v>36</v>
      </c>
      <c r="S8" s="30"/>
      <c r="T8" s="30"/>
      <c r="U8" s="30"/>
      <c r="V8" s="30"/>
      <c r="W8" s="30"/>
      <c r="X8" s="30"/>
      <c r="Y8" s="30"/>
      <c r="Z8" s="30"/>
      <c r="AA8" s="30"/>
      <c r="AB8" s="30"/>
      <c r="AC8" s="30"/>
      <c r="AD8" s="30"/>
      <c r="AE8" s="30"/>
      <c r="AF8" s="30"/>
      <c r="AG8" s="30" t="s">
        <v>434</v>
      </c>
      <c r="AH8" s="30" t="s">
        <v>448</v>
      </c>
      <c r="AI8" s="30" t="s">
        <v>441</v>
      </c>
      <c r="AJ8" s="30" t="s">
        <v>437</v>
      </c>
      <c r="AK8" s="28" t="s">
        <v>449</v>
      </c>
      <c r="AL8" s="28" t="s">
        <v>450</v>
      </c>
      <c r="AM8" s="29"/>
      <c r="AN8" s="29"/>
      <c r="AO8" s="30">
        <v>100</v>
      </c>
      <c r="AP8" s="30"/>
      <c r="AQ8" s="30"/>
      <c r="AR8" s="30">
        <v>100</v>
      </c>
      <c r="AS8" s="30"/>
      <c r="AT8" s="29"/>
      <c r="AU8" s="30">
        <v>100</v>
      </c>
      <c r="AV8" s="29"/>
      <c r="AW8" s="31"/>
      <c r="AX8" s="29"/>
      <c r="AY8" s="30"/>
      <c r="AZ8" s="29"/>
      <c r="BA8" s="30">
        <v>50</v>
      </c>
      <c r="BB8" s="29"/>
      <c r="BC8" s="30"/>
      <c r="BD8" s="30"/>
      <c r="BE8" s="30"/>
      <c r="BF8" s="29"/>
      <c r="BG8" s="30">
        <v>50</v>
      </c>
    </row>
    <row r="9" spans="1:59" s="27" customFormat="1" ht="114.75" customHeight="1" x14ac:dyDescent="0.25">
      <c r="A9" s="23" t="s">
        <v>378</v>
      </c>
      <c r="B9" s="23" t="s">
        <v>236</v>
      </c>
      <c r="C9" s="23" t="s">
        <v>194</v>
      </c>
      <c r="D9" s="23" t="s">
        <v>379</v>
      </c>
      <c r="E9" s="23" t="s">
        <v>379</v>
      </c>
      <c r="F9" s="24" t="s">
        <v>170</v>
      </c>
      <c r="G9" s="23" t="s">
        <v>175</v>
      </c>
      <c r="H9" s="23" t="s">
        <v>180</v>
      </c>
      <c r="I9" s="23" t="s">
        <v>431</v>
      </c>
      <c r="J9" s="23" t="s">
        <v>432</v>
      </c>
      <c r="K9" s="23"/>
      <c r="L9" s="25"/>
      <c r="M9" s="23" t="s">
        <v>379</v>
      </c>
      <c r="N9" s="23"/>
      <c r="O9" s="23"/>
      <c r="P9" s="25">
        <v>157</v>
      </c>
      <c r="Q9" s="23" t="s">
        <v>383</v>
      </c>
      <c r="R9" s="25" t="s">
        <v>36</v>
      </c>
      <c r="S9" s="25"/>
      <c r="T9" s="25"/>
      <c r="U9" s="25"/>
      <c r="V9" s="25"/>
      <c r="W9" s="25"/>
      <c r="X9" s="25"/>
      <c r="Y9" s="25"/>
      <c r="Z9" s="25"/>
      <c r="AA9" s="25"/>
      <c r="AB9" s="25"/>
      <c r="AC9" s="25"/>
      <c r="AD9" s="25"/>
      <c r="AE9" s="25"/>
      <c r="AF9" s="25"/>
      <c r="AG9" s="25" t="s">
        <v>434</v>
      </c>
      <c r="AH9" s="25" t="s">
        <v>440</v>
      </c>
      <c r="AI9" s="25" t="s">
        <v>436</v>
      </c>
      <c r="AJ9" s="25" t="s">
        <v>437</v>
      </c>
      <c r="AK9" s="23" t="s">
        <v>451</v>
      </c>
      <c r="AL9" s="23" t="s">
        <v>452</v>
      </c>
      <c r="AM9" s="24"/>
      <c r="AN9" s="24"/>
      <c r="AO9" s="25">
        <v>100</v>
      </c>
      <c r="AP9" s="25"/>
      <c r="AQ9" s="25"/>
      <c r="AR9" s="25">
        <v>100</v>
      </c>
      <c r="AS9" s="25"/>
      <c r="AT9" s="24"/>
      <c r="AU9" s="25">
        <v>100</v>
      </c>
      <c r="AV9" s="24"/>
      <c r="AW9" s="33">
        <v>100</v>
      </c>
      <c r="AX9" s="24"/>
      <c r="AY9" s="25">
        <v>100</v>
      </c>
      <c r="AZ9" s="24"/>
      <c r="BA9" s="25">
        <v>100</v>
      </c>
      <c r="BB9" s="24"/>
      <c r="BC9" s="25">
        <v>100</v>
      </c>
      <c r="BD9" s="25"/>
      <c r="BE9" s="25">
        <v>100</v>
      </c>
      <c r="BF9" s="24"/>
      <c r="BG9" s="25">
        <v>100</v>
      </c>
    </row>
    <row r="10" spans="1:59" s="27" customFormat="1" ht="84.75" customHeight="1" x14ac:dyDescent="0.25">
      <c r="A10" s="30" t="s">
        <v>378</v>
      </c>
      <c r="B10" s="30" t="s">
        <v>384</v>
      </c>
      <c r="C10" s="30" t="s">
        <v>385</v>
      </c>
      <c r="D10" s="30" t="s">
        <v>386</v>
      </c>
      <c r="E10" s="30" t="s">
        <v>386</v>
      </c>
      <c r="F10" s="29" t="s">
        <v>170</v>
      </c>
      <c r="G10" s="29" t="s">
        <v>175</v>
      </c>
      <c r="H10" s="29" t="s">
        <v>180</v>
      </c>
      <c r="I10" s="29" t="s">
        <v>431</v>
      </c>
      <c r="J10" s="29" t="s">
        <v>432</v>
      </c>
      <c r="K10" s="29"/>
      <c r="L10" s="30"/>
      <c r="M10" s="29" t="s">
        <v>386</v>
      </c>
      <c r="N10" s="29"/>
      <c r="O10" s="29"/>
      <c r="P10" s="30">
        <v>412</v>
      </c>
      <c r="Q10" s="28" t="s">
        <v>387</v>
      </c>
      <c r="R10" s="30" t="s">
        <v>36</v>
      </c>
      <c r="S10" s="30"/>
      <c r="T10" s="30"/>
      <c r="U10" s="30"/>
      <c r="V10" s="30"/>
      <c r="W10" s="30"/>
      <c r="X10" s="30"/>
      <c r="Y10" s="30"/>
      <c r="Z10" s="30"/>
      <c r="AA10" s="30"/>
      <c r="AB10" s="30"/>
      <c r="AC10" s="30"/>
      <c r="AD10" s="30"/>
      <c r="AE10" s="30"/>
      <c r="AF10" s="30"/>
      <c r="AG10" s="30" t="s">
        <v>444</v>
      </c>
      <c r="AH10" s="30" t="s">
        <v>448</v>
      </c>
      <c r="AI10" s="30" t="s">
        <v>441</v>
      </c>
      <c r="AJ10" s="30" t="s">
        <v>445</v>
      </c>
      <c r="AK10" s="28" t="s">
        <v>387</v>
      </c>
      <c r="AL10" s="28" t="s">
        <v>453</v>
      </c>
      <c r="AM10" s="37"/>
      <c r="AN10" s="37"/>
      <c r="AO10" s="37">
        <v>2</v>
      </c>
      <c r="AP10" s="37"/>
      <c r="AQ10" s="37"/>
      <c r="AR10" s="37">
        <v>2</v>
      </c>
      <c r="AS10" s="37"/>
      <c r="AT10" s="37"/>
      <c r="AU10" s="37">
        <v>2</v>
      </c>
      <c r="AV10" s="37"/>
      <c r="AW10" s="39"/>
      <c r="AX10" s="29"/>
      <c r="AY10" s="29"/>
      <c r="AZ10" s="30"/>
      <c r="BA10" s="30">
        <v>1</v>
      </c>
      <c r="BB10" s="29"/>
      <c r="BC10" s="29"/>
      <c r="BD10" s="29"/>
      <c r="BE10" s="29"/>
      <c r="BF10" s="29"/>
      <c r="BG10" s="30">
        <v>1</v>
      </c>
    </row>
    <row r="11" spans="1:59" s="27" customFormat="1" ht="84.75" customHeight="1" x14ac:dyDescent="0.25">
      <c r="A11" s="30" t="s">
        <v>378</v>
      </c>
      <c r="B11" s="30" t="s">
        <v>384</v>
      </c>
      <c r="C11" s="30" t="s">
        <v>385</v>
      </c>
      <c r="D11" s="30" t="s">
        <v>386</v>
      </c>
      <c r="E11" s="30" t="s">
        <v>386</v>
      </c>
      <c r="F11" s="29" t="s">
        <v>170</v>
      </c>
      <c r="G11" s="29" t="s">
        <v>175</v>
      </c>
      <c r="H11" s="36" t="s">
        <v>180</v>
      </c>
      <c r="I11" s="29" t="s">
        <v>431</v>
      </c>
      <c r="J11" s="29" t="s">
        <v>432</v>
      </c>
      <c r="K11" s="29"/>
      <c r="L11" s="30"/>
      <c r="M11" s="29" t="s">
        <v>386</v>
      </c>
      <c r="N11" s="29"/>
      <c r="O11" s="29"/>
      <c r="P11" s="30">
        <v>413</v>
      </c>
      <c r="Q11" s="36" t="s">
        <v>388</v>
      </c>
      <c r="R11" s="30" t="s">
        <v>36</v>
      </c>
      <c r="S11" s="30"/>
      <c r="T11" s="30"/>
      <c r="U11" s="30"/>
      <c r="V11" s="30"/>
      <c r="W11" s="30"/>
      <c r="X11" s="30"/>
      <c r="Y11" s="30"/>
      <c r="Z11" s="30"/>
      <c r="AA11" s="30"/>
      <c r="AB11" s="30"/>
      <c r="AC11" s="30"/>
      <c r="AD11" s="30"/>
      <c r="AE11" s="30"/>
      <c r="AF11" s="30"/>
      <c r="AG11" s="30" t="s">
        <v>444</v>
      </c>
      <c r="AH11" s="30" t="s">
        <v>448</v>
      </c>
      <c r="AI11" s="30" t="s">
        <v>441</v>
      </c>
      <c r="AJ11" s="30" t="s">
        <v>445</v>
      </c>
      <c r="AK11" s="36" t="s">
        <v>454</v>
      </c>
      <c r="AL11" s="36" t="s">
        <v>455</v>
      </c>
      <c r="AM11" s="41"/>
      <c r="AN11" s="37"/>
      <c r="AO11" s="37">
        <v>2</v>
      </c>
      <c r="AP11" s="37"/>
      <c r="AQ11" s="37"/>
      <c r="AR11" s="37">
        <v>2</v>
      </c>
      <c r="AS11" s="37"/>
      <c r="AT11" s="37"/>
      <c r="AU11" s="37">
        <v>2</v>
      </c>
      <c r="AV11" s="37"/>
      <c r="AW11" s="42"/>
      <c r="AX11" s="30"/>
      <c r="AY11" s="29"/>
      <c r="AZ11" s="30"/>
      <c r="BA11" s="30">
        <v>1</v>
      </c>
      <c r="BB11" s="29"/>
      <c r="BC11" s="29"/>
      <c r="BD11" s="30"/>
      <c r="BE11" s="29"/>
      <c r="BF11" s="29"/>
      <c r="BG11" s="30">
        <v>1</v>
      </c>
    </row>
    <row r="12" spans="1:59" s="27" customFormat="1" ht="84.75" customHeight="1" x14ac:dyDescent="0.25">
      <c r="A12" s="30" t="s">
        <v>378</v>
      </c>
      <c r="B12" s="30" t="s">
        <v>384</v>
      </c>
      <c r="C12" s="30" t="s">
        <v>385</v>
      </c>
      <c r="D12" s="30" t="s">
        <v>386</v>
      </c>
      <c r="E12" s="30" t="s">
        <v>386</v>
      </c>
      <c r="F12" s="29" t="s">
        <v>170</v>
      </c>
      <c r="G12" s="29" t="s">
        <v>175</v>
      </c>
      <c r="H12" s="36" t="s">
        <v>180</v>
      </c>
      <c r="I12" s="29" t="s">
        <v>431</v>
      </c>
      <c r="J12" s="29" t="s">
        <v>432</v>
      </c>
      <c r="K12" s="29"/>
      <c r="L12" s="30"/>
      <c r="M12" s="29" t="s">
        <v>386</v>
      </c>
      <c r="N12" s="29"/>
      <c r="O12" s="29"/>
      <c r="P12" s="30">
        <v>414</v>
      </c>
      <c r="Q12" s="36" t="s">
        <v>389</v>
      </c>
      <c r="R12" s="30" t="s">
        <v>36</v>
      </c>
      <c r="S12" s="30"/>
      <c r="T12" s="30"/>
      <c r="U12" s="30"/>
      <c r="V12" s="30"/>
      <c r="W12" s="30"/>
      <c r="X12" s="30"/>
      <c r="Y12" s="30"/>
      <c r="Z12" s="30"/>
      <c r="AA12" s="30"/>
      <c r="AB12" s="30"/>
      <c r="AC12" s="30"/>
      <c r="AD12" s="30"/>
      <c r="AE12" s="30"/>
      <c r="AF12" s="30"/>
      <c r="AG12" s="30" t="s">
        <v>444</v>
      </c>
      <c r="AH12" s="30" t="s">
        <v>448</v>
      </c>
      <c r="AI12" s="30" t="s">
        <v>441</v>
      </c>
      <c r="AJ12" s="30" t="s">
        <v>445</v>
      </c>
      <c r="AK12" s="36" t="s">
        <v>389</v>
      </c>
      <c r="AL12" s="36" t="s">
        <v>453</v>
      </c>
      <c r="AM12" s="41"/>
      <c r="AN12" s="37"/>
      <c r="AO12" s="37">
        <v>2</v>
      </c>
      <c r="AP12" s="37"/>
      <c r="AQ12" s="37"/>
      <c r="AR12" s="37">
        <v>2</v>
      </c>
      <c r="AS12" s="37"/>
      <c r="AT12" s="37"/>
      <c r="AU12" s="37">
        <v>2</v>
      </c>
      <c r="AV12" s="37"/>
      <c r="AW12" s="42"/>
      <c r="AX12" s="30"/>
      <c r="AY12" s="29"/>
      <c r="AZ12" s="30"/>
      <c r="BA12" s="30">
        <v>1</v>
      </c>
      <c r="BB12" s="29"/>
      <c r="BC12" s="29"/>
      <c r="BD12" s="30"/>
      <c r="BE12" s="29"/>
      <c r="BF12" s="29"/>
      <c r="BG12" s="30">
        <v>1</v>
      </c>
    </row>
    <row r="13" spans="1:59" s="27" customFormat="1" ht="84.75" customHeight="1" x14ac:dyDescent="0.25">
      <c r="A13" s="30" t="s">
        <v>378</v>
      </c>
      <c r="B13" s="30" t="s">
        <v>384</v>
      </c>
      <c r="C13" s="30" t="s">
        <v>385</v>
      </c>
      <c r="D13" s="30" t="s">
        <v>386</v>
      </c>
      <c r="E13" s="30" t="s">
        <v>386</v>
      </c>
      <c r="F13" s="29" t="s">
        <v>170</v>
      </c>
      <c r="G13" s="29" t="s">
        <v>175</v>
      </c>
      <c r="H13" s="36" t="s">
        <v>180</v>
      </c>
      <c r="I13" s="29" t="s">
        <v>431</v>
      </c>
      <c r="J13" s="29" t="s">
        <v>432</v>
      </c>
      <c r="K13" s="29"/>
      <c r="L13" s="30"/>
      <c r="M13" s="29" t="s">
        <v>386</v>
      </c>
      <c r="N13" s="29"/>
      <c r="O13" s="29"/>
      <c r="P13" s="30">
        <v>415</v>
      </c>
      <c r="Q13" s="36" t="s">
        <v>390</v>
      </c>
      <c r="R13" s="30" t="s">
        <v>36</v>
      </c>
      <c r="S13" s="30"/>
      <c r="T13" s="30"/>
      <c r="U13" s="30"/>
      <c r="V13" s="30"/>
      <c r="W13" s="30"/>
      <c r="X13" s="30"/>
      <c r="Y13" s="30"/>
      <c r="Z13" s="30"/>
      <c r="AA13" s="30"/>
      <c r="AB13" s="30"/>
      <c r="AC13" s="30"/>
      <c r="AD13" s="30"/>
      <c r="AE13" s="30"/>
      <c r="AF13" s="30"/>
      <c r="AG13" s="30" t="s">
        <v>444</v>
      </c>
      <c r="AH13" s="30" t="s">
        <v>456</v>
      </c>
      <c r="AI13" s="30" t="s">
        <v>457</v>
      </c>
      <c r="AJ13" s="30" t="s">
        <v>445</v>
      </c>
      <c r="AK13" s="36" t="s">
        <v>458</v>
      </c>
      <c r="AL13" s="36" t="s">
        <v>459</v>
      </c>
      <c r="AM13" s="41"/>
      <c r="AN13" s="37"/>
      <c r="AO13" s="37">
        <v>1</v>
      </c>
      <c r="AP13" s="37"/>
      <c r="AQ13" s="37"/>
      <c r="AR13" s="37">
        <v>1</v>
      </c>
      <c r="AS13" s="37"/>
      <c r="AT13" s="37"/>
      <c r="AU13" s="37">
        <v>1</v>
      </c>
      <c r="AV13" s="37"/>
      <c r="AW13" s="42"/>
      <c r="AX13" s="30"/>
      <c r="AY13" s="29"/>
      <c r="AZ13" s="30"/>
      <c r="BA13" s="30"/>
      <c r="BB13" s="29"/>
      <c r="BC13" s="29"/>
      <c r="BD13" s="30"/>
      <c r="BE13" s="29"/>
      <c r="BF13" s="29"/>
      <c r="BG13" s="30">
        <v>1</v>
      </c>
    </row>
    <row r="14" spans="1:59" s="27" customFormat="1" ht="84.75" customHeight="1" x14ac:dyDescent="0.25">
      <c r="A14" s="30" t="s">
        <v>378</v>
      </c>
      <c r="B14" s="30" t="s">
        <v>384</v>
      </c>
      <c r="C14" s="30" t="s">
        <v>385</v>
      </c>
      <c r="D14" s="30" t="s">
        <v>386</v>
      </c>
      <c r="E14" s="30" t="s">
        <v>386</v>
      </c>
      <c r="F14" s="29" t="s">
        <v>170</v>
      </c>
      <c r="G14" s="29" t="s">
        <v>175</v>
      </c>
      <c r="H14" s="36" t="s">
        <v>180</v>
      </c>
      <c r="I14" s="29" t="s">
        <v>431</v>
      </c>
      <c r="J14" s="29" t="s">
        <v>432</v>
      </c>
      <c r="K14" s="29"/>
      <c r="L14" s="30"/>
      <c r="M14" s="29" t="s">
        <v>386</v>
      </c>
      <c r="N14" s="29"/>
      <c r="O14" s="29"/>
      <c r="P14" s="30">
        <v>416</v>
      </c>
      <c r="Q14" s="36" t="s">
        <v>391</v>
      </c>
      <c r="R14" s="30" t="s">
        <v>36</v>
      </c>
      <c r="S14" s="30"/>
      <c r="T14" s="30"/>
      <c r="U14" s="30"/>
      <c r="V14" s="30"/>
      <c r="W14" s="30"/>
      <c r="X14" s="30"/>
      <c r="Y14" s="30"/>
      <c r="Z14" s="30"/>
      <c r="AA14" s="30"/>
      <c r="AB14" s="30"/>
      <c r="AC14" s="30"/>
      <c r="AD14" s="30"/>
      <c r="AE14" s="30"/>
      <c r="AF14" s="30"/>
      <c r="AG14" s="30" t="s">
        <v>434</v>
      </c>
      <c r="AH14" s="30" t="s">
        <v>460</v>
      </c>
      <c r="AI14" s="30" t="s">
        <v>436</v>
      </c>
      <c r="AJ14" s="30" t="s">
        <v>437</v>
      </c>
      <c r="AK14" s="36" t="s">
        <v>461</v>
      </c>
      <c r="AL14" s="36" t="s">
        <v>462</v>
      </c>
      <c r="AM14" s="41"/>
      <c r="AN14" s="37"/>
      <c r="AO14" s="37">
        <v>100</v>
      </c>
      <c r="AP14" s="37"/>
      <c r="AQ14" s="37"/>
      <c r="AR14" s="37">
        <v>100</v>
      </c>
      <c r="AS14" s="37">
        <v>0</v>
      </c>
      <c r="AT14" s="37"/>
      <c r="AU14" s="37">
        <v>100</v>
      </c>
      <c r="AV14" s="37">
        <v>100</v>
      </c>
      <c r="AW14" s="42">
        <v>100</v>
      </c>
      <c r="AX14" s="30">
        <v>100</v>
      </c>
      <c r="AY14" s="42">
        <v>100</v>
      </c>
      <c r="AZ14" s="42">
        <v>100</v>
      </c>
      <c r="BA14" s="42">
        <v>100</v>
      </c>
      <c r="BB14" s="42">
        <v>100</v>
      </c>
      <c r="BC14" s="42">
        <v>100</v>
      </c>
      <c r="BD14" s="42">
        <v>100</v>
      </c>
      <c r="BE14" s="42">
        <v>100</v>
      </c>
      <c r="BF14" s="42">
        <v>100</v>
      </c>
      <c r="BG14" s="42">
        <v>100</v>
      </c>
    </row>
    <row r="15" spans="1:59" s="27" customFormat="1" ht="84.75" customHeight="1" x14ac:dyDescent="0.25">
      <c r="A15" s="30" t="s">
        <v>378</v>
      </c>
      <c r="B15" s="30" t="s">
        <v>384</v>
      </c>
      <c r="C15" s="30" t="s">
        <v>385</v>
      </c>
      <c r="D15" s="30" t="s">
        <v>386</v>
      </c>
      <c r="E15" s="30" t="s">
        <v>386</v>
      </c>
      <c r="F15" s="29" t="s">
        <v>170</v>
      </c>
      <c r="G15" s="29" t="s">
        <v>175</v>
      </c>
      <c r="H15" s="36" t="s">
        <v>180</v>
      </c>
      <c r="I15" s="29" t="s">
        <v>431</v>
      </c>
      <c r="J15" s="29" t="s">
        <v>432</v>
      </c>
      <c r="K15" s="29"/>
      <c r="L15" s="30"/>
      <c r="M15" s="29" t="s">
        <v>386</v>
      </c>
      <c r="N15" s="29"/>
      <c r="O15" s="29"/>
      <c r="P15" s="30">
        <v>417</v>
      </c>
      <c r="Q15" s="36" t="s">
        <v>392</v>
      </c>
      <c r="R15" s="30" t="s">
        <v>36</v>
      </c>
      <c r="S15" s="30"/>
      <c r="T15" s="30"/>
      <c r="U15" s="30"/>
      <c r="V15" s="30"/>
      <c r="W15" s="30"/>
      <c r="X15" s="30"/>
      <c r="Y15" s="30"/>
      <c r="Z15" s="30"/>
      <c r="AA15" s="30"/>
      <c r="AB15" s="30"/>
      <c r="AC15" s="30"/>
      <c r="AD15" s="30"/>
      <c r="AE15" s="30"/>
      <c r="AF15" s="30"/>
      <c r="AG15" s="30" t="s">
        <v>434</v>
      </c>
      <c r="AH15" s="30" t="s">
        <v>463</v>
      </c>
      <c r="AI15" s="30" t="s">
        <v>441</v>
      </c>
      <c r="AJ15" s="30" t="s">
        <v>437</v>
      </c>
      <c r="AK15" s="36" t="s">
        <v>464</v>
      </c>
      <c r="AL15" s="36" t="s">
        <v>465</v>
      </c>
      <c r="AM15" s="41"/>
      <c r="AN15" s="37"/>
      <c r="AO15" s="37">
        <v>100</v>
      </c>
      <c r="AP15" s="37"/>
      <c r="AQ15" s="37"/>
      <c r="AR15" s="37">
        <v>100</v>
      </c>
      <c r="AS15" s="37"/>
      <c r="AT15" s="37"/>
      <c r="AU15" s="37">
        <v>100</v>
      </c>
      <c r="AV15" s="37"/>
      <c r="AW15" s="42"/>
      <c r="AX15" s="30">
        <v>25</v>
      </c>
      <c r="AY15" s="29"/>
      <c r="AZ15" s="30"/>
      <c r="BA15" s="30">
        <v>25</v>
      </c>
      <c r="BB15" s="29"/>
      <c r="BC15" s="29"/>
      <c r="BD15" s="30">
        <v>25</v>
      </c>
      <c r="BE15" s="29"/>
      <c r="BF15" s="29"/>
      <c r="BG15" s="30">
        <v>25</v>
      </c>
    </row>
    <row r="16" spans="1:59" s="27" customFormat="1" ht="84.75" customHeight="1" x14ac:dyDescent="0.25">
      <c r="A16" s="30" t="s">
        <v>378</v>
      </c>
      <c r="B16" s="30" t="s">
        <v>384</v>
      </c>
      <c r="C16" s="30" t="s">
        <v>385</v>
      </c>
      <c r="D16" s="30" t="s">
        <v>386</v>
      </c>
      <c r="E16" s="30" t="s">
        <v>386</v>
      </c>
      <c r="F16" s="29" t="s">
        <v>170</v>
      </c>
      <c r="G16" s="29" t="s">
        <v>175</v>
      </c>
      <c r="H16" s="36" t="s">
        <v>180</v>
      </c>
      <c r="I16" s="29" t="s">
        <v>431</v>
      </c>
      <c r="J16" s="29" t="s">
        <v>432</v>
      </c>
      <c r="K16" s="29"/>
      <c r="L16" s="30"/>
      <c r="M16" s="29" t="s">
        <v>386</v>
      </c>
      <c r="N16" s="29"/>
      <c r="O16" s="29"/>
      <c r="P16" s="30">
        <v>418</v>
      </c>
      <c r="Q16" s="36" t="s">
        <v>393</v>
      </c>
      <c r="R16" s="30" t="s">
        <v>36</v>
      </c>
      <c r="S16" s="30"/>
      <c r="T16" s="30"/>
      <c r="U16" s="30"/>
      <c r="V16" s="30"/>
      <c r="W16" s="30"/>
      <c r="X16" s="30"/>
      <c r="Y16" s="30"/>
      <c r="Z16" s="30"/>
      <c r="AA16" s="30"/>
      <c r="AB16" s="30"/>
      <c r="AC16" s="30"/>
      <c r="AD16" s="30"/>
      <c r="AE16" s="30"/>
      <c r="AF16" s="30"/>
      <c r="AG16" s="30" t="s">
        <v>434</v>
      </c>
      <c r="AH16" s="30" t="s">
        <v>448</v>
      </c>
      <c r="AI16" s="30" t="s">
        <v>441</v>
      </c>
      <c r="AJ16" s="30" t="s">
        <v>437</v>
      </c>
      <c r="AK16" s="36" t="s">
        <v>466</v>
      </c>
      <c r="AL16" s="36" t="s">
        <v>467</v>
      </c>
      <c r="AM16" s="41"/>
      <c r="AN16" s="37"/>
      <c r="AO16" s="37">
        <v>100</v>
      </c>
      <c r="AP16" s="37"/>
      <c r="AQ16" s="37"/>
      <c r="AR16" s="37">
        <v>100</v>
      </c>
      <c r="AS16" s="37"/>
      <c r="AT16" s="37"/>
      <c r="AU16" s="37">
        <v>100</v>
      </c>
      <c r="AV16" s="37"/>
      <c r="AW16" s="42"/>
      <c r="AX16" s="30"/>
      <c r="AY16" s="29"/>
      <c r="AZ16" s="30"/>
      <c r="BA16" s="30">
        <v>50</v>
      </c>
      <c r="BB16" s="29"/>
      <c r="BC16" s="29"/>
      <c r="BD16" s="30"/>
      <c r="BE16" s="29"/>
      <c r="BF16" s="29"/>
      <c r="BG16" s="30">
        <v>50</v>
      </c>
    </row>
    <row r="17" spans="1:59" ht="84.75" customHeight="1" x14ac:dyDescent="0.25">
      <c r="A17" s="43" t="s">
        <v>297</v>
      </c>
      <c r="B17" s="43" t="s">
        <v>298</v>
      </c>
      <c r="C17" s="43" t="s">
        <v>299</v>
      </c>
      <c r="D17" s="43" t="s">
        <v>300</v>
      </c>
      <c r="E17" s="43" t="s">
        <v>300</v>
      </c>
      <c r="F17" s="30" t="s">
        <v>170</v>
      </c>
      <c r="G17" s="30" t="s">
        <v>175</v>
      </c>
      <c r="H17" s="30" t="s">
        <v>180</v>
      </c>
      <c r="I17" s="30" t="s">
        <v>431</v>
      </c>
      <c r="J17" s="30" t="s">
        <v>432</v>
      </c>
      <c r="K17" s="29"/>
      <c r="L17" s="44" t="s">
        <v>468</v>
      </c>
      <c r="M17" s="29" t="s">
        <v>300</v>
      </c>
      <c r="N17" s="29">
        <v>29</v>
      </c>
      <c r="O17" s="29"/>
      <c r="P17" s="30">
        <v>427</v>
      </c>
      <c r="Q17" s="28" t="s">
        <v>301</v>
      </c>
      <c r="R17" s="30" t="s">
        <v>36</v>
      </c>
      <c r="S17" s="30"/>
      <c r="T17" s="30"/>
      <c r="U17" s="30"/>
      <c r="V17" s="30"/>
      <c r="W17" s="30"/>
      <c r="X17" s="30"/>
      <c r="Y17" s="30"/>
      <c r="Z17" s="30"/>
      <c r="AA17" s="30"/>
      <c r="AB17" s="30"/>
      <c r="AC17" s="30"/>
      <c r="AD17" s="30"/>
      <c r="AE17" s="30"/>
      <c r="AF17" s="30"/>
      <c r="AG17" s="30" t="s">
        <v>469</v>
      </c>
      <c r="AH17" s="30" t="s">
        <v>460</v>
      </c>
      <c r="AI17" s="30" t="s">
        <v>457</v>
      </c>
      <c r="AJ17" s="30" t="s">
        <v>445</v>
      </c>
      <c r="AK17" s="28" t="s">
        <v>470</v>
      </c>
      <c r="AL17" s="36" t="s">
        <v>471</v>
      </c>
      <c r="AM17" s="30">
        <v>0</v>
      </c>
      <c r="AN17" s="45">
        <v>20100000</v>
      </c>
      <c r="AO17" s="45">
        <v>24200000</v>
      </c>
      <c r="AP17" s="45">
        <v>24000000</v>
      </c>
      <c r="AQ17" s="45">
        <v>25500000</v>
      </c>
      <c r="AR17" s="45">
        <v>25500000</v>
      </c>
      <c r="AS17" s="45">
        <v>21080549</v>
      </c>
      <c r="AT17" s="45">
        <v>0</v>
      </c>
      <c r="AU17" s="45">
        <v>24200000</v>
      </c>
      <c r="AV17" s="45">
        <v>1350000</v>
      </c>
      <c r="AW17" s="46">
        <v>1550000</v>
      </c>
      <c r="AX17" s="45">
        <v>1650000</v>
      </c>
      <c r="AY17" s="45">
        <v>1650000</v>
      </c>
      <c r="AZ17" s="47">
        <v>2400000</v>
      </c>
      <c r="BA17" s="49">
        <v>2400000</v>
      </c>
      <c r="BB17" s="30">
        <v>2400000</v>
      </c>
      <c r="BC17" s="30">
        <v>2200000</v>
      </c>
      <c r="BD17" s="30">
        <v>2200000</v>
      </c>
      <c r="BE17" s="30">
        <v>2200000</v>
      </c>
      <c r="BF17" s="30">
        <v>2200000</v>
      </c>
      <c r="BG17" s="30">
        <f>2200000-200000</f>
        <v>2000000</v>
      </c>
    </row>
    <row r="18" spans="1:59" ht="84.75" customHeight="1" x14ac:dyDescent="0.25">
      <c r="A18" s="43" t="s">
        <v>297</v>
      </c>
      <c r="B18" s="43" t="s">
        <v>298</v>
      </c>
      <c r="C18" s="43" t="s">
        <v>299</v>
      </c>
      <c r="D18" s="43" t="s">
        <v>300</v>
      </c>
      <c r="E18" s="43" t="s">
        <v>300</v>
      </c>
      <c r="F18" s="30" t="s">
        <v>170</v>
      </c>
      <c r="G18" s="30" t="s">
        <v>175</v>
      </c>
      <c r="H18" s="30" t="s">
        <v>180</v>
      </c>
      <c r="I18" s="30" t="s">
        <v>431</v>
      </c>
      <c r="J18" s="30" t="s">
        <v>432</v>
      </c>
      <c r="K18" s="29"/>
      <c r="L18" s="44" t="s">
        <v>468</v>
      </c>
      <c r="M18" s="29" t="s">
        <v>300</v>
      </c>
      <c r="N18" s="29">
        <v>29</v>
      </c>
      <c r="O18" s="29"/>
      <c r="P18" s="30">
        <v>428</v>
      </c>
      <c r="Q18" s="28" t="s">
        <v>302</v>
      </c>
      <c r="R18" s="30" t="s">
        <v>36</v>
      </c>
      <c r="S18" s="30"/>
      <c r="T18" s="30"/>
      <c r="U18" s="30"/>
      <c r="V18" s="30"/>
      <c r="W18" s="30"/>
      <c r="X18" s="30"/>
      <c r="Y18" s="30"/>
      <c r="Z18" s="30"/>
      <c r="AA18" s="30"/>
      <c r="AB18" s="30"/>
      <c r="AC18" s="30"/>
      <c r="AD18" s="30"/>
      <c r="AE18" s="30"/>
      <c r="AF18" s="30"/>
      <c r="AG18" s="30" t="s">
        <v>469</v>
      </c>
      <c r="AH18" s="30" t="s">
        <v>460</v>
      </c>
      <c r="AI18" s="30" t="s">
        <v>457</v>
      </c>
      <c r="AJ18" s="30" t="s">
        <v>445</v>
      </c>
      <c r="AK18" s="28" t="s">
        <v>472</v>
      </c>
      <c r="AL18" s="36" t="s">
        <v>473</v>
      </c>
      <c r="AM18" s="30">
        <v>0</v>
      </c>
      <c r="AN18" s="30">
        <v>0</v>
      </c>
      <c r="AO18" s="45">
        <v>82500500</v>
      </c>
      <c r="AP18" s="45">
        <v>67000000</v>
      </c>
      <c r="AQ18" s="45">
        <v>68000000</v>
      </c>
      <c r="AR18" s="45">
        <v>68000000</v>
      </c>
      <c r="AS18" s="30">
        <v>0</v>
      </c>
      <c r="AT18" s="30" t="s">
        <v>170</v>
      </c>
      <c r="AU18" s="45">
        <v>82500500</v>
      </c>
      <c r="AV18" s="45">
        <v>5500000</v>
      </c>
      <c r="AW18" s="46">
        <v>5500000</v>
      </c>
      <c r="AX18" s="45">
        <v>5500000</v>
      </c>
      <c r="AY18" s="45">
        <v>5500000</v>
      </c>
      <c r="AZ18" s="47">
        <v>11000000</v>
      </c>
      <c r="BA18" s="49">
        <v>11000000</v>
      </c>
      <c r="BB18" s="30">
        <v>11000000</v>
      </c>
      <c r="BC18" s="30">
        <v>5500000</v>
      </c>
      <c r="BD18" s="30">
        <v>5500000</v>
      </c>
      <c r="BE18" s="30">
        <v>5500000</v>
      </c>
      <c r="BF18" s="30">
        <v>5500000</v>
      </c>
      <c r="BG18" s="30">
        <v>5500000</v>
      </c>
    </row>
    <row r="19" spans="1:59" ht="84.75" customHeight="1" x14ac:dyDescent="0.25">
      <c r="A19" s="43" t="s">
        <v>297</v>
      </c>
      <c r="B19" s="43" t="s">
        <v>298</v>
      </c>
      <c r="C19" s="43" t="s">
        <v>299</v>
      </c>
      <c r="D19" s="43" t="s">
        <v>300</v>
      </c>
      <c r="E19" s="43" t="s">
        <v>300</v>
      </c>
      <c r="F19" s="30" t="s">
        <v>170</v>
      </c>
      <c r="G19" s="30" t="s">
        <v>175</v>
      </c>
      <c r="H19" s="30" t="s">
        <v>180</v>
      </c>
      <c r="I19" s="30" t="s">
        <v>431</v>
      </c>
      <c r="J19" s="30" t="s">
        <v>432</v>
      </c>
      <c r="K19" s="29"/>
      <c r="L19" s="44" t="s">
        <v>468</v>
      </c>
      <c r="M19" s="29" t="s">
        <v>300</v>
      </c>
      <c r="N19" s="29">
        <v>29</v>
      </c>
      <c r="O19" s="29"/>
      <c r="P19" s="30">
        <v>429</v>
      </c>
      <c r="Q19" s="28" t="s">
        <v>303</v>
      </c>
      <c r="R19" s="30" t="s">
        <v>36</v>
      </c>
      <c r="S19" s="30"/>
      <c r="T19" s="30"/>
      <c r="U19" s="30"/>
      <c r="V19" s="30"/>
      <c r="W19" s="30"/>
      <c r="X19" s="30"/>
      <c r="Y19" s="30"/>
      <c r="Z19" s="30"/>
      <c r="AA19" s="30"/>
      <c r="AB19" s="30"/>
      <c r="AC19" s="30"/>
      <c r="AD19" s="30"/>
      <c r="AE19" s="30"/>
      <c r="AF19" s="30"/>
      <c r="AG19" s="30" t="s">
        <v>444</v>
      </c>
      <c r="AH19" s="30" t="s">
        <v>460</v>
      </c>
      <c r="AI19" s="30" t="s">
        <v>457</v>
      </c>
      <c r="AJ19" s="30" t="s">
        <v>445</v>
      </c>
      <c r="AK19" s="28" t="s">
        <v>474</v>
      </c>
      <c r="AL19" s="36" t="s">
        <v>475</v>
      </c>
      <c r="AM19" s="30">
        <v>0</v>
      </c>
      <c r="AN19" s="45">
        <v>2430</v>
      </c>
      <c r="AO19" s="45">
        <v>2900</v>
      </c>
      <c r="AP19" s="45">
        <v>3190</v>
      </c>
      <c r="AQ19" s="45">
        <v>3500</v>
      </c>
      <c r="AR19" s="45">
        <v>3500</v>
      </c>
      <c r="AS19" s="45">
        <v>2677</v>
      </c>
      <c r="AT19" s="45">
        <v>0</v>
      </c>
      <c r="AU19" s="45">
        <v>2900</v>
      </c>
      <c r="AV19" s="45">
        <v>200</v>
      </c>
      <c r="AW19" s="42">
        <v>235</v>
      </c>
      <c r="AX19" s="30">
        <v>245</v>
      </c>
      <c r="AY19" s="30">
        <v>250</v>
      </c>
      <c r="AZ19" s="47">
        <v>245</v>
      </c>
      <c r="BA19" s="30">
        <v>245</v>
      </c>
      <c r="BB19" s="30">
        <v>250</v>
      </c>
      <c r="BC19" s="30">
        <v>245</v>
      </c>
      <c r="BD19" s="30">
        <v>255</v>
      </c>
      <c r="BE19" s="30">
        <v>250</v>
      </c>
      <c r="BF19" s="30">
        <v>245</v>
      </c>
      <c r="BG19" s="30">
        <v>235</v>
      </c>
    </row>
    <row r="20" spans="1:59" ht="84.75" customHeight="1" x14ac:dyDescent="0.25">
      <c r="A20" s="43" t="s">
        <v>297</v>
      </c>
      <c r="B20" s="43" t="s">
        <v>298</v>
      </c>
      <c r="C20" s="43" t="s">
        <v>299</v>
      </c>
      <c r="D20" s="43" t="s">
        <v>300</v>
      </c>
      <c r="E20" s="43" t="s">
        <v>300</v>
      </c>
      <c r="F20" s="30" t="s">
        <v>170</v>
      </c>
      <c r="G20" s="30" t="s">
        <v>175</v>
      </c>
      <c r="H20" s="30" t="s">
        <v>180</v>
      </c>
      <c r="I20" s="30" t="s">
        <v>431</v>
      </c>
      <c r="J20" s="30" t="s">
        <v>432</v>
      </c>
      <c r="K20" s="29"/>
      <c r="L20" s="44" t="s">
        <v>468</v>
      </c>
      <c r="M20" s="29" t="s">
        <v>300</v>
      </c>
      <c r="N20" s="29">
        <v>29</v>
      </c>
      <c r="O20" s="29"/>
      <c r="P20" s="30">
        <v>431</v>
      </c>
      <c r="Q20" s="28" t="s">
        <v>304</v>
      </c>
      <c r="R20" s="30" t="s">
        <v>36</v>
      </c>
      <c r="S20" s="30"/>
      <c r="T20" s="30"/>
      <c r="U20" s="30"/>
      <c r="V20" s="30"/>
      <c r="W20" s="30"/>
      <c r="X20" s="30"/>
      <c r="Y20" s="30"/>
      <c r="Z20" s="30"/>
      <c r="AA20" s="30"/>
      <c r="AB20" s="30"/>
      <c r="AC20" s="30"/>
      <c r="AD20" s="30"/>
      <c r="AE20" s="30"/>
      <c r="AF20" s="30"/>
      <c r="AG20" s="30" t="s">
        <v>469</v>
      </c>
      <c r="AH20" s="30" t="s">
        <v>460</v>
      </c>
      <c r="AI20" s="30" t="s">
        <v>457</v>
      </c>
      <c r="AJ20" s="30" t="s">
        <v>445</v>
      </c>
      <c r="AK20" s="28" t="s">
        <v>476</v>
      </c>
      <c r="AL20" s="36" t="s">
        <v>477</v>
      </c>
      <c r="AM20" s="30">
        <v>0</v>
      </c>
      <c r="AN20" s="30">
        <v>180</v>
      </c>
      <c r="AO20" s="30">
        <v>110</v>
      </c>
      <c r="AP20" s="30">
        <v>200</v>
      </c>
      <c r="AQ20" s="30">
        <v>220</v>
      </c>
      <c r="AR20" s="30">
        <v>220</v>
      </c>
      <c r="AS20" s="30">
        <v>172</v>
      </c>
      <c r="AT20" s="30">
        <v>8</v>
      </c>
      <c r="AU20" s="30">
        <v>110</v>
      </c>
      <c r="AV20" s="30">
        <v>10</v>
      </c>
      <c r="AW20" s="42">
        <v>10</v>
      </c>
      <c r="AX20" s="30">
        <v>15</v>
      </c>
      <c r="AY20" s="30">
        <v>15</v>
      </c>
      <c r="AZ20" s="47">
        <v>8</v>
      </c>
      <c r="BA20" s="30">
        <v>8</v>
      </c>
      <c r="BB20" s="30">
        <v>8</v>
      </c>
      <c r="BC20" s="30">
        <v>8</v>
      </c>
      <c r="BD20" s="30">
        <v>7</v>
      </c>
      <c r="BE20" s="30">
        <v>7</v>
      </c>
      <c r="BF20" s="30">
        <v>7</v>
      </c>
      <c r="BG20" s="30">
        <v>7</v>
      </c>
    </row>
    <row r="21" spans="1:59" ht="84.75" customHeight="1" x14ac:dyDescent="0.25">
      <c r="A21" s="43" t="s">
        <v>297</v>
      </c>
      <c r="B21" s="43" t="s">
        <v>298</v>
      </c>
      <c r="C21" s="43" t="s">
        <v>299</v>
      </c>
      <c r="D21" s="43" t="s">
        <v>300</v>
      </c>
      <c r="E21" s="43" t="s">
        <v>300</v>
      </c>
      <c r="F21" s="30" t="s">
        <v>170</v>
      </c>
      <c r="G21" s="30" t="s">
        <v>175</v>
      </c>
      <c r="H21" s="30" t="s">
        <v>180</v>
      </c>
      <c r="I21" s="30" t="s">
        <v>431</v>
      </c>
      <c r="J21" s="30" t="s">
        <v>432</v>
      </c>
      <c r="K21" s="29"/>
      <c r="L21" s="44" t="s">
        <v>468</v>
      </c>
      <c r="M21" s="29" t="s">
        <v>300</v>
      </c>
      <c r="N21" s="29">
        <v>29</v>
      </c>
      <c r="O21" s="29"/>
      <c r="P21" s="30">
        <v>432</v>
      </c>
      <c r="Q21" s="28" t="s">
        <v>305</v>
      </c>
      <c r="R21" s="30" t="s">
        <v>36</v>
      </c>
      <c r="S21" s="30"/>
      <c r="T21" s="30"/>
      <c r="U21" s="30"/>
      <c r="V21" s="30"/>
      <c r="W21" s="30"/>
      <c r="X21" s="30"/>
      <c r="Y21" s="30"/>
      <c r="Z21" s="30"/>
      <c r="AA21" s="30"/>
      <c r="AB21" s="30"/>
      <c r="AC21" s="30"/>
      <c r="AD21" s="30"/>
      <c r="AE21" s="30"/>
      <c r="AF21" s="30"/>
      <c r="AG21" s="30" t="s">
        <v>444</v>
      </c>
      <c r="AH21" s="30" t="s">
        <v>460</v>
      </c>
      <c r="AI21" s="30" t="s">
        <v>457</v>
      </c>
      <c r="AJ21" s="30" t="s">
        <v>445</v>
      </c>
      <c r="AK21" s="28" t="s">
        <v>478</v>
      </c>
      <c r="AL21" s="36" t="s">
        <v>479</v>
      </c>
      <c r="AM21" s="30">
        <v>0</v>
      </c>
      <c r="AN21" s="45">
        <v>1300</v>
      </c>
      <c r="AO21" s="45">
        <v>1600</v>
      </c>
      <c r="AP21" s="45">
        <v>1800</v>
      </c>
      <c r="AQ21" s="45">
        <v>1950</v>
      </c>
      <c r="AR21" s="45">
        <v>1950</v>
      </c>
      <c r="AS21" s="45">
        <v>1498</v>
      </c>
      <c r="AT21" s="45">
        <v>0</v>
      </c>
      <c r="AU21" s="45">
        <v>1600</v>
      </c>
      <c r="AV21" s="30">
        <v>100</v>
      </c>
      <c r="AW21" s="42">
        <v>120</v>
      </c>
      <c r="AX21" s="30">
        <v>130</v>
      </c>
      <c r="AY21" s="30">
        <v>140</v>
      </c>
      <c r="AZ21" s="47">
        <v>130</v>
      </c>
      <c r="BA21" s="30">
        <v>140</v>
      </c>
      <c r="BB21" s="30">
        <v>150</v>
      </c>
      <c r="BC21" s="30">
        <v>130</v>
      </c>
      <c r="BD21" s="30">
        <v>140</v>
      </c>
      <c r="BE21" s="30">
        <v>150</v>
      </c>
      <c r="BF21" s="30">
        <v>130</v>
      </c>
      <c r="BG21" s="30">
        <v>140</v>
      </c>
    </row>
    <row r="22" spans="1:59" ht="84.75" customHeight="1" x14ac:dyDescent="0.25">
      <c r="A22" s="51" t="s">
        <v>297</v>
      </c>
      <c r="B22" s="51" t="s">
        <v>25</v>
      </c>
      <c r="C22" s="51" t="s">
        <v>306</v>
      </c>
      <c r="D22" s="51" t="s">
        <v>307</v>
      </c>
      <c r="E22" s="51" t="s">
        <v>307</v>
      </c>
      <c r="F22" s="25" t="s">
        <v>170</v>
      </c>
      <c r="G22" s="25" t="s">
        <v>175</v>
      </c>
      <c r="H22" s="25" t="s">
        <v>180</v>
      </c>
      <c r="I22" s="25" t="s">
        <v>431</v>
      </c>
      <c r="J22" s="25" t="s">
        <v>432</v>
      </c>
      <c r="K22" s="24"/>
      <c r="L22" s="25" t="s">
        <v>480</v>
      </c>
      <c r="M22" s="24" t="s">
        <v>307</v>
      </c>
      <c r="N22" s="24" t="s">
        <v>480</v>
      </c>
      <c r="O22" s="24"/>
      <c r="P22" s="25">
        <v>446</v>
      </c>
      <c r="Q22" s="52" t="s">
        <v>308</v>
      </c>
      <c r="R22" s="25" t="s">
        <v>36</v>
      </c>
      <c r="S22" s="25"/>
      <c r="T22" s="25"/>
      <c r="U22" s="25"/>
      <c r="V22" s="25"/>
      <c r="W22" s="25"/>
      <c r="X22" s="25"/>
      <c r="Y22" s="25"/>
      <c r="Z22" s="25"/>
      <c r="AA22" s="25"/>
      <c r="AB22" s="25"/>
      <c r="AC22" s="25"/>
      <c r="AD22" s="25"/>
      <c r="AE22" s="25"/>
      <c r="AF22" s="25"/>
      <c r="AG22" s="25" t="s">
        <v>469</v>
      </c>
      <c r="AH22" s="25" t="s">
        <v>463</v>
      </c>
      <c r="AI22" s="25" t="s">
        <v>441</v>
      </c>
      <c r="AJ22" s="25" t="s">
        <v>437</v>
      </c>
      <c r="AK22" s="23" t="s">
        <v>481</v>
      </c>
      <c r="AL22" s="23" t="s">
        <v>482</v>
      </c>
      <c r="AM22" s="53">
        <v>0</v>
      </c>
      <c r="AN22" s="53">
        <v>0</v>
      </c>
      <c r="AO22" s="53">
        <v>80</v>
      </c>
      <c r="AP22" s="54">
        <v>100</v>
      </c>
      <c r="AQ22" s="53">
        <v>0</v>
      </c>
      <c r="AR22" s="54">
        <v>100</v>
      </c>
      <c r="AS22" s="53">
        <v>0</v>
      </c>
      <c r="AT22" s="53"/>
      <c r="AU22" s="53">
        <v>80</v>
      </c>
      <c r="AV22" s="53"/>
      <c r="AW22" s="55"/>
      <c r="AX22" s="54">
        <v>25</v>
      </c>
      <c r="AY22" s="24"/>
      <c r="AZ22" s="24"/>
      <c r="BA22" s="25">
        <v>15</v>
      </c>
      <c r="BB22" s="25"/>
      <c r="BC22" s="25"/>
      <c r="BD22" s="25">
        <v>30</v>
      </c>
      <c r="BE22" s="25"/>
      <c r="BF22" s="25"/>
      <c r="BG22" s="25">
        <v>10</v>
      </c>
    </row>
    <row r="23" spans="1:59" ht="84.75" customHeight="1" x14ac:dyDescent="0.25">
      <c r="A23" s="43" t="s">
        <v>297</v>
      </c>
      <c r="B23" s="43" t="s">
        <v>309</v>
      </c>
      <c r="C23" s="43" t="s">
        <v>306</v>
      </c>
      <c r="D23" s="43" t="s">
        <v>307</v>
      </c>
      <c r="E23" s="43" t="s">
        <v>307</v>
      </c>
      <c r="F23" s="30" t="s">
        <v>170</v>
      </c>
      <c r="G23" s="30" t="s">
        <v>175</v>
      </c>
      <c r="H23" s="30" t="s">
        <v>180</v>
      </c>
      <c r="I23" s="30" t="s">
        <v>431</v>
      </c>
      <c r="J23" s="30" t="s">
        <v>432</v>
      </c>
      <c r="K23" s="29"/>
      <c r="L23" s="30" t="s">
        <v>480</v>
      </c>
      <c r="M23" s="29" t="s">
        <v>307</v>
      </c>
      <c r="N23" s="29" t="s">
        <v>480</v>
      </c>
      <c r="O23" s="29"/>
      <c r="P23" s="30">
        <v>126</v>
      </c>
      <c r="Q23" s="36" t="s">
        <v>310</v>
      </c>
      <c r="R23" s="30" t="s">
        <v>36</v>
      </c>
      <c r="S23" s="30"/>
      <c r="T23" s="30"/>
      <c r="U23" s="30"/>
      <c r="V23" s="30"/>
      <c r="W23" s="30"/>
      <c r="X23" s="30"/>
      <c r="Y23" s="30"/>
      <c r="Z23" s="30"/>
      <c r="AA23" s="30"/>
      <c r="AB23" s="30"/>
      <c r="AC23" s="30"/>
      <c r="AD23" s="30"/>
      <c r="AE23" s="30"/>
      <c r="AF23" s="30"/>
      <c r="AG23" s="30" t="s">
        <v>469</v>
      </c>
      <c r="AH23" s="30" t="s">
        <v>463</v>
      </c>
      <c r="AI23" s="30" t="s">
        <v>441</v>
      </c>
      <c r="AJ23" s="30" t="s">
        <v>445</v>
      </c>
      <c r="AK23" s="28" t="s">
        <v>483</v>
      </c>
      <c r="AL23" s="28" t="s">
        <v>484</v>
      </c>
      <c r="AM23" s="30">
        <v>0</v>
      </c>
      <c r="AN23" s="30">
        <v>0</v>
      </c>
      <c r="AO23" s="30">
        <v>4</v>
      </c>
      <c r="AP23" s="30">
        <v>4</v>
      </c>
      <c r="AQ23" s="30">
        <v>4</v>
      </c>
      <c r="AR23" s="30">
        <v>12</v>
      </c>
      <c r="AS23" s="30">
        <v>0</v>
      </c>
      <c r="AT23" s="30"/>
      <c r="AU23" s="30">
        <v>4</v>
      </c>
      <c r="AV23" s="30"/>
      <c r="AW23" s="57"/>
      <c r="AX23" s="30"/>
      <c r="AY23" s="29"/>
      <c r="AZ23" s="29"/>
      <c r="BA23" s="30">
        <v>2</v>
      </c>
      <c r="BB23" s="30"/>
      <c r="BC23" s="30"/>
      <c r="BD23" s="30">
        <v>1</v>
      </c>
      <c r="BE23" s="30"/>
      <c r="BF23" s="30"/>
      <c r="BG23" s="30">
        <v>1</v>
      </c>
    </row>
    <row r="24" spans="1:59" ht="84.75" customHeight="1" x14ac:dyDescent="0.25">
      <c r="A24" s="51" t="s">
        <v>297</v>
      </c>
      <c r="B24" s="51" t="s">
        <v>25</v>
      </c>
      <c r="C24" s="51" t="s">
        <v>306</v>
      </c>
      <c r="D24" s="51" t="s">
        <v>307</v>
      </c>
      <c r="E24" s="51" t="s">
        <v>307</v>
      </c>
      <c r="F24" s="25" t="s">
        <v>170</v>
      </c>
      <c r="G24" s="25" t="s">
        <v>175</v>
      </c>
      <c r="H24" s="25" t="s">
        <v>180</v>
      </c>
      <c r="I24" s="25" t="s">
        <v>431</v>
      </c>
      <c r="J24" s="25" t="s">
        <v>432</v>
      </c>
      <c r="K24" s="24"/>
      <c r="L24" s="25" t="s">
        <v>480</v>
      </c>
      <c r="M24" s="24" t="s">
        <v>307</v>
      </c>
      <c r="N24" s="24" t="s">
        <v>480</v>
      </c>
      <c r="O24" s="24"/>
      <c r="P24" s="25">
        <v>449</v>
      </c>
      <c r="Q24" s="52" t="s">
        <v>311</v>
      </c>
      <c r="R24" s="25" t="s">
        <v>36</v>
      </c>
      <c r="S24" s="25"/>
      <c r="T24" s="25"/>
      <c r="U24" s="25"/>
      <c r="V24" s="25"/>
      <c r="W24" s="25"/>
      <c r="X24" s="25"/>
      <c r="Y24" s="25"/>
      <c r="Z24" s="25"/>
      <c r="AA24" s="25"/>
      <c r="AB24" s="25"/>
      <c r="AC24" s="25"/>
      <c r="AD24" s="25"/>
      <c r="AE24" s="25"/>
      <c r="AF24" s="25"/>
      <c r="AG24" s="25" t="s">
        <v>469</v>
      </c>
      <c r="AH24" s="25" t="s">
        <v>448</v>
      </c>
      <c r="AI24" s="25" t="s">
        <v>441</v>
      </c>
      <c r="AJ24" s="25" t="s">
        <v>445</v>
      </c>
      <c r="AK24" s="23" t="s">
        <v>485</v>
      </c>
      <c r="AL24" s="23" t="s">
        <v>486</v>
      </c>
      <c r="AM24" s="25">
        <v>0</v>
      </c>
      <c r="AN24" s="25">
        <v>0</v>
      </c>
      <c r="AO24" s="25">
        <v>1</v>
      </c>
      <c r="AP24" s="25">
        <v>1</v>
      </c>
      <c r="AQ24" s="25">
        <v>1</v>
      </c>
      <c r="AR24" s="25">
        <v>3</v>
      </c>
      <c r="AS24" s="25">
        <v>0</v>
      </c>
      <c r="AT24" s="25"/>
      <c r="AU24" s="25">
        <v>1</v>
      </c>
      <c r="AV24" s="25"/>
      <c r="AW24" s="56"/>
      <c r="AX24" s="25"/>
      <c r="AY24" s="24"/>
      <c r="AZ24" s="24"/>
      <c r="BA24" s="25">
        <v>1</v>
      </c>
      <c r="BB24" s="58"/>
      <c r="BC24" s="25"/>
      <c r="BD24" s="25"/>
      <c r="BE24" s="25"/>
      <c r="BF24" s="25"/>
      <c r="BG24" s="25"/>
    </row>
    <row r="25" spans="1:59" ht="84.75" customHeight="1" x14ac:dyDescent="0.25">
      <c r="A25" s="43" t="s">
        <v>297</v>
      </c>
      <c r="B25" s="43" t="s">
        <v>25</v>
      </c>
      <c r="C25" s="43" t="s">
        <v>306</v>
      </c>
      <c r="D25" s="43" t="s">
        <v>307</v>
      </c>
      <c r="E25" s="43" t="s">
        <v>307</v>
      </c>
      <c r="F25" s="30" t="s">
        <v>170</v>
      </c>
      <c r="G25" s="30" t="s">
        <v>175</v>
      </c>
      <c r="H25" s="30" t="s">
        <v>180</v>
      </c>
      <c r="I25" s="30" t="s">
        <v>431</v>
      </c>
      <c r="J25" s="30" t="s">
        <v>432</v>
      </c>
      <c r="K25" s="29"/>
      <c r="L25" s="30" t="s">
        <v>480</v>
      </c>
      <c r="M25" s="29" t="s">
        <v>307</v>
      </c>
      <c r="N25" s="29" t="s">
        <v>480</v>
      </c>
      <c r="O25" s="29"/>
      <c r="P25" s="30">
        <v>141</v>
      </c>
      <c r="Q25" s="36" t="s">
        <v>312</v>
      </c>
      <c r="R25" s="30" t="s">
        <v>36</v>
      </c>
      <c r="S25" s="30"/>
      <c r="T25" s="30"/>
      <c r="U25" s="30"/>
      <c r="V25" s="30"/>
      <c r="W25" s="30"/>
      <c r="X25" s="30"/>
      <c r="Y25" s="30"/>
      <c r="Z25" s="30"/>
      <c r="AA25" s="30"/>
      <c r="AB25" s="30"/>
      <c r="AC25" s="30"/>
      <c r="AD25" s="30"/>
      <c r="AE25" s="30"/>
      <c r="AF25" s="30"/>
      <c r="AG25" s="30" t="s">
        <v>469</v>
      </c>
      <c r="AH25" s="30" t="s">
        <v>463</v>
      </c>
      <c r="AI25" s="30" t="s">
        <v>441</v>
      </c>
      <c r="AJ25" s="30" t="s">
        <v>437</v>
      </c>
      <c r="AK25" s="28" t="s">
        <v>487</v>
      </c>
      <c r="AL25" s="28" t="s">
        <v>482</v>
      </c>
      <c r="AM25" s="59">
        <v>0</v>
      </c>
      <c r="AN25" s="60">
        <v>60</v>
      </c>
      <c r="AO25" s="60">
        <v>40</v>
      </c>
      <c r="AP25" s="60">
        <v>0</v>
      </c>
      <c r="AQ25" s="60">
        <v>0</v>
      </c>
      <c r="AR25" s="60">
        <v>100</v>
      </c>
      <c r="AS25" s="60">
        <v>0</v>
      </c>
      <c r="AT25" s="60"/>
      <c r="AU25" s="60">
        <v>40</v>
      </c>
      <c r="AV25" s="59"/>
      <c r="AW25" s="61"/>
      <c r="AX25" s="60">
        <v>5</v>
      </c>
      <c r="AY25" s="29"/>
      <c r="AZ25" s="29"/>
      <c r="BA25" s="30">
        <v>10</v>
      </c>
      <c r="BB25" s="30"/>
      <c r="BC25" s="30"/>
      <c r="BD25" s="30">
        <v>20</v>
      </c>
      <c r="BE25" s="30"/>
      <c r="BF25" s="30"/>
      <c r="BG25" s="30">
        <v>5</v>
      </c>
    </row>
    <row r="26" spans="1:59" ht="84.75" customHeight="1" x14ac:dyDescent="0.25">
      <c r="A26" s="51" t="s">
        <v>297</v>
      </c>
      <c r="B26" s="51" t="s">
        <v>309</v>
      </c>
      <c r="C26" s="51" t="s">
        <v>306</v>
      </c>
      <c r="D26" s="51" t="s">
        <v>307</v>
      </c>
      <c r="E26" s="51" t="s">
        <v>307</v>
      </c>
      <c r="F26" s="25" t="s">
        <v>170</v>
      </c>
      <c r="G26" s="25" t="s">
        <v>175</v>
      </c>
      <c r="H26" s="25" t="s">
        <v>180</v>
      </c>
      <c r="I26" s="25" t="s">
        <v>431</v>
      </c>
      <c r="J26" s="25" t="s">
        <v>432</v>
      </c>
      <c r="K26" s="24"/>
      <c r="L26" s="25" t="s">
        <v>480</v>
      </c>
      <c r="M26" s="24" t="s">
        <v>307</v>
      </c>
      <c r="N26" s="24" t="s">
        <v>480</v>
      </c>
      <c r="O26" s="24"/>
      <c r="P26" s="25">
        <v>450</v>
      </c>
      <c r="Q26" s="52" t="s">
        <v>313</v>
      </c>
      <c r="R26" s="25" t="s">
        <v>36</v>
      </c>
      <c r="S26" s="25"/>
      <c r="T26" s="25"/>
      <c r="U26" s="25"/>
      <c r="V26" s="25"/>
      <c r="W26" s="25"/>
      <c r="X26" s="25"/>
      <c r="Y26" s="25"/>
      <c r="Z26" s="25"/>
      <c r="AA26" s="25"/>
      <c r="AB26" s="25"/>
      <c r="AC26" s="25"/>
      <c r="AD26" s="25"/>
      <c r="AE26" s="25"/>
      <c r="AF26" s="25"/>
      <c r="AG26" s="25" t="s">
        <v>469</v>
      </c>
      <c r="AH26" s="25" t="s">
        <v>463</v>
      </c>
      <c r="AI26" s="25" t="s">
        <v>441</v>
      </c>
      <c r="AJ26" s="25" t="s">
        <v>445</v>
      </c>
      <c r="AK26" s="23" t="s">
        <v>488</v>
      </c>
      <c r="AL26" s="23" t="s">
        <v>489</v>
      </c>
      <c r="AM26" s="25">
        <v>0</v>
      </c>
      <c r="AN26" s="25">
        <v>2</v>
      </c>
      <c r="AO26" s="25">
        <v>4</v>
      </c>
      <c r="AP26" s="25">
        <v>4</v>
      </c>
      <c r="AQ26" s="25">
        <v>4</v>
      </c>
      <c r="AR26" s="25">
        <v>14</v>
      </c>
      <c r="AS26" s="25">
        <v>0</v>
      </c>
      <c r="AT26" s="25"/>
      <c r="AU26" s="25">
        <v>4</v>
      </c>
      <c r="AV26" s="25"/>
      <c r="AW26" s="56"/>
      <c r="AX26" s="25">
        <v>0</v>
      </c>
      <c r="AY26" s="24"/>
      <c r="AZ26" s="24"/>
      <c r="BA26" s="25">
        <v>1</v>
      </c>
      <c r="BB26" s="25"/>
      <c r="BC26" s="25"/>
      <c r="BD26" s="25">
        <v>1</v>
      </c>
      <c r="BE26" s="25"/>
      <c r="BF26" s="25"/>
      <c r="BG26" s="25">
        <v>2</v>
      </c>
    </row>
    <row r="27" spans="1:59" ht="84.75" customHeight="1" x14ac:dyDescent="0.25">
      <c r="A27" s="43" t="s">
        <v>297</v>
      </c>
      <c r="B27" s="43" t="s">
        <v>309</v>
      </c>
      <c r="C27" s="43" t="s">
        <v>306</v>
      </c>
      <c r="D27" s="43" t="s">
        <v>307</v>
      </c>
      <c r="E27" s="43" t="s">
        <v>307</v>
      </c>
      <c r="F27" s="30" t="s">
        <v>170</v>
      </c>
      <c r="G27" s="30" t="s">
        <v>175</v>
      </c>
      <c r="H27" s="30" t="s">
        <v>180</v>
      </c>
      <c r="I27" s="30" t="s">
        <v>431</v>
      </c>
      <c r="J27" s="30" t="s">
        <v>432</v>
      </c>
      <c r="K27" s="29"/>
      <c r="L27" s="30" t="s">
        <v>480</v>
      </c>
      <c r="M27" s="29" t="s">
        <v>307</v>
      </c>
      <c r="N27" s="29" t="s">
        <v>480</v>
      </c>
      <c r="O27" s="29"/>
      <c r="P27" s="30">
        <v>121</v>
      </c>
      <c r="Q27" s="36" t="s">
        <v>490</v>
      </c>
      <c r="R27" s="30" t="s">
        <v>36</v>
      </c>
      <c r="S27" s="30"/>
      <c r="T27" s="30"/>
      <c r="U27" s="30"/>
      <c r="V27" s="30"/>
      <c r="W27" s="30"/>
      <c r="X27" s="30"/>
      <c r="Y27" s="30"/>
      <c r="Z27" s="30"/>
      <c r="AA27" s="30"/>
      <c r="AB27" s="30"/>
      <c r="AC27" s="30"/>
      <c r="AD27" s="30"/>
      <c r="AE27" s="30"/>
      <c r="AF27" s="30"/>
      <c r="AG27" s="30" t="s">
        <v>469</v>
      </c>
      <c r="AH27" s="30" t="s">
        <v>463</v>
      </c>
      <c r="AI27" s="30" t="s">
        <v>441</v>
      </c>
      <c r="AJ27" s="30" t="s">
        <v>437</v>
      </c>
      <c r="AK27" s="28" t="s">
        <v>487</v>
      </c>
      <c r="AL27" s="28" t="s">
        <v>482</v>
      </c>
      <c r="AM27" s="59">
        <v>0</v>
      </c>
      <c r="AN27" s="59">
        <v>0</v>
      </c>
      <c r="AO27" s="59">
        <v>100</v>
      </c>
      <c r="AP27" s="59">
        <v>0</v>
      </c>
      <c r="AQ27" s="59">
        <v>0</v>
      </c>
      <c r="AR27" s="59">
        <v>100</v>
      </c>
      <c r="AS27" s="59">
        <v>0</v>
      </c>
      <c r="AT27" s="59">
        <v>0</v>
      </c>
      <c r="AU27" s="59">
        <v>100</v>
      </c>
      <c r="AV27" s="59"/>
      <c r="AW27" s="61"/>
      <c r="AX27" s="60">
        <v>50</v>
      </c>
      <c r="AY27" s="29"/>
      <c r="AZ27" s="29"/>
      <c r="BA27" s="62">
        <v>50</v>
      </c>
      <c r="BB27" s="30"/>
      <c r="BC27" s="30"/>
      <c r="BD27" s="30"/>
      <c r="BE27" s="30"/>
      <c r="BF27" s="30"/>
      <c r="BG27" s="30"/>
    </row>
    <row r="28" spans="1:59" ht="84.75" customHeight="1" x14ac:dyDescent="0.25">
      <c r="A28" s="51" t="s">
        <v>297</v>
      </c>
      <c r="B28" s="51" t="s">
        <v>309</v>
      </c>
      <c r="C28" s="51" t="s">
        <v>306</v>
      </c>
      <c r="D28" s="51" t="s">
        <v>307</v>
      </c>
      <c r="E28" s="51" t="s">
        <v>307</v>
      </c>
      <c r="F28" s="25" t="s">
        <v>170</v>
      </c>
      <c r="G28" s="25" t="s">
        <v>175</v>
      </c>
      <c r="H28" s="25" t="s">
        <v>180</v>
      </c>
      <c r="I28" s="25" t="s">
        <v>431</v>
      </c>
      <c r="J28" s="25" t="s">
        <v>432</v>
      </c>
      <c r="K28" s="24"/>
      <c r="L28" s="25" t="s">
        <v>480</v>
      </c>
      <c r="M28" s="24" t="s">
        <v>307</v>
      </c>
      <c r="N28" s="24" t="s">
        <v>480</v>
      </c>
      <c r="O28" s="24"/>
      <c r="P28" s="25">
        <v>180</v>
      </c>
      <c r="Q28" s="52" t="s">
        <v>314</v>
      </c>
      <c r="R28" s="25" t="s">
        <v>36</v>
      </c>
      <c r="S28" s="25"/>
      <c r="T28" s="25"/>
      <c r="U28" s="25"/>
      <c r="V28" s="25"/>
      <c r="W28" s="25"/>
      <c r="X28" s="25"/>
      <c r="Y28" s="25"/>
      <c r="Z28" s="25"/>
      <c r="AA28" s="25"/>
      <c r="AB28" s="25"/>
      <c r="AC28" s="25"/>
      <c r="AD28" s="25"/>
      <c r="AE28" s="25"/>
      <c r="AF28" s="25"/>
      <c r="AG28" s="25" t="s">
        <v>469</v>
      </c>
      <c r="AH28" s="25" t="s">
        <v>463</v>
      </c>
      <c r="AI28" s="25" t="s">
        <v>441</v>
      </c>
      <c r="AJ28" s="25" t="s">
        <v>437</v>
      </c>
      <c r="AK28" s="23" t="s">
        <v>487</v>
      </c>
      <c r="AL28" s="23" t="s">
        <v>482</v>
      </c>
      <c r="AM28" s="53">
        <v>0</v>
      </c>
      <c r="AN28" s="53">
        <v>0</v>
      </c>
      <c r="AO28" s="53">
        <v>100</v>
      </c>
      <c r="AP28" s="53">
        <v>0</v>
      </c>
      <c r="AQ28" s="53">
        <v>0</v>
      </c>
      <c r="AR28" s="53">
        <v>100</v>
      </c>
      <c r="AS28" s="53"/>
      <c r="AT28" s="53"/>
      <c r="AU28" s="53">
        <v>100</v>
      </c>
      <c r="AV28" s="53"/>
      <c r="AW28" s="55"/>
      <c r="AX28" s="54">
        <v>30</v>
      </c>
      <c r="AY28" s="24"/>
      <c r="AZ28" s="24"/>
      <c r="BA28" s="63">
        <v>20</v>
      </c>
      <c r="BB28" s="25"/>
      <c r="BC28" s="63">
        <v>20</v>
      </c>
      <c r="BD28" s="25"/>
      <c r="BE28" s="25"/>
      <c r="BF28" s="25"/>
      <c r="BG28" s="25">
        <v>30</v>
      </c>
    </row>
    <row r="29" spans="1:59" ht="84.75" customHeight="1" x14ac:dyDescent="0.25">
      <c r="A29" s="43" t="s">
        <v>297</v>
      </c>
      <c r="B29" s="43" t="s">
        <v>25</v>
      </c>
      <c r="C29" s="43" t="s">
        <v>306</v>
      </c>
      <c r="D29" s="43" t="s">
        <v>307</v>
      </c>
      <c r="E29" s="43" t="s">
        <v>307</v>
      </c>
      <c r="F29" s="30" t="s">
        <v>170</v>
      </c>
      <c r="G29" s="30" t="s">
        <v>175</v>
      </c>
      <c r="H29" s="30" t="s">
        <v>180</v>
      </c>
      <c r="I29" s="30" t="s">
        <v>431</v>
      </c>
      <c r="J29" s="30" t="s">
        <v>432</v>
      </c>
      <c r="K29" s="29"/>
      <c r="L29" s="30" t="s">
        <v>480</v>
      </c>
      <c r="M29" s="29" t="s">
        <v>307</v>
      </c>
      <c r="N29" s="29" t="s">
        <v>480</v>
      </c>
      <c r="O29" s="29"/>
      <c r="P29" s="30">
        <v>459</v>
      </c>
      <c r="Q29" s="36" t="s">
        <v>315</v>
      </c>
      <c r="R29" s="30" t="s">
        <v>36</v>
      </c>
      <c r="S29" s="30"/>
      <c r="T29" s="30"/>
      <c r="U29" s="30"/>
      <c r="V29" s="30"/>
      <c r="W29" s="30"/>
      <c r="X29" s="30"/>
      <c r="Y29" s="30"/>
      <c r="Z29" s="30"/>
      <c r="AA29" s="30"/>
      <c r="AB29" s="30"/>
      <c r="AC29" s="30"/>
      <c r="AD29" s="30"/>
      <c r="AE29" s="30"/>
      <c r="AF29" s="30"/>
      <c r="AG29" s="30" t="s">
        <v>469</v>
      </c>
      <c r="AH29" s="30" t="s">
        <v>460</v>
      </c>
      <c r="AI29" s="30" t="s">
        <v>441</v>
      </c>
      <c r="AJ29" s="30" t="s">
        <v>445</v>
      </c>
      <c r="AK29" s="28" t="s">
        <v>491</v>
      </c>
      <c r="AL29" s="28" t="s">
        <v>492</v>
      </c>
      <c r="AM29" s="64">
        <v>529946929958</v>
      </c>
      <c r="AN29" s="64">
        <v>1000000000000</v>
      </c>
      <c r="AO29" s="64">
        <v>1200000000000</v>
      </c>
      <c r="AP29" s="64">
        <v>1200000000000</v>
      </c>
      <c r="AQ29" s="64">
        <v>1200000000000</v>
      </c>
      <c r="AR29" s="64">
        <v>1200000000000</v>
      </c>
      <c r="AS29" s="64">
        <v>1000000000000</v>
      </c>
      <c r="AT29" s="65"/>
      <c r="AU29" s="64">
        <v>1200000000000</v>
      </c>
      <c r="AV29" s="30"/>
      <c r="AW29" s="57"/>
      <c r="AX29" s="30"/>
      <c r="AY29" s="66">
        <v>400000000000</v>
      </c>
      <c r="AZ29" s="29"/>
      <c r="BA29" s="30"/>
      <c r="BB29" s="30"/>
      <c r="BC29" s="30">
        <v>400000000000</v>
      </c>
      <c r="BD29" s="30"/>
      <c r="BE29" s="30"/>
      <c r="BF29" s="30"/>
      <c r="BG29" s="30">
        <v>400000000000</v>
      </c>
    </row>
    <row r="30" spans="1:59" s="27" customFormat="1" ht="84.75" customHeight="1" x14ac:dyDescent="0.25">
      <c r="A30" s="43" t="s">
        <v>297</v>
      </c>
      <c r="B30" s="43" t="s">
        <v>236</v>
      </c>
      <c r="C30" s="43" t="s">
        <v>299</v>
      </c>
      <c r="D30" s="43" t="s">
        <v>316</v>
      </c>
      <c r="E30" s="43" t="s">
        <v>316</v>
      </c>
      <c r="F30" s="30" t="s">
        <v>170</v>
      </c>
      <c r="G30" s="30" t="s">
        <v>175</v>
      </c>
      <c r="H30" s="30" t="s">
        <v>180</v>
      </c>
      <c r="I30" s="30" t="s">
        <v>431</v>
      </c>
      <c r="J30" s="30" t="s">
        <v>432</v>
      </c>
      <c r="K30" s="28"/>
      <c r="L30" s="44" t="s">
        <v>493</v>
      </c>
      <c r="M30" s="28" t="s">
        <v>316</v>
      </c>
      <c r="N30" s="28">
        <v>30</v>
      </c>
      <c r="O30" s="28"/>
      <c r="P30" s="30">
        <v>433</v>
      </c>
      <c r="Q30" s="28" t="s">
        <v>317</v>
      </c>
      <c r="R30" s="30" t="s">
        <v>36</v>
      </c>
      <c r="S30" s="30"/>
      <c r="T30" s="30"/>
      <c r="U30" s="30"/>
      <c r="V30" s="30"/>
      <c r="W30" s="30"/>
      <c r="X30" s="30"/>
      <c r="Y30" s="30"/>
      <c r="Z30" s="30"/>
      <c r="AA30" s="30"/>
      <c r="AB30" s="30"/>
      <c r="AC30" s="30"/>
      <c r="AD30" s="30"/>
      <c r="AE30" s="30"/>
      <c r="AF30" s="30"/>
      <c r="AG30" s="30" t="s">
        <v>434</v>
      </c>
      <c r="AH30" s="30" t="s">
        <v>460</v>
      </c>
      <c r="AI30" s="30" t="s">
        <v>457</v>
      </c>
      <c r="AJ30" s="30" t="s">
        <v>445</v>
      </c>
      <c r="AK30" s="28" t="s">
        <v>494</v>
      </c>
      <c r="AL30" s="28" t="s">
        <v>495</v>
      </c>
      <c r="AM30" s="28">
        <v>0</v>
      </c>
      <c r="AN30" s="67">
        <v>35000000000</v>
      </c>
      <c r="AO30" s="67">
        <v>35000000000</v>
      </c>
      <c r="AP30" s="67">
        <v>30000000000</v>
      </c>
      <c r="AQ30" s="67">
        <v>20000000000</v>
      </c>
      <c r="AR30" s="67">
        <v>120000000000</v>
      </c>
      <c r="AS30" s="67">
        <v>43834197549</v>
      </c>
      <c r="AT30" s="30">
        <v>0</v>
      </c>
      <c r="AU30" s="67">
        <v>35000000000</v>
      </c>
      <c r="AV30" s="30">
        <v>0</v>
      </c>
      <c r="AW30" s="42">
        <v>0</v>
      </c>
      <c r="AX30" s="45">
        <v>1750000000</v>
      </c>
      <c r="AY30" s="68">
        <v>3500000000</v>
      </c>
      <c r="AZ30" s="45">
        <v>3500000000</v>
      </c>
      <c r="BA30" s="45">
        <v>1750000000</v>
      </c>
      <c r="BB30" s="45">
        <v>2450000000</v>
      </c>
      <c r="BC30" s="45">
        <v>3500000000</v>
      </c>
      <c r="BD30" s="45">
        <v>3500000000</v>
      </c>
      <c r="BE30" s="45">
        <v>3500000000</v>
      </c>
      <c r="BF30" s="45">
        <v>5250000000</v>
      </c>
      <c r="BG30" s="45">
        <v>6300000000</v>
      </c>
    </row>
    <row r="31" spans="1:59" s="27" customFormat="1" ht="84.75" customHeight="1" x14ac:dyDescent="0.25">
      <c r="A31" s="43" t="s">
        <v>297</v>
      </c>
      <c r="B31" s="43" t="s">
        <v>236</v>
      </c>
      <c r="C31" s="43" t="s">
        <v>299</v>
      </c>
      <c r="D31" s="43" t="s">
        <v>316</v>
      </c>
      <c r="E31" s="43" t="s">
        <v>316</v>
      </c>
      <c r="F31" s="30" t="s">
        <v>170</v>
      </c>
      <c r="G31" s="30" t="s">
        <v>175</v>
      </c>
      <c r="H31" s="30" t="s">
        <v>180</v>
      </c>
      <c r="I31" s="30" t="s">
        <v>431</v>
      </c>
      <c r="J31" s="30" t="s">
        <v>432</v>
      </c>
      <c r="K31" s="30"/>
      <c r="L31" s="44" t="s">
        <v>493</v>
      </c>
      <c r="M31" s="30" t="s">
        <v>316</v>
      </c>
      <c r="N31" s="30">
        <v>30</v>
      </c>
      <c r="O31" s="30"/>
      <c r="P31" s="30">
        <v>434</v>
      </c>
      <c r="Q31" s="36" t="s">
        <v>318</v>
      </c>
      <c r="R31" s="30" t="s">
        <v>36</v>
      </c>
      <c r="S31" s="30"/>
      <c r="T31" s="30"/>
      <c r="U31" s="30"/>
      <c r="V31" s="30"/>
      <c r="W31" s="30"/>
      <c r="X31" s="30"/>
      <c r="Y31" s="30"/>
      <c r="Z31" s="30"/>
      <c r="AA31" s="30"/>
      <c r="AB31" s="30"/>
      <c r="AC31" s="30"/>
      <c r="AD31" s="30"/>
      <c r="AE31" s="30"/>
      <c r="AF31" s="30"/>
      <c r="AG31" s="30" t="s">
        <v>434</v>
      </c>
      <c r="AH31" s="30" t="s">
        <v>460</v>
      </c>
      <c r="AI31" s="30" t="s">
        <v>457</v>
      </c>
      <c r="AJ31" s="30" t="s">
        <v>445</v>
      </c>
      <c r="AK31" s="36" t="s">
        <v>496</v>
      </c>
      <c r="AL31" s="36" t="s">
        <v>497</v>
      </c>
      <c r="AM31" s="30">
        <v>0</v>
      </c>
      <c r="AN31" s="30">
        <v>3</v>
      </c>
      <c r="AO31" s="30">
        <v>5</v>
      </c>
      <c r="AP31" s="30">
        <v>4</v>
      </c>
      <c r="AQ31" s="30">
        <v>1</v>
      </c>
      <c r="AR31" s="30">
        <v>12</v>
      </c>
      <c r="AS31" s="30">
        <v>3</v>
      </c>
      <c r="AT31" s="30">
        <v>0</v>
      </c>
      <c r="AU31" s="30">
        <v>5</v>
      </c>
      <c r="AV31" s="30">
        <v>0</v>
      </c>
      <c r="AW31" s="42">
        <v>0</v>
      </c>
      <c r="AX31" s="30">
        <v>0</v>
      </c>
      <c r="AY31" s="30">
        <v>0</v>
      </c>
      <c r="AZ31" s="30">
        <v>1</v>
      </c>
      <c r="BA31" s="30">
        <v>1</v>
      </c>
      <c r="BB31" s="30">
        <v>0</v>
      </c>
      <c r="BC31" s="30">
        <v>0</v>
      </c>
      <c r="BD31" s="30">
        <v>0</v>
      </c>
      <c r="BE31" s="30">
        <v>1</v>
      </c>
      <c r="BF31" s="30">
        <v>1</v>
      </c>
      <c r="BG31" s="30">
        <v>1</v>
      </c>
    </row>
    <row r="32" spans="1:59" s="27" customFormat="1" ht="84.75" customHeight="1" x14ac:dyDescent="0.25">
      <c r="A32" s="43" t="s">
        <v>297</v>
      </c>
      <c r="B32" s="43" t="s">
        <v>236</v>
      </c>
      <c r="C32" s="43" t="s">
        <v>299</v>
      </c>
      <c r="D32" s="43" t="s">
        <v>316</v>
      </c>
      <c r="E32" s="43" t="s">
        <v>316</v>
      </c>
      <c r="F32" s="30" t="s">
        <v>170</v>
      </c>
      <c r="G32" s="69" t="s">
        <v>214</v>
      </c>
      <c r="H32" s="69" t="s">
        <v>215</v>
      </c>
      <c r="I32" s="30" t="s">
        <v>431</v>
      </c>
      <c r="J32" s="69" t="s">
        <v>432</v>
      </c>
      <c r="K32" s="30"/>
      <c r="L32" s="44" t="s">
        <v>493</v>
      </c>
      <c r="M32" s="30" t="s">
        <v>316</v>
      </c>
      <c r="N32" s="30">
        <v>30</v>
      </c>
      <c r="O32" s="30"/>
      <c r="P32" s="30">
        <v>435</v>
      </c>
      <c r="Q32" s="36" t="s">
        <v>319</v>
      </c>
      <c r="R32" s="30" t="s">
        <v>36</v>
      </c>
      <c r="S32" s="30"/>
      <c r="T32" s="30"/>
      <c r="U32" s="30"/>
      <c r="V32" s="30"/>
      <c r="W32" s="30"/>
      <c r="X32" s="30"/>
      <c r="Y32" s="30"/>
      <c r="Z32" s="30"/>
      <c r="AA32" s="30"/>
      <c r="AB32" s="30"/>
      <c r="AC32" s="30"/>
      <c r="AD32" s="30"/>
      <c r="AE32" s="30"/>
      <c r="AF32" s="30"/>
      <c r="AG32" s="30" t="s">
        <v>434</v>
      </c>
      <c r="AH32" s="30" t="s">
        <v>460</v>
      </c>
      <c r="AI32" s="30" t="s">
        <v>457</v>
      </c>
      <c r="AJ32" s="30" t="s">
        <v>445</v>
      </c>
      <c r="AK32" s="36" t="s">
        <v>498</v>
      </c>
      <c r="AL32" s="36" t="s">
        <v>499</v>
      </c>
      <c r="AM32" s="30">
        <v>0</v>
      </c>
      <c r="AN32" s="30">
        <v>3</v>
      </c>
      <c r="AO32" s="30">
        <v>3</v>
      </c>
      <c r="AP32" s="30">
        <v>3</v>
      </c>
      <c r="AQ32" s="30">
        <v>2</v>
      </c>
      <c r="AR32" s="30">
        <v>13</v>
      </c>
      <c r="AS32" s="30">
        <v>3</v>
      </c>
      <c r="AT32" s="30">
        <v>0</v>
      </c>
      <c r="AU32" s="30">
        <v>3</v>
      </c>
      <c r="AV32" s="30">
        <v>0</v>
      </c>
      <c r="AW32" s="42">
        <v>0</v>
      </c>
      <c r="AX32" s="30">
        <v>0</v>
      </c>
      <c r="AY32" s="30">
        <v>0</v>
      </c>
      <c r="AZ32" s="30">
        <v>1</v>
      </c>
      <c r="BA32" s="30">
        <v>0</v>
      </c>
      <c r="BB32" s="30">
        <v>0</v>
      </c>
      <c r="BC32" s="30">
        <v>0</v>
      </c>
      <c r="BD32" s="30">
        <v>0</v>
      </c>
      <c r="BE32" s="30">
        <v>0</v>
      </c>
      <c r="BF32" s="30">
        <v>1</v>
      </c>
      <c r="BG32" s="30">
        <v>1</v>
      </c>
    </row>
    <row r="33" spans="1:59" ht="84.75" customHeight="1" x14ac:dyDescent="0.25">
      <c r="A33" s="43" t="s">
        <v>297</v>
      </c>
      <c r="B33" s="43" t="s">
        <v>236</v>
      </c>
      <c r="C33" s="43" t="s">
        <v>306</v>
      </c>
      <c r="D33" s="43" t="s">
        <v>320</v>
      </c>
      <c r="E33" s="43" t="s">
        <v>320</v>
      </c>
      <c r="F33" s="30" t="s">
        <v>170</v>
      </c>
      <c r="G33" s="30" t="s">
        <v>175</v>
      </c>
      <c r="H33" s="30" t="s">
        <v>180</v>
      </c>
      <c r="I33" s="30" t="s">
        <v>431</v>
      </c>
      <c r="J33" s="30" t="s">
        <v>500</v>
      </c>
      <c r="K33" s="29" t="s">
        <v>501</v>
      </c>
      <c r="L33" s="44" t="s">
        <v>502</v>
      </c>
      <c r="M33" s="29" t="s">
        <v>320</v>
      </c>
      <c r="N33" s="29">
        <v>25</v>
      </c>
      <c r="O33" s="29"/>
      <c r="P33" s="30">
        <v>334</v>
      </c>
      <c r="Q33" s="36" t="s">
        <v>321</v>
      </c>
      <c r="R33" s="30" t="s">
        <v>10</v>
      </c>
      <c r="S33" s="30" t="s">
        <v>32</v>
      </c>
      <c r="T33" s="30"/>
      <c r="U33" s="30"/>
      <c r="V33" s="30"/>
      <c r="W33" s="30"/>
      <c r="X33" s="30"/>
      <c r="Y33" s="30"/>
      <c r="Z33" s="30"/>
      <c r="AA33" s="30" t="s">
        <v>32</v>
      </c>
      <c r="AB33" s="30"/>
      <c r="AC33" s="30"/>
      <c r="AD33" s="30"/>
      <c r="AE33" s="30"/>
      <c r="AF33" s="30"/>
      <c r="AG33" s="30" t="s">
        <v>434</v>
      </c>
      <c r="AH33" s="30" t="s">
        <v>463</v>
      </c>
      <c r="AI33" s="30" t="s">
        <v>503</v>
      </c>
      <c r="AJ33" s="30" t="s">
        <v>437</v>
      </c>
      <c r="AK33" s="28" t="s">
        <v>504</v>
      </c>
      <c r="AL33" s="28" t="s">
        <v>505</v>
      </c>
      <c r="AM33" s="59">
        <v>0</v>
      </c>
      <c r="AN33" s="60">
        <v>25</v>
      </c>
      <c r="AO33" s="60">
        <v>50</v>
      </c>
      <c r="AP33" s="60">
        <v>75</v>
      </c>
      <c r="AQ33" s="60">
        <v>100</v>
      </c>
      <c r="AR33" s="60">
        <v>100</v>
      </c>
      <c r="AS33" s="60">
        <v>25</v>
      </c>
      <c r="AT33" s="60">
        <v>0</v>
      </c>
      <c r="AU33" s="60">
        <v>50</v>
      </c>
      <c r="AV33" s="60">
        <v>0</v>
      </c>
      <c r="AW33" s="70">
        <v>0</v>
      </c>
      <c r="AX33" s="60">
        <v>31.25</v>
      </c>
      <c r="AY33" s="30">
        <v>0</v>
      </c>
      <c r="AZ33" s="25">
        <v>0</v>
      </c>
      <c r="BA33" s="59">
        <f>AX33+6.25</f>
        <v>37.5</v>
      </c>
      <c r="BB33" s="30">
        <v>0</v>
      </c>
      <c r="BC33" s="30">
        <v>0</v>
      </c>
      <c r="BD33" s="59">
        <v>43.75</v>
      </c>
      <c r="BE33" s="30">
        <v>0</v>
      </c>
      <c r="BF33" s="30">
        <v>0</v>
      </c>
      <c r="BG33" s="30">
        <v>50</v>
      </c>
    </row>
    <row r="34" spans="1:59" ht="84.75" customHeight="1" x14ac:dyDescent="0.25">
      <c r="A34" s="43" t="s">
        <v>297</v>
      </c>
      <c r="B34" s="43" t="s">
        <v>236</v>
      </c>
      <c r="C34" s="43" t="s">
        <v>306</v>
      </c>
      <c r="D34" s="43" t="s">
        <v>320</v>
      </c>
      <c r="E34" s="43" t="s">
        <v>320</v>
      </c>
      <c r="F34" s="30" t="s">
        <v>170</v>
      </c>
      <c r="G34" s="30" t="s">
        <v>175</v>
      </c>
      <c r="H34" s="30" t="s">
        <v>180</v>
      </c>
      <c r="I34" s="30" t="s">
        <v>431</v>
      </c>
      <c r="J34" s="30" t="s">
        <v>432</v>
      </c>
      <c r="K34" s="29" t="s">
        <v>506</v>
      </c>
      <c r="L34" s="44" t="s">
        <v>502</v>
      </c>
      <c r="M34" s="29" t="s">
        <v>320</v>
      </c>
      <c r="N34" s="29">
        <v>25</v>
      </c>
      <c r="O34" s="29"/>
      <c r="P34" s="30">
        <v>340</v>
      </c>
      <c r="Q34" s="36" t="s">
        <v>322</v>
      </c>
      <c r="R34" s="30" t="s">
        <v>10</v>
      </c>
      <c r="S34" s="30" t="s">
        <v>32</v>
      </c>
      <c r="T34" s="30"/>
      <c r="U34" s="30"/>
      <c r="V34" s="30"/>
      <c r="W34" s="30"/>
      <c r="X34" s="30"/>
      <c r="Y34" s="30"/>
      <c r="Z34" s="30"/>
      <c r="AA34" s="30" t="s">
        <v>32</v>
      </c>
      <c r="AB34" s="30"/>
      <c r="AC34" s="30"/>
      <c r="AD34" s="30"/>
      <c r="AE34" s="30"/>
      <c r="AF34" s="30"/>
      <c r="AG34" s="30" t="s">
        <v>434</v>
      </c>
      <c r="AH34" s="30" t="s">
        <v>463</v>
      </c>
      <c r="AI34" s="30" t="s">
        <v>503</v>
      </c>
      <c r="AJ34" s="30" t="s">
        <v>437</v>
      </c>
      <c r="AK34" s="28" t="s">
        <v>507</v>
      </c>
      <c r="AL34" s="28" t="s">
        <v>508</v>
      </c>
      <c r="AM34" s="60">
        <v>84.4</v>
      </c>
      <c r="AN34" s="60">
        <v>86</v>
      </c>
      <c r="AO34" s="60">
        <v>90</v>
      </c>
      <c r="AP34" s="60">
        <v>95</v>
      </c>
      <c r="AQ34" s="60">
        <v>100</v>
      </c>
      <c r="AR34" s="60">
        <v>100</v>
      </c>
      <c r="AS34" s="60">
        <v>86.036666666666704</v>
      </c>
      <c r="AT34" s="60">
        <v>0</v>
      </c>
      <c r="AU34" s="60">
        <v>90</v>
      </c>
      <c r="AV34" s="60">
        <v>0</v>
      </c>
      <c r="AW34" s="70">
        <v>0</v>
      </c>
      <c r="AX34" s="60">
        <v>87</v>
      </c>
      <c r="AY34" s="30">
        <v>0</v>
      </c>
      <c r="AZ34" s="30">
        <v>0</v>
      </c>
      <c r="BA34" s="30">
        <v>88</v>
      </c>
      <c r="BB34" s="30">
        <v>0</v>
      </c>
      <c r="BC34" s="30">
        <v>0</v>
      </c>
      <c r="BD34" s="30">
        <v>89</v>
      </c>
      <c r="BE34" s="30">
        <v>0</v>
      </c>
      <c r="BF34" s="30">
        <v>0</v>
      </c>
      <c r="BG34" s="30">
        <v>90</v>
      </c>
    </row>
    <row r="35" spans="1:59" ht="84.75" customHeight="1" x14ac:dyDescent="0.25">
      <c r="A35" s="43" t="s">
        <v>297</v>
      </c>
      <c r="B35" s="43" t="s">
        <v>236</v>
      </c>
      <c r="C35" s="43" t="s">
        <v>306</v>
      </c>
      <c r="D35" s="43" t="s">
        <v>320</v>
      </c>
      <c r="E35" s="43" t="s">
        <v>320</v>
      </c>
      <c r="F35" s="30" t="s">
        <v>170</v>
      </c>
      <c r="G35" s="30" t="s">
        <v>175</v>
      </c>
      <c r="H35" s="30" t="s">
        <v>180</v>
      </c>
      <c r="I35" s="30" t="s">
        <v>431</v>
      </c>
      <c r="J35" s="30" t="s">
        <v>432</v>
      </c>
      <c r="K35" s="29" t="s">
        <v>506</v>
      </c>
      <c r="L35" s="44" t="s">
        <v>502</v>
      </c>
      <c r="M35" s="29" t="s">
        <v>320</v>
      </c>
      <c r="N35" s="29">
        <v>25</v>
      </c>
      <c r="O35" s="29"/>
      <c r="P35" s="30">
        <v>341</v>
      </c>
      <c r="Q35" s="36" t="s">
        <v>323</v>
      </c>
      <c r="R35" s="30" t="s">
        <v>10</v>
      </c>
      <c r="S35" s="30" t="s">
        <v>32</v>
      </c>
      <c r="T35" s="30"/>
      <c r="U35" s="30"/>
      <c r="V35" s="30"/>
      <c r="W35" s="30"/>
      <c r="X35" s="30"/>
      <c r="Y35" s="30"/>
      <c r="Z35" s="30"/>
      <c r="AA35" s="30" t="s">
        <v>32</v>
      </c>
      <c r="AB35" s="30"/>
      <c r="AC35" s="30"/>
      <c r="AD35" s="30"/>
      <c r="AE35" s="30"/>
      <c r="AF35" s="30"/>
      <c r="AG35" s="30" t="s">
        <v>434</v>
      </c>
      <c r="AH35" s="30" t="s">
        <v>460</v>
      </c>
      <c r="AI35" s="30" t="s">
        <v>503</v>
      </c>
      <c r="AJ35" s="30" t="s">
        <v>437</v>
      </c>
      <c r="AK35" s="28" t="s">
        <v>509</v>
      </c>
      <c r="AL35" s="28" t="s">
        <v>510</v>
      </c>
      <c r="AM35" s="60">
        <v>76.7</v>
      </c>
      <c r="AN35" s="60">
        <v>80</v>
      </c>
      <c r="AO35" s="60">
        <v>85</v>
      </c>
      <c r="AP35" s="60">
        <v>87</v>
      </c>
      <c r="AQ35" s="60">
        <v>90</v>
      </c>
      <c r="AR35" s="60">
        <v>90</v>
      </c>
      <c r="AS35" s="60">
        <v>80</v>
      </c>
      <c r="AT35" s="60">
        <v>0</v>
      </c>
      <c r="AU35" s="60">
        <v>85</v>
      </c>
      <c r="AV35" s="60">
        <v>80.416666666666671</v>
      </c>
      <c r="AW35" s="70">
        <v>80.833333333333343</v>
      </c>
      <c r="AX35" s="70">
        <v>81.250000000000014</v>
      </c>
      <c r="AY35" s="70">
        <f>AX35+0.416666666666667</f>
        <v>81.666666666666686</v>
      </c>
      <c r="AZ35" s="70">
        <f>AY35+0.416666666666667</f>
        <v>82.083333333333357</v>
      </c>
      <c r="BA35" s="70">
        <f>AZ35+0.416666666666667</f>
        <v>82.500000000000028</v>
      </c>
      <c r="BB35" s="70">
        <v>82.9166666666667</v>
      </c>
      <c r="BC35" s="70">
        <v>83.333333333333371</v>
      </c>
      <c r="BD35" s="70">
        <v>83.750000000000043</v>
      </c>
      <c r="BE35" s="70">
        <v>84.166666666666714</v>
      </c>
      <c r="BF35" s="70">
        <v>84.583333333333385</v>
      </c>
      <c r="BG35" s="70">
        <v>85.000000000000057</v>
      </c>
    </row>
    <row r="36" spans="1:59" ht="188.25" customHeight="1" x14ac:dyDescent="0.25">
      <c r="A36" s="43" t="s">
        <v>297</v>
      </c>
      <c r="B36" s="43" t="s">
        <v>236</v>
      </c>
      <c r="C36" s="43" t="s">
        <v>306</v>
      </c>
      <c r="D36" s="43" t="s">
        <v>320</v>
      </c>
      <c r="E36" s="43" t="s">
        <v>320</v>
      </c>
      <c r="F36" s="30" t="s">
        <v>170</v>
      </c>
      <c r="G36" s="30" t="s">
        <v>175</v>
      </c>
      <c r="H36" s="30" t="s">
        <v>180</v>
      </c>
      <c r="I36" s="30" t="s">
        <v>431</v>
      </c>
      <c r="J36" s="30" t="s">
        <v>432</v>
      </c>
      <c r="K36" s="29" t="s">
        <v>506</v>
      </c>
      <c r="L36" s="44" t="s">
        <v>502</v>
      </c>
      <c r="M36" s="29" t="s">
        <v>320</v>
      </c>
      <c r="N36" s="30">
        <v>25</v>
      </c>
      <c r="O36" s="29"/>
      <c r="P36" s="30">
        <v>342</v>
      </c>
      <c r="Q36" s="36" t="s">
        <v>324</v>
      </c>
      <c r="R36" s="30" t="s">
        <v>10</v>
      </c>
      <c r="S36" s="30" t="s">
        <v>32</v>
      </c>
      <c r="T36" s="30"/>
      <c r="U36" s="30"/>
      <c r="V36" s="30"/>
      <c r="W36" s="30"/>
      <c r="X36" s="30"/>
      <c r="Y36" s="30"/>
      <c r="Z36" s="30"/>
      <c r="AA36" s="30" t="s">
        <v>32</v>
      </c>
      <c r="AB36" s="30"/>
      <c r="AC36" s="30"/>
      <c r="AD36" s="30"/>
      <c r="AE36" s="30"/>
      <c r="AF36" s="30"/>
      <c r="AG36" s="30" t="s">
        <v>469</v>
      </c>
      <c r="AH36" s="30" t="s">
        <v>460</v>
      </c>
      <c r="AI36" s="30" t="s">
        <v>503</v>
      </c>
      <c r="AJ36" s="30" t="s">
        <v>437</v>
      </c>
      <c r="AK36" s="28" t="s">
        <v>511</v>
      </c>
      <c r="AL36" s="28" t="s">
        <v>512</v>
      </c>
      <c r="AM36" s="60">
        <v>35</v>
      </c>
      <c r="AN36" s="60">
        <v>0</v>
      </c>
      <c r="AO36" s="60">
        <v>37</v>
      </c>
      <c r="AP36" s="60">
        <v>40</v>
      </c>
      <c r="AQ36" s="60">
        <v>45</v>
      </c>
      <c r="AR36" s="60">
        <v>45</v>
      </c>
      <c r="AS36" s="60">
        <v>35</v>
      </c>
      <c r="AT36" s="60">
        <v>0</v>
      </c>
      <c r="AU36" s="60">
        <v>37</v>
      </c>
      <c r="AV36" s="70">
        <v>35.166666666666664</v>
      </c>
      <c r="AW36" s="70">
        <v>35.333333333333329</v>
      </c>
      <c r="AX36" s="60">
        <v>35.499999999999993</v>
      </c>
      <c r="AY36" s="60">
        <f>AX36+0.166666666666667</f>
        <v>35.666666666666657</v>
      </c>
      <c r="AZ36" s="60">
        <f>AY36+0.166666666666667</f>
        <v>35.833333333333321</v>
      </c>
      <c r="BA36" s="60">
        <f>AZ36+0.166666666666667</f>
        <v>35.999999999999986</v>
      </c>
      <c r="BB36" s="60">
        <v>36.16666666666665</v>
      </c>
      <c r="BC36" s="60">
        <v>36.333333333333314</v>
      </c>
      <c r="BD36" s="60">
        <v>36.499999999999979</v>
      </c>
      <c r="BE36" s="60">
        <v>36.666666666666643</v>
      </c>
      <c r="BF36" s="60">
        <v>36.833333333333307</v>
      </c>
      <c r="BG36" s="60">
        <v>36.999999999999972</v>
      </c>
    </row>
    <row r="37" spans="1:59" ht="84.75" customHeight="1" x14ac:dyDescent="0.25">
      <c r="A37" s="43" t="s">
        <v>297</v>
      </c>
      <c r="B37" s="43" t="s">
        <v>236</v>
      </c>
      <c r="C37" s="43" t="s">
        <v>306</v>
      </c>
      <c r="D37" s="43" t="s">
        <v>320</v>
      </c>
      <c r="E37" s="43" t="s">
        <v>320</v>
      </c>
      <c r="F37" s="30" t="s">
        <v>170</v>
      </c>
      <c r="G37" s="30" t="s">
        <v>175</v>
      </c>
      <c r="H37" s="30" t="s">
        <v>180</v>
      </c>
      <c r="I37" s="30" t="s">
        <v>431</v>
      </c>
      <c r="J37" s="30" t="s">
        <v>432</v>
      </c>
      <c r="K37" s="29" t="s">
        <v>506</v>
      </c>
      <c r="L37" s="44" t="s">
        <v>502</v>
      </c>
      <c r="M37" s="29" t="s">
        <v>320</v>
      </c>
      <c r="N37" s="29">
        <v>25</v>
      </c>
      <c r="O37" s="29"/>
      <c r="P37" s="30">
        <v>343</v>
      </c>
      <c r="Q37" s="36" t="s">
        <v>325</v>
      </c>
      <c r="R37" s="30" t="s">
        <v>10</v>
      </c>
      <c r="S37" s="30" t="s">
        <v>32</v>
      </c>
      <c r="T37" s="30"/>
      <c r="U37" s="30"/>
      <c r="V37" s="30"/>
      <c r="W37" s="30"/>
      <c r="X37" s="30"/>
      <c r="Y37" s="30"/>
      <c r="Z37" s="30"/>
      <c r="AA37" s="30" t="s">
        <v>32</v>
      </c>
      <c r="AB37" s="30"/>
      <c r="AC37" s="30"/>
      <c r="AD37" s="30"/>
      <c r="AE37" s="30"/>
      <c r="AF37" s="30"/>
      <c r="AG37" s="30" t="s">
        <v>469</v>
      </c>
      <c r="AH37" s="30" t="s">
        <v>460</v>
      </c>
      <c r="AI37" s="30" t="s">
        <v>503</v>
      </c>
      <c r="AJ37" s="30" t="s">
        <v>437</v>
      </c>
      <c r="AK37" s="28" t="s">
        <v>513</v>
      </c>
      <c r="AL37" s="28" t="s">
        <v>514</v>
      </c>
      <c r="AM37" s="60">
        <v>16</v>
      </c>
      <c r="AN37" s="60">
        <v>24.4</v>
      </c>
      <c r="AO37" s="60">
        <v>50</v>
      </c>
      <c r="AP37" s="60">
        <v>75</v>
      </c>
      <c r="AQ37" s="60">
        <v>90</v>
      </c>
      <c r="AR37" s="60">
        <v>90</v>
      </c>
      <c r="AS37" s="60">
        <v>24.4</v>
      </c>
      <c r="AT37" s="60">
        <v>0</v>
      </c>
      <c r="AU37" s="60">
        <v>50</v>
      </c>
      <c r="AV37" s="60">
        <v>26.533333333333328</v>
      </c>
      <c r="AW37" s="70">
        <v>28.666666666666657</v>
      </c>
      <c r="AX37" s="70">
        <v>30.799999999999986</v>
      </c>
      <c r="AY37" s="70">
        <f>AX37+2.13333333333333</f>
        <v>32.933333333333316</v>
      </c>
      <c r="AZ37" s="70">
        <f>AY37+2.13333333333333</f>
        <v>35.066666666666649</v>
      </c>
      <c r="BA37" s="70">
        <f>AZ37+2.13333333333333</f>
        <v>37.199999999999982</v>
      </c>
      <c r="BB37" s="70">
        <v>39.333333333333314</v>
      </c>
      <c r="BC37" s="70">
        <v>41.466666666666647</v>
      </c>
      <c r="BD37" s="70">
        <v>43.59999999999998</v>
      </c>
      <c r="BE37" s="70">
        <v>45.733333333333313</v>
      </c>
      <c r="BF37" s="70">
        <v>47.866666666666646</v>
      </c>
      <c r="BG37" s="70">
        <v>49.999999999999979</v>
      </c>
    </row>
    <row r="38" spans="1:59" ht="84.75" customHeight="1" x14ac:dyDescent="0.25">
      <c r="A38" s="43" t="s">
        <v>297</v>
      </c>
      <c r="B38" s="43" t="s">
        <v>236</v>
      </c>
      <c r="C38" s="43" t="s">
        <v>306</v>
      </c>
      <c r="D38" s="43" t="s">
        <v>320</v>
      </c>
      <c r="E38" s="43" t="s">
        <v>320</v>
      </c>
      <c r="F38" s="30" t="s">
        <v>170</v>
      </c>
      <c r="G38" s="30" t="s">
        <v>175</v>
      </c>
      <c r="H38" s="30" t="s">
        <v>180</v>
      </c>
      <c r="I38" s="30" t="s">
        <v>431</v>
      </c>
      <c r="J38" s="30" t="s">
        <v>432</v>
      </c>
      <c r="K38" s="29" t="s">
        <v>506</v>
      </c>
      <c r="L38" s="44" t="s">
        <v>502</v>
      </c>
      <c r="M38" s="29" t="s">
        <v>320</v>
      </c>
      <c r="N38" s="29">
        <v>25</v>
      </c>
      <c r="O38" s="29"/>
      <c r="P38" s="30">
        <v>345</v>
      </c>
      <c r="Q38" s="36" t="s">
        <v>326</v>
      </c>
      <c r="R38" s="30" t="s">
        <v>10</v>
      </c>
      <c r="S38" s="30" t="s">
        <v>32</v>
      </c>
      <c r="T38" s="30"/>
      <c r="U38" s="30"/>
      <c r="V38" s="30"/>
      <c r="W38" s="30"/>
      <c r="X38" s="30"/>
      <c r="Y38" s="30"/>
      <c r="Z38" s="30"/>
      <c r="AA38" s="30" t="s">
        <v>32</v>
      </c>
      <c r="AB38" s="30"/>
      <c r="AC38" s="30"/>
      <c r="AD38" s="30"/>
      <c r="AE38" s="30"/>
      <c r="AF38" s="30"/>
      <c r="AG38" s="30" t="s">
        <v>444</v>
      </c>
      <c r="AH38" s="30" t="s">
        <v>460</v>
      </c>
      <c r="AI38" s="30" t="s">
        <v>457</v>
      </c>
      <c r="AJ38" s="30" t="s">
        <v>437</v>
      </c>
      <c r="AK38" s="29" t="s">
        <v>515</v>
      </c>
      <c r="AL38" s="30" t="s">
        <v>516</v>
      </c>
      <c r="AM38" s="60">
        <v>72</v>
      </c>
      <c r="AN38" s="60">
        <v>65</v>
      </c>
      <c r="AO38" s="60">
        <v>70</v>
      </c>
      <c r="AP38" s="60">
        <v>75</v>
      </c>
      <c r="AQ38" s="60">
        <v>80</v>
      </c>
      <c r="AR38" s="60">
        <v>80</v>
      </c>
      <c r="AS38" s="60">
        <v>65.08</v>
      </c>
      <c r="AT38" s="60">
        <v>0</v>
      </c>
      <c r="AU38" s="60">
        <v>70</v>
      </c>
      <c r="AV38" s="60">
        <v>35</v>
      </c>
      <c r="AW38" s="70">
        <v>0</v>
      </c>
      <c r="AX38" s="60">
        <v>0.5</v>
      </c>
      <c r="AY38" s="30">
        <v>1.2</v>
      </c>
      <c r="AZ38" s="30">
        <v>1.2</v>
      </c>
      <c r="BA38" s="30">
        <v>2.2999999999999998</v>
      </c>
      <c r="BB38" s="30">
        <v>3.7</v>
      </c>
      <c r="BC38" s="30">
        <v>4.4000000000000004</v>
      </c>
      <c r="BD38" s="30">
        <v>5.9</v>
      </c>
      <c r="BE38" s="30">
        <v>8</v>
      </c>
      <c r="BF38" s="30">
        <v>8.1999999999999993</v>
      </c>
      <c r="BG38" s="30">
        <v>0</v>
      </c>
    </row>
    <row r="39" spans="1:59" ht="84.75" customHeight="1" x14ac:dyDescent="0.25">
      <c r="A39" s="43" t="s">
        <v>297</v>
      </c>
      <c r="B39" s="43" t="s">
        <v>236</v>
      </c>
      <c r="C39" s="43" t="s">
        <v>306</v>
      </c>
      <c r="D39" s="43" t="s">
        <v>320</v>
      </c>
      <c r="E39" s="43" t="s">
        <v>320</v>
      </c>
      <c r="F39" s="30" t="s">
        <v>170</v>
      </c>
      <c r="G39" s="30" t="s">
        <v>175</v>
      </c>
      <c r="H39" s="30" t="s">
        <v>180</v>
      </c>
      <c r="I39" s="30" t="s">
        <v>431</v>
      </c>
      <c r="J39" s="30" t="s">
        <v>432</v>
      </c>
      <c r="K39" s="29" t="s">
        <v>506</v>
      </c>
      <c r="L39" s="44" t="s">
        <v>502</v>
      </c>
      <c r="M39" s="29" t="s">
        <v>320</v>
      </c>
      <c r="N39" s="29">
        <v>25</v>
      </c>
      <c r="O39" s="29"/>
      <c r="P39" s="30">
        <v>122</v>
      </c>
      <c r="Q39" s="36" t="s">
        <v>327</v>
      </c>
      <c r="R39" s="30" t="s">
        <v>10</v>
      </c>
      <c r="S39" s="30" t="s">
        <v>32</v>
      </c>
      <c r="T39" s="30"/>
      <c r="U39" s="30"/>
      <c r="V39" s="30"/>
      <c r="W39" s="30"/>
      <c r="X39" s="30"/>
      <c r="Y39" s="30"/>
      <c r="Z39" s="30"/>
      <c r="AA39" s="30" t="s">
        <v>32</v>
      </c>
      <c r="AB39" s="30"/>
      <c r="AC39" s="30"/>
      <c r="AD39" s="30"/>
      <c r="AE39" s="30"/>
      <c r="AF39" s="30"/>
      <c r="AG39" s="30" t="s">
        <v>434</v>
      </c>
      <c r="AH39" s="30" t="s">
        <v>463</v>
      </c>
      <c r="AI39" s="30" t="s">
        <v>503</v>
      </c>
      <c r="AJ39" s="30" t="s">
        <v>437</v>
      </c>
      <c r="AK39" s="28" t="s">
        <v>517</v>
      </c>
      <c r="AL39" s="28" t="s">
        <v>518</v>
      </c>
      <c r="AM39" s="71">
        <v>10</v>
      </c>
      <c r="AN39" s="71">
        <v>35</v>
      </c>
      <c r="AO39" s="71">
        <v>60</v>
      </c>
      <c r="AP39" s="71">
        <v>85</v>
      </c>
      <c r="AQ39" s="71">
        <v>100</v>
      </c>
      <c r="AR39" s="71">
        <v>100</v>
      </c>
      <c r="AS39" s="71">
        <v>35</v>
      </c>
      <c r="AT39" s="71">
        <v>0</v>
      </c>
      <c r="AU39" s="71">
        <v>60</v>
      </c>
      <c r="AV39" s="71">
        <v>0</v>
      </c>
      <c r="AW39" s="70">
        <v>0</v>
      </c>
      <c r="AX39" s="60">
        <v>41.25</v>
      </c>
      <c r="AY39" s="30">
        <v>0</v>
      </c>
      <c r="AZ39" s="25">
        <v>0</v>
      </c>
      <c r="BA39" s="59">
        <f>AX39+6.25</f>
        <v>47.5</v>
      </c>
      <c r="BB39" s="30">
        <v>0</v>
      </c>
      <c r="BC39" s="30">
        <v>0</v>
      </c>
      <c r="BD39" s="59">
        <v>53.75</v>
      </c>
      <c r="BE39" s="30">
        <v>0</v>
      </c>
      <c r="BF39" s="30">
        <v>0</v>
      </c>
      <c r="BG39" s="59">
        <v>60</v>
      </c>
    </row>
    <row r="40" spans="1:59" ht="84.75" customHeight="1" x14ac:dyDescent="0.25">
      <c r="A40" s="43" t="s">
        <v>297</v>
      </c>
      <c r="B40" s="43" t="s">
        <v>236</v>
      </c>
      <c r="C40" s="43" t="s">
        <v>306</v>
      </c>
      <c r="D40" s="43" t="s">
        <v>328</v>
      </c>
      <c r="E40" s="43" t="s">
        <v>328</v>
      </c>
      <c r="F40" s="30" t="s">
        <v>170</v>
      </c>
      <c r="G40" s="30" t="s">
        <v>175</v>
      </c>
      <c r="H40" s="30" t="s">
        <v>180</v>
      </c>
      <c r="I40" s="30" t="s">
        <v>431</v>
      </c>
      <c r="J40" s="30" t="s">
        <v>432</v>
      </c>
      <c r="K40" s="28"/>
      <c r="L40" s="30"/>
      <c r="M40" s="28" t="s">
        <v>328</v>
      </c>
      <c r="N40" s="28"/>
      <c r="O40" s="28"/>
      <c r="P40" s="30">
        <v>465</v>
      </c>
      <c r="Q40" s="28" t="s">
        <v>329</v>
      </c>
      <c r="R40" s="30" t="s">
        <v>36</v>
      </c>
      <c r="S40" s="30"/>
      <c r="T40" s="30"/>
      <c r="U40" s="30"/>
      <c r="V40" s="30"/>
      <c r="W40" s="30"/>
      <c r="X40" s="30"/>
      <c r="Y40" s="30"/>
      <c r="Z40" s="30"/>
      <c r="AA40" s="30"/>
      <c r="AB40" s="30"/>
      <c r="AC40" s="30"/>
      <c r="AD40" s="30"/>
      <c r="AE40" s="30"/>
      <c r="AF40" s="30"/>
      <c r="AG40" s="30" t="s">
        <v>434</v>
      </c>
      <c r="AH40" s="30" t="s">
        <v>460</v>
      </c>
      <c r="AI40" s="30" t="s">
        <v>457</v>
      </c>
      <c r="AJ40" s="30" t="s">
        <v>437</v>
      </c>
      <c r="AK40" s="28" t="s">
        <v>519</v>
      </c>
      <c r="AL40" s="30" t="s">
        <v>520</v>
      </c>
      <c r="AM40" s="59">
        <v>0</v>
      </c>
      <c r="AN40" s="59">
        <v>0</v>
      </c>
      <c r="AO40" s="60">
        <v>100</v>
      </c>
      <c r="AP40" s="60">
        <v>100</v>
      </c>
      <c r="AQ40" s="60">
        <v>100</v>
      </c>
      <c r="AR40" s="60">
        <v>100</v>
      </c>
      <c r="AS40" s="59">
        <v>0</v>
      </c>
      <c r="AT40" s="72">
        <v>0</v>
      </c>
      <c r="AU40" s="60">
        <v>100</v>
      </c>
      <c r="AV40" s="60">
        <v>8.33</v>
      </c>
      <c r="AW40" s="70">
        <v>8.33</v>
      </c>
      <c r="AX40" s="60">
        <v>8.33</v>
      </c>
      <c r="AY40" s="59">
        <v>8.33</v>
      </c>
      <c r="AZ40" s="59">
        <v>8.33</v>
      </c>
      <c r="BA40" s="59">
        <v>8.3333333333333304</v>
      </c>
      <c r="BB40" s="59">
        <v>8.33</v>
      </c>
      <c r="BC40" s="59">
        <v>8.33</v>
      </c>
      <c r="BD40" s="59">
        <v>8.33</v>
      </c>
      <c r="BE40" s="59">
        <v>8.33</v>
      </c>
      <c r="BF40" s="59">
        <v>8.33</v>
      </c>
      <c r="BG40" s="59">
        <v>8.33</v>
      </c>
    </row>
    <row r="41" spans="1:59" ht="84.75" customHeight="1" x14ac:dyDescent="0.25">
      <c r="A41" s="43" t="s">
        <v>297</v>
      </c>
      <c r="B41" s="43" t="s">
        <v>236</v>
      </c>
      <c r="C41" s="43" t="s">
        <v>306</v>
      </c>
      <c r="D41" s="43" t="s">
        <v>328</v>
      </c>
      <c r="E41" s="43" t="s">
        <v>328</v>
      </c>
      <c r="F41" s="30" t="s">
        <v>170</v>
      </c>
      <c r="G41" s="30" t="s">
        <v>175</v>
      </c>
      <c r="H41" s="30" t="s">
        <v>180</v>
      </c>
      <c r="I41" s="30" t="s">
        <v>431</v>
      </c>
      <c r="J41" s="30" t="s">
        <v>432</v>
      </c>
      <c r="K41" s="28"/>
      <c r="L41" s="30"/>
      <c r="M41" s="28" t="s">
        <v>328</v>
      </c>
      <c r="N41" s="28"/>
      <c r="O41" s="28"/>
      <c r="P41" s="30">
        <v>466</v>
      </c>
      <c r="Q41" s="28" t="s">
        <v>330</v>
      </c>
      <c r="R41" s="30" t="s">
        <v>36</v>
      </c>
      <c r="S41" s="30"/>
      <c r="T41" s="30"/>
      <c r="U41" s="30"/>
      <c r="V41" s="30"/>
      <c r="W41" s="30"/>
      <c r="X41" s="30"/>
      <c r="Y41" s="30"/>
      <c r="Z41" s="30"/>
      <c r="AA41" s="30"/>
      <c r="AB41" s="30"/>
      <c r="AC41" s="30"/>
      <c r="AD41" s="30"/>
      <c r="AE41" s="30"/>
      <c r="AF41" s="30"/>
      <c r="AG41" s="30" t="s">
        <v>434</v>
      </c>
      <c r="AH41" s="30" t="s">
        <v>460</v>
      </c>
      <c r="AI41" s="30" t="s">
        <v>457</v>
      </c>
      <c r="AJ41" s="30" t="s">
        <v>445</v>
      </c>
      <c r="AK41" s="28" t="s">
        <v>521</v>
      </c>
      <c r="AL41" s="30" t="s">
        <v>520</v>
      </c>
      <c r="AM41" s="30">
        <v>0</v>
      </c>
      <c r="AN41" s="30">
        <v>4</v>
      </c>
      <c r="AO41" s="30">
        <v>3</v>
      </c>
      <c r="AP41" s="30">
        <v>3</v>
      </c>
      <c r="AQ41" s="30">
        <v>3</v>
      </c>
      <c r="AR41" s="30">
        <v>3</v>
      </c>
      <c r="AS41" s="30">
        <v>4</v>
      </c>
      <c r="AT41" s="30">
        <v>0</v>
      </c>
      <c r="AU41" s="30">
        <v>3</v>
      </c>
      <c r="AV41" s="30">
        <v>0</v>
      </c>
      <c r="AW41" s="42">
        <v>0</v>
      </c>
      <c r="AX41" s="30">
        <v>1</v>
      </c>
      <c r="AY41" s="30">
        <v>0</v>
      </c>
      <c r="AZ41" s="30">
        <v>0</v>
      </c>
      <c r="BA41" s="30">
        <v>1</v>
      </c>
      <c r="BB41" s="30">
        <v>0</v>
      </c>
      <c r="BC41" s="30">
        <v>0</v>
      </c>
      <c r="BD41" s="30">
        <v>1</v>
      </c>
      <c r="BE41" s="30">
        <v>0</v>
      </c>
      <c r="BF41" s="30">
        <v>0</v>
      </c>
      <c r="BG41" s="30">
        <v>0</v>
      </c>
    </row>
    <row r="42" spans="1:59" ht="84.75" customHeight="1" x14ac:dyDescent="0.25">
      <c r="A42" s="43" t="s">
        <v>297</v>
      </c>
      <c r="B42" s="43" t="s">
        <v>236</v>
      </c>
      <c r="C42" s="43" t="s">
        <v>306</v>
      </c>
      <c r="D42" s="43" t="s">
        <v>328</v>
      </c>
      <c r="E42" s="43" t="s">
        <v>328</v>
      </c>
      <c r="F42" s="30" t="s">
        <v>170</v>
      </c>
      <c r="G42" s="30" t="s">
        <v>175</v>
      </c>
      <c r="H42" s="30" t="s">
        <v>180</v>
      </c>
      <c r="I42" s="30" t="s">
        <v>431</v>
      </c>
      <c r="J42" s="30" t="s">
        <v>432</v>
      </c>
      <c r="K42" s="28"/>
      <c r="L42" s="30"/>
      <c r="M42" s="28" t="s">
        <v>328</v>
      </c>
      <c r="N42" s="28"/>
      <c r="O42" s="28"/>
      <c r="P42" s="30">
        <v>467</v>
      </c>
      <c r="Q42" s="28" t="s">
        <v>331</v>
      </c>
      <c r="R42" s="30" t="s">
        <v>36</v>
      </c>
      <c r="S42" s="30"/>
      <c r="T42" s="30"/>
      <c r="U42" s="30"/>
      <c r="V42" s="30"/>
      <c r="W42" s="30"/>
      <c r="X42" s="30"/>
      <c r="Y42" s="30"/>
      <c r="Z42" s="30"/>
      <c r="AA42" s="30"/>
      <c r="AB42" s="30"/>
      <c r="AC42" s="30"/>
      <c r="AD42" s="30"/>
      <c r="AE42" s="30"/>
      <c r="AF42" s="30"/>
      <c r="AG42" s="30" t="s">
        <v>434</v>
      </c>
      <c r="AH42" s="30" t="s">
        <v>460</v>
      </c>
      <c r="AI42" s="30" t="s">
        <v>457</v>
      </c>
      <c r="AJ42" s="30" t="s">
        <v>445</v>
      </c>
      <c r="AK42" s="28" t="s">
        <v>522</v>
      </c>
      <c r="AL42" s="30" t="s">
        <v>523</v>
      </c>
      <c r="AM42" s="30">
        <v>0</v>
      </c>
      <c r="AN42" s="30">
        <v>6</v>
      </c>
      <c r="AO42" s="30">
        <v>6</v>
      </c>
      <c r="AP42" s="30">
        <v>6</v>
      </c>
      <c r="AQ42" s="30">
        <v>6</v>
      </c>
      <c r="AR42" s="30">
        <v>6</v>
      </c>
      <c r="AS42" s="30">
        <v>6</v>
      </c>
      <c r="AT42" s="30">
        <v>0</v>
      </c>
      <c r="AU42" s="30">
        <v>6</v>
      </c>
      <c r="AV42" s="30">
        <v>0</v>
      </c>
      <c r="AW42" s="42">
        <v>1</v>
      </c>
      <c r="AX42" s="30">
        <v>0</v>
      </c>
      <c r="AY42" s="30">
        <v>1</v>
      </c>
      <c r="AZ42" s="30">
        <v>0</v>
      </c>
      <c r="BA42" s="30">
        <v>1</v>
      </c>
      <c r="BB42" s="30">
        <v>0</v>
      </c>
      <c r="BC42" s="30">
        <v>1</v>
      </c>
      <c r="BD42" s="30">
        <v>0</v>
      </c>
      <c r="BE42" s="30">
        <v>1</v>
      </c>
      <c r="BF42" s="30">
        <v>0</v>
      </c>
      <c r="BG42" s="30">
        <v>1</v>
      </c>
    </row>
    <row r="43" spans="1:59" ht="84.75" customHeight="1" x14ac:dyDescent="0.25">
      <c r="A43" s="51" t="s">
        <v>297</v>
      </c>
      <c r="B43" s="51" t="s">
        <v>236</v>
      </c>
      <c r="C43" s="51" t="s">
        <v>306</v>
      </c>
      <c r="D43" s="51" t="s">
        <v>332</v>
      </c>
      <c r="E43" s="51" t="s">
        <v>332</v>
      </c>
      <c r="F43" s="25" t="s">
        <v>170</v>
      </c>
      <c r="G43" s="25" t="s">
        <v>175</v>
      </c>
      <c r="H43" s="25" t="s">
        <v>180</v>
      </c>
      <c r="I43" s="25" t="s">
        <v>431</v>
      </c>
      <c r="J43" s="25" t="s">
        <v>432</v>
      </c>
      <c r="K43" s="25"/>
      <c r="L43" s="25"/>
      <c r="M43" s="25" t="s">
        <v>332</v>
      </c>
      <c r="N43" s="25"/>
      <c r="O43" s="25"/>
      <c r="P43" s="25">
        <v>460</v>
      </c>
      <c r="Q43" s="52" t="s">
        <v>333</v>
      </c>
      <c r="R43" s="25" t="s">
        <v>36</v>
      </c>
      <c r="S43" s="25"/>
      <c r="T43" s="25"/>
      <c r="U43" s="25"/>
      <c r="V43" s="25"/>
      <c r="W43" s="25"/>
      <c r="X43" s="25"/>
      <c r="Y43" s="25"/>
      <c r="Z43" s="25"/>
      <c r="AA43" s="25"/>
      <c r="AB43" s="25"/>
      <c r="AC43" s="25"/>
      <c r="AD43" s="25"/>
      <c r="AE43" s="25"/>
      <c r="AF43" s="25"/>
      <c r="AG43" s="25" t="s">
        <v>434</v>
      </c>
      <c r="AH43" s="25" t="s">
        <v>460</v>
      </c>
      <c r="AI43" s="25" t="s">
        <v>457</v>
      </c>
      <c r="AJ43" s="25" t="s">
        <v>445</v>
      </c>
      <c r="AK43" s="52" t="s">
        <v>524</v>
      </c>
      <c r="AL43" s="25" t="s">
        <v>525</v>
      </c>
      <c r="AM43" s="25">
        <v>10</v>
      </c>
      <c r="AN43" s="25">
        <v>10</v>
      </c>
      <c r="AO43" s="25">
        <v>10</v>
      </c>
      <c r="AP43" s="25">
        <v>10</v>
      </c>
      <c r="AQ43" s="25">
        <v>10</v>
      </c>
      <c r="AR43" s="25">
        <v>10</v>
      </c>
      <c r="AS43" s="25">
        <v>11</v>
      </c>
      <c r="AT43" s="25">
        <v>0</v>
      </c>
      <c r="AU43" s="25">
        <v>10</v>
      </c>
      <c r="AV43" s="25">
        <v>0</v>
      </c>
      <c r="AW43" s="56">
        <v>0</v>
      </c>
      <c r="AX43" s="25">
        <v>1</v>
      </c>
      <c r="AY43" s="25">
        <v>2</v>
      </c>
      <c r="AZ43" s="25">
        <v>2</v>
      </c>
      <c r="BA43" s="25">
        <v>2</v>
      </c>
      <c r="BB43" s="25">
        <v>1</v>
      </c>
      <c r="BC43" s="25">
        <v>1</v>
      </c>
      <c r="BD43" s="25">
        <v>1</v>
      </c>
      <c r="BE43" s="25">
        <v>0</v>
      </c>
      <c r="BF43" s="25">
        <v>0</v>
      </c>
      <c r="BG43" s="25">
        <v>0</v>
      </c>
    </row>
    <row r="44" spans="1:59" ht="84.75" customHeight="1" x14ac:dyDescent="0.25">
      <c r="A44" s="43" t="s">
        <v>297</v>
      </c>
      <c r="B44" s="43" t="s">
        <v>236</v>
      </c>
      <c r="C44" s="43" t="s">
        <v>306</v>
      </c>
      <c r="D44" s="43" t="s">
        <v>332</v>
      </c>
      <c r="E44" s="43" t="s">
        <v>332</v>
      </c>
      <c r="F44" s="30" t="s">
        <v>170</v>
      </c>
      <c r="G44" s="30" t="s">
        <v>175</v>
      </c>
      <c r="H44" s="30" t="s">
        <v>180</v>
      </c>
      <c r="I44" s="30" t="s">
        <v>431</v>
      </c>
      <c r="J44" s="30" t="s">
        <v>432</v>
      </c>
      <c r="K44" s="30"/>
      <c r="L44" s="30"/>
      <c r="M44" s="30" t="s">
        <v>332</v>
      </c>
      <c r="N44" s="30"/>
      <c r="O44" s="30"/>
      <c r="P44" s="30">
        <v>461</v>
      </c>
      <c r="Q44" s="36" t="s">
        <v>334</v>
      </c>
      <c r="R44" s="30" t="s">
        <v>36</v>
      </c>
      <c r="S44" s="30"/>
      <c r="T44" s="30"/>
      <c r="U44" s="30"/>
      <c r="V44" s="30"/>
      <c r="W44" s="30"/>
      <c r="X44" s="30"/>
      <c r="Y44" s="30"/>
      <c r="Z44" s="30"/>
      <c r="AA44" s="30"/>
      <c r="AB44" s="30"/>
      <c r="AC44" s="30"/>
      <c r="AD44" s="30"/>
      <c r="AE44" s="30"/>
      <c r="AF44" s="30"/>
      <c r="AG44" s="30" t="s">
        <v>469</v>
      </c>
      <c r="AH44" s="30" t="s">
        <v>463</v>
      </c>
      <c r="AI44" s="30" t="s">
        <v>457</v>
      </c>
      <c r="AJ44" s="30" t="s">
        <v>437</v>
      </c>
      <c r="AK44" s="36" t="s">
        <v>526</v>
      </c>
      <c r="AL44" s="30" t="s">
        <v>527</v>
      </c>
      <c r="AM44" s="59">
        <v>0</v>
      </c>
      <c r="AN44" s="59">
        <v>0</v>
      </c>
      <c r="AO44" s="60">
        <v>80</v>
      </c>
      <c r="AP44" s="60">
        <v>100</v>
      </c>
      <c r="AQ44" s="60">
        <v>100</v>
      </c>
      <c r="AR44" s="60">
        <v>100</v>
      </c>
      <c r="AS44" s="59">
        <v>0</v>
      </c>
      <c r="AT44" s="59">
        <v>0</v>
      </c>
      <c r="AU44" s="60">
        <v>80</v>
      </c>
      <c r="AV44" s="60">
        <v>0</v>
      </c>
      <c r="AW44" s="61">
        <v>0</v>
      </c>
      <c r="AX44" s="60">
        <v>10</v>
      </c>
      <c r="AY44" s="59">
        <v>0</v>
      </c>
      <c r="AZ44" s="59">
        <v>0</v>
      </c>
      <c r="BA44" s="59">
        <v>25</v>
      </c>
      <c r="BB44" s="59">
        <v>0</v>
      </c>
      <c r="BC44" s="59">
        <v>0</v>
      </c>
      <c r="BD44" s="59">
        <v>30</v>
      </c>
      <c r="BE44" s="59">
        <v>0</v>
      </c>
      <c r="BF44" s="59">
        <v>0</v>
      </c>
      <c r="BG44" s="59">
        <v>15</v>
      </c>
    </row>
    <row r="45" spans="1:59" ht="84.75" customHeight="1" x14ac:dyDescent="0.25">
      <c r="A45" s="51" t="s">
        <v>297</v>
      </c>
      <c r="B45" s="51" t="s">
        <v>236</v>
      </c>
      <c r="C45" s="51" t="s">
        <v>306</v>
      </c>
      <c r="D45" s="51" t="s">
        <v>332</v>
      </c>
      <c r="E45" s="51" t="s">
        <v>332</v>
      </c>
      <c r="F45" s="25" t="s">
        <v>170</v>
      </c>
      <c r="G45" s="25" t="s">
        <v>175</v>
      </c>
      <c r="H45" s="25" t="s">
        <v>180</v>
      </c>
      <c r="I45" s="25" t="s">
        <v>431</v>
      </c>
      <c r="J45" s="25" t="s">
        <v>432</v>
      </c>
      <c r="K45" s="25"/>
      <c r="L45" s="25"/>
      <c r="M45" s="25" t="s">
        <v>332</v>
      </c>
      <c r="N45" s="25"/>
      <c r="O45" s="25"/>
      <c r="P45" s="25">
        <v>462</v>
      </c>
      <c r="Q45" s="52" t="s">
        <v>335</v>
      </c>
      <c r="R45" s="25" t="s">
        <v>36</v>
      </c>
      <c r="S45" s="25"/>
      <c r="T45" s="25"/>
      <c r="U45" s="25"/>
      <c r="V45" s="25"/>
      <c r="W45" s="25"/>
      <c r="X45" s="25"/>
      <c r="Y45" s="25"/>
      <c r="Z45" s="25"/>
      <c r="AA45" s="25"/>
      <c r="AB45" s="25"/>
      <c r="AC45" s="25"/>
      <c r="AD45" s="25"/>
      <c r="AE45" s="25"/>
      <c r="AF45" s="25"/>
      <c r="AG45" s="25" t="s">
        <v>434</v>
      </c>
      <c r="AH45" s="25" t="s">
        <v>463</v>
      </c>
      <c r="AI45" s="25" t="s">
        <v>457</v>
      </c>
      <c r="AJ45" s="25" t="s">
        <v>437</v>
      </c>
      <c r="AK45" s="52" t="s">
        <v>528</v>
      </c>
      <c r="AL45" s="25" t="s">
        <v>529</v>
      </c>
      <c r="AM45" s="53">
        <v>0</v>
      </c>
      <c r="AN45" s="53">
        <v>0</v>
      </c>
      <c r="AO45" s="54">
        <v>100</v>
      </c>
      <c r="AP45" s="54">
        <v>100</v>
      </c>
      <c r="AQ45" s="54">
        <v>100</v>
      </c>
      <c r="AR45" s="54">
        <v>100</v>
      </c>
      <c r="AS45" s="53">
        <v>0</v>
      </c>
      <c r="AT45" s="53">
        <v>0</v>
      </c>
      <c r="AU45" s="54">
        <v>100</v>
      </c>
      <c r="AV45" s="54">
        <v>0</v>
      </c>
      <c r="AW45" s="55">
        <v>0</v>
      </c>
      <c r="AX45" s="54">
        <v>15</v>
      </c>
      <c r="AY45" s="53">
        <v>0</v>
      </c>
      <c r="AZ45" s="53">
        <v>0</v>
      </c>
      <c r="BA45" s="53">
        <v>25</v>
      </c>
      <c r="BB45" s="53">
        <v>0</v>
      </c>
      <c r="BC45" s="53">
        <v>0</v>
      </c>
      <c r="BD45" s="53">
        <v>30</v>
      </c>
      <c r="BE45" s="53">
        <v>0</v>
      </c>
      <c r="BF45" s="53">
        <v>0</v>
      </c>
      <c r="BG45" s="53">
        <v>30</v>
      </c>
    </row>
    <row r="46" spans="1:59" ht="84.75" customHeight="1" x14ac:dyDescent="0.25">
      <c r="A46" s="43" t="s">
        <v>297</v>
      </c>
      <c r="B46" s="43" t="s">
        <v>236</v>
      </c>
      <c r="C46" s="43" t="s">
        <v>306</v>
      </c>
      <c r="D46" s="43" t="s">
        <v>332</v>
      </c>
      <c r="E46" s="43" t="s">
        <v>332</v>
      </c>
      <c r="F46" s="30" t="s">
        <v>170</v>
      </c>
      <c r="G46" s="30" t="s">
        <v>175</v>
      </c>
      <c r="H46" s="30" t="s">
        <v>180</v>
      </c>
      <c r="I46" s="30" t="s">
        <v>431</v>
      </c>
      <c r="J46" s="30" t="s">
        <v>432</v>
      </c>
      <c r="K46" s="30"/>
      <c r="L46" s="30"/>
      <c r="M46" s="30" t="s">
        <v>332</v>
      </c>
      <c r="N46" s="30"/>
      <c r="O46" s="30"/>
      <c r="P46" s="30">
        <v>463</v>
      </c>
      <c r="Q46" s="36" t="s">
        <v>336</v>
      </c>
      <c r="R46" s="30" t="s">
        <v>36</v>
      </c>
      <c r="S46" s="30"/>
      <c r="T46" s="30"/>
      <c r="U46" s="30"/>
      <c r="V46" s="30"/>
      <c r="W46" s="30"/>
      <c r="X46" s="30"/>
      <c r="Y46" s="30"/>
      <c r="Z46" s="30"/>
      <c r="AA46" s="30"/>
      <c r="AB46" s="30"/>
      <c r="AC46" s="30"/>
      <c r="AD46" s="30"/>
      <c r="AE46" s="30"/>
      <c r="AF46" s="30"/>
      <c r="AG46" s="30" t="s">
        <v>434</v>
      </c>
      <c r="AH46" s="30" t="s">
        <v>460</v>
      </c>
      <c r="AI46" s="30" t="s">
        <v>457</v>
      </c>
      <c r="AJ46" s="30" t="s">
        <v>445</v>
      </c>
      <c r="AK46" s="36" t="s">
        <v>530</v>
      </c>
      <c r="AL46" s="30" t="s">
        <v>531</v>
      </c>
      <c r="AM46" s="30">
        <v>0</v>
      </c>
      <c r="AN46" s="30">
        <v>30</v>
      </c>
      <c r="AO46" s="30">
        <v>30</v>
      </c>
      <c r="AP46" s="30">
        <v>30</v>
      </c>
      <c r="AQ46" s="30">
        <v>30</v>
      </c>
      <c r="AR46" s="30">
        <v>30</v>
      </c>
      <c r="AS46" s="30">
        <v>44</v>
      </c>
      <c r="AT46" s="30">
        <v>0</v>
      </c>
      <c r="AU46" s="30">
        <v>30</v>
      </c>
      <c r="AV46" s="30">
        <v>0</v>
      </c>
      <c r="AW46" s="57">
        <v>3</v>
      </c>
      <c r="AX46" s="30">
        <v>6</v>
      </c>
      <c r="AY46" s="30">
        <v>6</v>
      </c>
      <c r="AZ46" s="30">
        <v>6</v>
      </c>
      <c r="BA46" s="30">
        <v>4</v>
      </c>
      <c r="BB46" s="30">
        <v>4</v>
      </c>
      <c r="BC46" s="30">
        <v>1</v>
      </c>
      <c r="BD46" s="30">
        <v>0</v>
      </c>
      <c r="BE46" s="30">
        <v>0</v>
      </c>
      <c r="BF46" s="30">
        <v>0</v>
      </c>
      <c r="BG46" s="30">
        <v>0</v>
      </c>
    </row>
    <row r="47" spans="1:59" ht="84.75" customHeight="1" x14ac:dyDescent="0.25">
      <c r="A47" s="73" t="s">
        <v>297</v>
      </c>
      <c r="B47" s="73" t="s">
        <v>337</v>
      </c>
      <c r="C47" s="73" t="s">
        <v>306</v>
      </c>
      <c r="D47" s="73" t="s">
        <v>338</v>
      </c>
      <c r="E47" s="73" t="s">
        <v>338</v>
      </c>
      <c r="F47" s="56" t="s">
        <v>170</v>
      </c>
      <c r="G47" s="56" t="s">
        <v>175</v>
      </c>
      <c r="H47" s="56" t="s">
        <v>180</v>
      </c>
      <c r="I47" s="56" t="s">
        <v>431</v>
      </c>
      <c r="J47" s="56" t="s">
        <v>500</v>
      </c>
      <c r="K47" s="74" t="s">
        <v>532</v>
      </c>
      <c r="L47" s="75" t="s">
        <v>533</v>
      </c>
      <c r="M47" s="74" t="s">
        <v>338</v>
      </c>
      <c r="N47" s="74">
        <v>27</v>
      </c>
      <c r="O47" s="74"/>
      <c r="P47" s="56">
        <v>350</v>
      </c>
      <c r="Q47" s="74" t="s">
        <v>339</v>
      </c>
      <c r="R47" s="56" t="s">
        <v>10</v>
      </c>
      <c r="S47" s="56" t="s">
        <v>32</v>
      </c>
      <c r="T47" s="56"/>
      <c r="U47" s="56"/>
      <c r="V47" s="56"/>
      <c r="W47" s="56"/>
      <c r="X47" s="56"/>
      <c r="Y47" s="56"/>
      <c r="Z47" s="56"/>
      <c r="AA47" s="56"/>
      <c r="AB47" s="56"/>
      <c r="AC47" s="56"/>
      <c r="AD47" s="56"/>
      <c r="AE47" s="56"/>
      <c r="AF47" s="56"/>
      <c r="AG47" s="56" t="s">
        <v>534</v>
      </c>
      <c r="AH47" s="56" t="s">
        <v>535</v>
      </c>
      <c r="AI47" s="56" t="s">
        <v>457</v>
      </c>
      <c r="AJ47" s="56" t="s">
        <v>437</v>
      </c>
      <c r="AK47" s="74" t="s">
        <v>536</v>
      </c>
      <c r="AL47" s="74" t="s">
        <v>537</v>
      </c>
      <c r="AM47" s="76">
        <v>79.2</v>
      </c>
      <c r="AN47" s="76">
        <v>79.2</v>
      </c>
      <c r="AO47" s="76">
        <v>80.2</v>
      </c>
      <c r="AP47" s="76">
        <v>81.2</v>
      </c>
      <c r="AQ47" s="76">
        <v>82.2</v>
      </c>
      <c r="AR47" s="76">
        <v>83.2</v>
      </c>
      <c r="AS47" s="76">
        <v>79.2</v>
      </c>
      <c r="AT47" s="76">
        <v>0</v>
      </c>
      <c r="AU47" s="76">
        <v>80.2</v>
      </c>
      <c r="AV47" s="76">
        <v>0</v>
      </c>
      <c r="AW47" s="55">
        <v>0</v>
      </c>
      <c r="AX47" s="55">
        <v>0</v>
      </c>
      <c r="AY47" s="56">
        <v>0</v>
      </c>
      <c r="AZ47" s="25">
        <v>0</v>
      </c>
      <c r="BA47" s="25">
        <v>0</v>
      </c>
      <c r="BB47" s="25">
        <v>0</v>
      </c>
      <c r="BC47" s="25">
        <v>0</v>
      </c>
      <c r="BD47" s="25">
        <v>0</v>
      </c>
      <c r="BE47" s="25">
        <v>0</v>
      </c>
      <c r="BF47" s="25">
        <v>0</v>
      </c>
      <c r="BG47" s="25">
        <v>80.2</v>
      </c>
    </row>
    <row r="48" spans="1:59" ht="84.75" customHeight="1" x14ac:dyDescent="0.25">
      <c r="A48" s="43" t="s">
        <v>297</v>
      </c>
      <c r="B48" s="43" t="s">
        <v>340</v>
      </c>
      <c r="C48" s="43" t="s">
        <v>306</v>
      </c>
      <c r="D48" s="43" t="s">
        <v>338</v>
      </c>
      <c r="E48" s="43" t="s">
        <v>338</v>
      </c>
      <c r="F48" s="30" t="s">
        <v>170</v>
      </c>
      <c r="G48" s="30" t="s">
        <v>175</v>
      </c>
      <c r="H48" s="30" t="s">
        <v>180</v>
      </c>
      <c r="I48" s="30" t="s">
        <v>431</v>
      </c>
      <c r="J48" s="30" t="s">
        <v>432</v>
      </c>
      <c r="K48" s="28" t="s">
        <v>538</v>
      </c>
      <c r="L48" s="44" t="s">
        <v>533</v>
      </c>
      <c r="M48" s="28" t="s">
        <v>338</v>
      </c>
      <c r="N48" s="28">
        <v>27</v>
      </c>
      <c r="O48" s="28"/>
      <c r="P48" s="30">
        <v>355</v>
      </c>
      <c r="Q48" s="28" t="s">
        <v>341</v>
      </c>
      <c r="R48" s="30" t="s">
        <v>10</v>
      </c>
      <c r="S48" s="30" t="s">
        <v>32</v>
      </c>
      <c r="T48" s="30"/>
      <c r="U48" s="30"/>
      <c r="V48" s="30"/>
      <c r="W48" s="30"/>
      <c r="X48" s="30"/>
      <c r="Y48" s="30"/>
      <c r="Z48" s="30"/>
      <c r="AA48" s="30"/>
      <c r="AB48" s="30"/>
      <c r="AC48" s="30"/>
      <c r="AD48" s="30"/>
      <c r="AE48" s="30"/>
      <c r="AF48" s="30"/>
      <c r="AG48" s="30" t="s">
        <v>534</v>
      </c>
      <c r="AH48" s="30" t="s">
        <v>535</v>
      </c>
      <c r="AI48" s="30" t="s">
        <v>457</v>
      </c>
      <c r="AJ48" s="30" t="s">
        <v>445</v>
      </c>
      <c r="AK48" s="28" t="s">
        <v>539</v>
      </c>
      <c r="AL48" s="28" t="s">
        <v>540</v>
      </c>
      <c r="AM48" s="30">
        <v>92.4</v>
      </c>
      <c r="AN48" s="30">
        <v>92.4</v>
      </c>
      <c r="AO48" s="30">
        <v>93.5</v>
      </c>
      <c r="AP48" s="30">
        <v>94.5</v>
      </c>
      <c r="AQ48" s="30">
        <v>95.6</v>
      </c>
      <c r="AR48" s="30">
        <v>96.6</v>
      </c>
      <c r="AS48" s="30">
        <v>92.4</v>
      </c>
      <c r="AT48" s="30">
        <v>0</v>
      </c>
      <c r="AU48" s="30">
        <v>93.5</v>
      </c>
      <c r="AV48" s="30">
        <v>0</v>
      </c>
      <c r="AW48" s="57">
        <v>0</v>
      </c>
      <c r="AX48" s="30">
        <v>0</v>
      </c>
      <c r="AY48" s="30">
        <v>0</v>
      </c>
      <c r="AZ48" s="30">
        <v>0</v>
      </c>
      <c r="BA48" s="30">
        <v>0</v>
      </c>
      <c r="BB48" s="30">
        <v>0</v>
      </c>
      <c r="BC48" s="30">
        <v>0</v>
      </c>
      <c r="BD48" s="30">
        <v>0</v>
      </c>
      <c r="BE48" s="30">
        <v>0</v>
      </c>
      <c r="BF48" s="30">
        <v>0</v>
      </c>
      <c r="BG48" s="30">
        <v>93.5</v>
      </c>
    </row>
    <row r="49" spans="1:59" ht="84.75" customHeight="1" x14ac:dyDescent="0.25">
      <c r="A49" s="51" t="s">
        <v>297</v>
      </c>
      <c r="B49" s="51" t="s">
        <v>340</v>
      </c>
      <c r="C49" s="51" t="s">
        <v>306</v>
      </c>
      <c r="D49" s="51" t="s">
        <v>338</v>
      </c>
      <c r="E49" s="51" t="s">
        <v>338</v>
      </c>
      <c r="F49" s="25" t="s">
        <v>170</v>
      </c>
      <c r="G49" s="25" t="s">
        <v>175</v>
      </c>
      <c r="H49" s="25" t="s">
        <v>180</v>
      </c>
      <c r="I49" s="25" t="s">
        <v>431</v>
      </c>
      <c r="J49" s="25" t="s">
        <v>500</v>
      </c>
      <c r="K49" s="23" t="s">
        <v>541</v>
      </c>
      <c r="L49" s="78" t="s">
        <v>533</v>
      </c>
      <c r="M49" s="23" t="s">
        <v>338</v>
      </c>
      <c r="N49" s="23">
        <v>27</v>
      </c>
      <c r="O49" s="23"/>
      <c r="P49" s="25">
        <v>351</v>
      </c>
      <c r="Q49" s="23" t="s">
        <v>342</v>
      </c>
      <c r="R49" s="25" t="s">
        <v>10</v>
      </c>
      <c r="S49" s="25" t="s">
        <v>32</v>
      </c>
      <c r="T49" s="25"/>
      <c r="U49" s="25"/>
      <c r="V49" s="25"/>
      <c r="W49" s="25"/>
      <c r="X49" s="25"/>
      <c r="Y49" s="25"/>
      <c r="Z49" s="25"/>
      <c r="AA49" s="25"/>
      <c r="AB49" s="25"/>
      <c r="AC49" s="25"/>
      <c r="AD49" s="25"/>
      <c r="AE49" s="25"/>
      <c r="AF49" s="25"/>
      <c r="AG49" s="25" t="s">
        <v>534</v>
      </c>
      <c r="AH49" s="25" t="s">
        <v>535</v>
      </c>
      <c r="AI49" s="25" t="s">
        <v>457</v>
      </c>
      <c r="AJ49" s="25" t="s">
        <v>445</v>
      </c>
      <c r="AK49" s="23" t="s">
        <v>542</v>
      </c>
      <c r="AL49" s="23" t="s">
        <v>543</v>
      </c>
      <c r="AM49" s="25" t="s">
        <v>544</v>
      </c>
      <c r="AN49" s="25" t="s">
        <v>343</v>
      </c>
      <c r="AO49" s="25" t="s">
        <v>343</v>
      </c>
      <c r="AP49" s="25" t="s">
        <v>343</v>
      </c>
      <c r="AQ49" s="25" t="s">
        <v>343</v>
      </c>
      <c r="AR49" s="25" t="s">
        <v>343</v>
      </c>
      <c r="AS49" s="25">
        <v>3</v>
      </c>
      <c r="AT49" s="25">
        <v>0</v>
      </c>
      <c r="AU49" s="25" t="s">
        <v>343</v>
      </c>
      <c r="AV49" s="25">
        <v>0</v>
      </c>
      <c r="AW49" s="56">
        <v>0</v>
      </c>
      <c r="AX49" s="25">
        <v>0</v>
      </c>
      <c r="AY49" s="25">
        <v>0</v>
      </c>
      <c r="AZ49" s="25">
        <v>0</v>
      </c>
      <c r="BA49" s="25">
        <v>0</v>
      </c>
      <c r="BB49" s="25">
        <v>0</v>
      </c>
      <c r="BC49" s="25">
        <v>0</v>
      </c>
      <c r="BD49" s="25">
        <v>0</v>
      </c>
      <c r="BE49" s="25">
        <v>0</v>
      </c>
      <c r="BF49" s="25">
        <v>0</v>
      </c>
      <c r="BG49" s="25" t="s">
        <v>343</v>
      </c>
    </row>
    <row r="50" spans="1:59" ht="84.75" customHeight="1" x14ac:dyDescent="0.25">
      <c r="A50" s="51" t="s">
        <v>297</v>
      </c>
      <c r="B50" s="51" t="s">
        <v>236</v>
      </c>
      <c r="C50" s="51" t="s">
        <v>344</v>
      </c>
      <c r="D50" s="51" t="s">
        <v>345</v>
      </c>
      <c r="E50" s="51" t="s">
        <v>345</v>
      </c>
      <c r="F50" s="25" t="s">
        <v>170</v>
      </c>
      <c r="G50" s="25" t="s">
        <v>175</v>
      </c>
      <c r="H50" s="25" t="s">
        <v>180</v>
      </c>
      <c r="I50" s="25" t="s">
        <v>431</v>
      </c>
      <c r="J50" s="25" t="s">
        <v>432</v>
      </c>
      <c r="K50" s="52"/>
      <c r="L50" s="52"/>
      <c r="M50" s="52" t="s">
        <v>345</v>
      </c>
      <c r="N50" s="52"/>
      <c r="O50" s="52"/>
      <c r="P50" s="25">
        <v>419</v>
      </c>
      <c r="Q50" s="52" t="s">
        <v>346</v>
      </c>
      <c r="R50" s="25" t="s">
        <v>36</v>
      </c>
      <c r="S50" s="25"/>
      <c r="T50" s="25"/>
      <c r="U50" s="25"/>
      <c r="V50" s="25"/>
      <c r="W50" s="25"/>
      <c r="X50" s="25"/>
      <c r="Y50" s="25"/>
      <c r="Z50" s="25"/>
      <c r="AA50" s="25"/>
      <c r="AB50" s="25"/>
      <c r="AC50" s="25"/>
      <c r="AD50" s="25"/>
      <c r="AE50" s="25"/>
      <c r="AF50" s="25"/>
      <c r="AG50" s="25" t="s">
        <v>434</v>
      </c>
      <c r="AH50" s="25" t="s">
        <v>460</v>
      </c>
      <c r="AI50" s="25" t="s">
        <v>457</v>
      </c>
      <c r="AJ50" s="25" t="s">
        <v>437</v>
      </c>
      <c r="AK50" s="23" t="s">
        <v>545</v>
      </c>
      <c r="AL50" s="23" t="s">
        <v>546</v>
      </c>
      <c r="AM50" s="53">
        <v>0</v>
      </c>
      <c r="AN50" s="54">
        <v>100</v>
      </c>
      <c r="AO50" s="54">
        <v>90</v>
      </c>
      <c r="AP50" s="54">
        <v>100</v>
      </c>
      <c r="AQ50" s="54">
        <v>100</v>
      </c>
      <c r="AR50" s="54">
        <v>100</v>
      </c>
      <c r="AS50" s="54">
        <v>100</v>
      </c>
      <c r="AT50" s="54">
        <v>0</v>
      </c>
      <c r="AU50" s="54">
        <v>90</v>
      </c>
      <c r="AV50" s="54">
        <v>7.5</v>
      </c>
      <c r="AW50" s="55">
        <v>7.5</v>
      </c>
      <c r="AX50" s="54">
        <v>7.5</v>
      </c>
      <c r="AY50" s="79">
        <v>4.17</v>
      </c>
      <c r="AZ50" s="79">
        <v>8.33</v>
      </c>
      <c r="BA50" s="80">
        <v>10</v>
      </c>
      <c r="BB50" s="81">
        <v>7.5</v>
      </c>
      <c r="BC50" s="81">
        <v>6.67</v>
      </c>
      <c r="BD50" s="25">
        <v>5.83</v>
      </c>
      <c r="BE50" s="25">
        <v>8.34</v>
      </c>
      <c r="BF50" s="25">
        <v>5.83</v>
      </c>
      <c r="BG50" s="80">
        <v>10.83</v>
      </c>
    </row>
    <row r="51" spans="1:59" ht="84.75" customHeight="1" x14ac:dyDescent="0.25">
      <c r="A51" s="43" t="s">
        <v>297</v>
      </c>
      <c r="B51" s="43" t="s">
        <v>236</v>
      </c>
      <c r="C51" s="43" t="s">
        <v>344</v>
      </c>
      <c r="D51" s="43" t="s">
        <v>345</v>
      </c>
      <c r="E51" s="43" t="s">
        <v>345</v>
      </c>
      <c r="F51" s="30" t="s">
        <v>170</v>
      </c>
      <c r="G51" s="30" t="s">
        <v>175</v>
      </c>
      <c r="H51" s="30" t="s">
        <v>180</v>
      </c>
      <c r="I51" s="30" t="s">
        <v>431</v>
      </c>
      <c r="J51" s="30" t="s">
        <v>432</v>
      </c>
      <c r="K51" s="36"/>
      <c r="L51" s="36"/>
      <c r="M51" s="36" t="s">
        <v>345</v>
      </c>
      <c r="N51" s="36"/>
      <c r="O51" s="36"/>
      <c r="P51" s="30">
        <v>421</v>
      </c>
      <c r="Q51" s="36" t="s">
        <v>347</v>
      </c>
      <c r="R51" s="30" t="s">
        <v>36</v>
      </c>
      <c r="S51" s="30"/>
      <c r="T51" s="30"/>
      <c r="U51" s="30"/>
      <c r="V51" s="30"/>
      <c r="W51" s="30"/>
      <c r="X51" s="30"/>
      <c r="Y51" s="30"/>
      <c r="Z51" s="30"/>
      <c r="AA51" s="30"/>
      <c r="AB51" s="30"/>
      <c r="AC51" s="30"/>
      <c r="AD51" s="30"/>
      <c r="AE51" s="30"/>
      <c r="AF51" s="30"/>
      <c r="AG51" s="30" t="s">
        <v>434</v>
      </c>
      <c r="AH51" s="30" t="s">
        <v>460</v>
      </c>
      <c r="AI51" s="30" t="s">
        <v>457</v>
      </c>
      <c r="AJ51" s="30" t="s">
        <v>437</v>
      </c>
      <c r="AK51" s="29" t="s">
        <v>547</v>
      </c>
      <c r="AL51" s="28" t="s">
        <v>548</v>
      </c>
      <c r="AM51" s="59">
        <v>0</v>
      </c>
      <c r="AN51" s="60">
        <v>100</v>
      </c>
      <c r="AO51" s="60">
        <v>100</v>
      </c>
      <c r="AP51" s="60">
        <v>100</v>
      </c>
      <c r="AQ51" s="60">
        <v>100</v>
      </c>
      <c r="AR51" s="60">
        <v>100</v>
      </c>
      <c r="AS51" s="60">
        <v>139.80000000000001</v>
      </c>
      <c r="AT51" s="60">
        <v>0</v>
      </c>
      <c r="AU51" s="60">
        <v>100</v>
      </c>
      <c r="AV51" s="60">
        <v>8.33</v>
      </c>
      <c r="AW51" s="61">
        <v>8.33</v>
      </c>
      <c r="AX51" s="60">
        <v>8.33</v>
      </c>
      <c r="AY51" s="59">
        <v>0</v>
      </c>
      <c r="AZ51" s="82">
        <v>0</v>
      </c>
      <c r="BA51" s="59">
        <v>0</v>
      </c>
      <c r="BB51" s="59">
        <v>0</v>
      </c>
      <c r="BC51" s="59">
        <v>15</v>
      </c>
      <c r="BD51" s="59">
        <v>15</v>
      </c>
      <c r="BE51" s="59">
        <v>15</v>
      </c>
      <c r="BF51" s="59">
        <v>15</v>
      </c>
      <c r="BG51" s="30">
        <v>15.01</v>
      </c>
    </row>
    <row r="52" spans="1:59" ht="84.75" customHeight="1" x14ac:dyDescent="0.25">
      <c r="A52" s="51" t="s">
        <v>297</v>
      </c>
      <c r="B52" s="51" t="s">
        <v>236</v>
      </c>
      <c r="C52" s="51" t="s">
        <v>344</v>
      </c>
      <c r="D52" s="51" t="s">
        <v>345</v>
      </c>
      <c r="E52" s="51" t="s">
        <v>345</v>
      </c>
      <c r="F52" s="25" t="s">
        <v>170</v>
      </c>
      <c r="G52" s="25" t="s">
        <v>175</v>
      </c>
      <c r="H52" s="25" t="s">
        <v>180</v>
      </c>
      <c r="I52" s="25" t="s">
        <v>431</v>
      </c>
      <c r="J52" s="25" t="s">
        <v>432</v>
      </c>
      <c r="K52" s="52"/>
      <c r="L52" s="52"/>
      <c r="M52" s="52" t="s">
        <v>345</v>
      </c>
      <c r="N52" s="52"/>
      <c r="O52" s="52"/>
      <c r="P52" s="25">
        <v>422</v>
      </c>
      <c r="Q52" s="52" t="s">
        <v>348</v>
      </c>
      <c r="R52" s="25" t="s">
        <v>36</v>
      </c>
      <c r="S52" s="25"/>
      <c r="T52" s="25"/>
      <c r="U52" s="25"/>
      <c r="V52" s="25"/>
      <c r="W52" s="25"/>
      <c r="X52" s="25"/>
      <c r="Y52" s="25"/>
      <c r="Z52" s="25"/>
      <c r="AA52" s="25"/>
      <c r="AB52" s="25"/>
      <c r="AC52" s="25"/>
      <c r="AD52" s="25"/>
      <c r="AE52" s="25"/>
      <c r="AF52" s="25"/>
      <c r="AG52" s="25" t="s">
        <v>434</v>
      </c>
      <c r="AH52" s="25" t="s">
        <v>460</v>
      </c>
      <c r="AI52" s="25" t="s">
        <v>436</v>
      </c>
      <c r="AJ52" s="25" t="s">
        <v>437</v>
      </c>
      <c r="AK52" s="24" t="s">
        <v>549</v>
      </c>
      <c r="AL52" s="52" t="s">
        <v>550</v>
      </c>
      <c r="AM52" s="53">
        <v>0</v>
      </c>
      <c r="AN52" s="54">
        <v>98</v>
      </c>
      <c r="AO52" s="54">
        <v>98</v>
      </c>
      <c r="AP52" s="54">
        <v>98</v>
      </c>
      <c r="AQ52" s="54">
        <v>98</v>
      </c>
      <c r="AR52" s="54">
        <v>98</v>
      </c>
      <c r="AS52" s="54">
        <v>99.72</v>
      </c>
      <c r="AT52" s="54">
        <v>0</v>
      </c>
      <c r="AU52" s="54">
        <v>98</v>
      </c>
      <c r="AV52" s="54">
        <v>98</v>
      </c>
      <c r="AW52" s="55">
        <v>98</v>
      </c>
      <c r="AX52" s="54">
        <v>98</v>
      </c>
      <c r="AY52" s="53">
        <v>98</v>
      </c>
      <c r="AZ52" s="79">
        <v>98</v>
      </c>
      <c r="BA52" s="53">
        <v>98</v>
      </c>
      <c r="BB52" s="53">
        <v>98</v>
      </c>
      <c r="BC52" s="53">
        <v>98</v>
      </c>
      <c r="BD52" s="53">
        <v>98</v>
      </c>
      <c r="BE52" s="53">
        <v>98</v>
      </c>
      <c r="BF52" s="53">
        <v>98</v>
      </c>
      <c r="BG52" s="53">
        <v>98</v>
      </c>
    </row>
    <row r="53" spans="1:59" ht="84.75" customHeight="1" x14ac:dyDescent="0.25">
      <c r="A53" s="43" t="s">
        <v>297</v>
      </c>
      <c r="B53" s="43" t="s">
        <v>236</v>
      </c>
      <c r="C53" s="43" t="s">
        <v>344</v>
      </c>
      <c r="D53" s="43" t="s">
        <v>345</v>
      </c>
      <c r="E53" s="43" t="s">
        <v>345</v>
      </c>
      <c r="F53" s="30" t="s">
        <v>170</v>
      </c>
      <c r="G53" s="30" t="s">
        <v>175</v>
      </c>
      <c r="H53" s="30" t="s">
        <v>180</v>
      </c>
      <c r="I53" s="30" t="s">
        <v>431</v>
      </c>
      <c r="J53" s="30" t="s">
        <v>432</v>
      </c>
      <c r="K53" s="36"/>
      <c r="L53" s="36"/>
      <c r="M53" s="36" t="s">
        <v>345</v>
      </c>
      <c r="N53" s="36"/>
      <c r="O53" s="36"/>
      <c r="P53" s="30">
        <v>423</v>
      </c>
      <c r="Q53" s="36" t="s">
        <v>349</v>
      </c>
      <c r="R53" s="30" t="s">
        <v>36</v>
      </c>
      <c r="S53" s="30"/>
      <c r="T53" s="30"/>
      <c r="U53" s="30"/>
      <c r="V53" s="30"/>
      <c r="W53" s="30"/>
      <c r="X53" s="30"/>
      <c r="Y53" s="30"/>
      <c r="Z53" s="30"/>
      <c r="AA53" s="30"/>
      <c r="AB53" s="30"/>
      <c r="AC53" s="30"/>
      <c r="AD53" s="30"/>
      <c r="AE53" s="30"/>
      <c r="AF53" s="30"/>
      <c r="AG53" s="30" t="s">
        <v>434</v>
      </c>
      <c r="AH53" s="30" t="s">
        <v>463</v>
      </c>
      <c r="AI53" s="30" t="s">
        <v>436</v>
      </c>
      <c r="AJ53" s="30" t="s">
        <v>437</v>
      </c>
      <c r="AK53" s="36" t="s">
        <v>551</v>
      </c>
      <c r="AL53" s="36" t="s">
        <v>552</v>
      </c>
      <c r="AM53" s="59">
        <v>0</v>
      </c>
      <c r="AN53" s="60">
        <v>95</v>
      </c>
      <c r="AO53" s="60">
        <v>95</v>
      </c>
      <c r="AP53" s="60">
        <v>95</v>
      </c>
      <c r="AQ53" s="60">
        <v>95</v>
      </c>
      <c r="AR53" s="60">
        <v>95</v>
      </c>
      <c r="AS53" s="60">
        <v>93</v>
      </c>
      <c r="AT53" s="60">
        <v>2</v>
      </c>
      <c r="AU53" s="60">
        <v>95</v>
      </c>
      <c r="AV53" s="60">
        <v>0</v>
      </c>
      <c r="AW53" s="61">
        <v>0</v>
      </c>
      <c r="AX53" s="60">
        <v>95</v>
      </c>
      <c r="AY53" s="59">
        <v>0</v>
      </c>
      <c r="AZ53" s="43">
        <v>0</v>
      </c>
      <c r="BA53" s="30">
        <v>95</v>
      </c>
      <c r="BB53" s="30">
        <v>0</v>
      </c>
      <c r="BC53" s="30">
        <v>0</v>
      </c>
      <c r="BD53" s="30">
        <v>95</v>
      </c>
      <c r="BE53" s="30">
        <v>0</v>
      </c>
      <c r="BF53" s="30">
        <v>0</v>
      </c>
      <c r="BG53" s="30">
        <v>95</v>
      </c>
    </row>
    <row r="54" spans="1:59" ht="84.75" customHeight="1" x14ac:dyDescent="0.25">
      <c r="A54" s="51" t="s">
        <v>297</v>
      </c>
      <c r="B54" s="51" t="s">
        <v>236</v>
      </c>
      <c r="C54" s="51" t="s">
        <v>344</v>
      </c>
      <c r="D54" s="51" t="s">
        <v>345</v>
      </c>
      <c r="E54" s="51" t="s">
        <v>345</v>
      </c>
      <c r="F54" s="25" t="s">
        <v>170</v>
      </c>
      <c r="G54" s="25" t="s">
        <v>175</v>
      </c>
      <c r="H54" s="25" t="s">
        <v>180</v>
      </c>
      <c r="I54" s="25" t="s">
        <v>431</v>
      </c>
      <c r="J54" s="25" t="s">
        <v>432</v>
      </c>
      <c r="K54" s="52"/>
      <c r="L54" s="52"/>
      <c r="M54" s="52" t="s">
        <v>345</v>
      </c>
      <c r="N54" s="52"/>
      <c r="O54" s="52"/>
      <c r="P54" s="25">
        <v>426</v>
      </c>
      <c r="Q54" s="52" t="s">
        <v>350</v>
      </c>
      <c r="R54" s="25" t="s">
        <v>36</v>
      </c>
      <c r="S54" s="25"/>
      <c r="T54" s="25"/>
      <c r="U54" s="25"/>
      <c r="V54" s="25"/>
      <c r="W54" s="25"/>
      <c r="X54" s="25"/>
      <c r="Y54" s="25"/>
      <c r="Z54" s="25"/>
      <c r="AA54" s="25"/>
      <c r="AB54" s="25"/>
      <c r="AC54" s="25"/>
      <c r="AD54" s="25"/>
      <c r="AE54" s="25"/>
      <c r="AF54" s="25"/>
      <c r="AG54" s="25" t="s">
        <v>434</v>
      </c>
      <c r="AH54" s="25" t="s">
        <v>463</v>
      </c>
      <c r="AI54" s="25" t="s">
        <v>457</v>
      </c>
      <c r="AJ54" s="25" t="s">
        <v>437</v>
      </c>
      <c r="AK54" s="23" t="s">
        <v>553</v>
      </c>
      <c r="AL54" s="23" t="s">
        <v>554</v>
      </c>
      <c r="AM54" s="53">
        <v>0</v>
      </c>
      <c r="AN54" s="54">
        <v>100</v>
      </c>
      <c r="AO54" s="54">
        <v>100</v>
      </c>
      <c r="AP54" s="54">
        <v>100</v>
      </c>
      <c r="AQ54" s="54">
        <v>100</v>
      </c>
      <c r="AR54" s="54">
        <v>100</v>
      </c>
      <c r="AS54" s="54">
        <v>100</v>
      </c>
      <c r="AT54" s="54">
        <v>0</v>
      </c>
      <c r="AU54" s="54">
        <v>100</v>
      </c>
      <c r="AV54" s="54">
        <v>0</v>
      </c>
      <c r="AW54" s="55">
        <v>0</v>
      </c>
      <c r="AX54" s="54">
        <v>18</v>
      </c>
      <c r="AY54" s="53">
        <v>0</v>
      </c>
      <c r="AZ54" s="51">
        <v>0</v>
      </c>
      <c r="BA54" s="25">
        <v>32</v>
      </c>
      <c r="BB54" s="25">
        <v>0</v>
      </c>
      <c r="BC54" s="25">
        <v>0</v>
      </c>
      <c r="BD54" s="25">
        <v>22</v>
      </c>
      <c r="BE54" s="25">
        <v>0</v>
      </c>
      <c r="BF54" s="25">
        <v>0</v>
      </c>
      <c r="BG54" s="25">
        <v>28</v>
      </c>
    </row>
    <row r="55" spans="1:59" ht="84.75" customHeight="1" x14ac:dyDescent="0.25">
      <c r="A55" s="43" t="s">
        <v>297</v>
      </c>
      <c r="B55" s="43" t="s">
        <v>236</v>
      </c>
      <c r="C55" s="43" t="s">
        <v>344</v>
      </c>
      <c r="D55" s="43" t="s">
        <v>345</v>
      </c>
      <c r="E55" s="43" t="s">
        <v>345</v>
      </c>
      <c r="F55" s="30" t="s">
        <v>170</v>
      </c>
      <c r="G55" s="30" t="s">
        <v>175</v>
      </c>
      <c r="H55" s="30" t="s">
        <v>180</v>
      </c>
      <c r="I55" s="30" t="s">
        <v>431</v>
      </c>
      <c r="J55" s="30" t="s">
        <v>432</v>
      </c>
      <c r="K55" s="36"/>
      <c r="L55" s="36"/>
      <c r="M55" s="36" t="s">
        <v>345</v>
      </c>
      <c r="N55" s="36"/>
      <c r="O55" s="36"/>
      <c r="P55" s="30">
        <v>123</v>
      </c>
      <c r="Q55" s="36" t="s">
        <v>351</v>
      </c>
      <c r="R55" s="30" t="s">
        <v>36</v>
      </c>
      <c r="S55" s="30"/>
      <c r="T55" s="30"/>
      <c r="U55" s="30"/>
      <c r="V55" s="30"/>
      <c r="W55" s="30"/>
      <c r="X55" s="30"/>
      <c r="Y55" s="30"/>
      <c r="Z55" s="30"/>
      <c r="AA55" s="30"/>
      <c r="AB55" s="30"/>
      <c r="AC55" s="30"/>
      <c r="AD55" s="30"/>
      <c r="AE55" s="30"/>
      <c r="AF55" s="30"/>
      <c r="AG55" s="30" t="s">
        <v>434</v>
      </c>
      <c r="AH55" s="30" t="s">
        <v>460</v>
      </c>
      <c r="AI55" s="30" t="s">
        <v>457</v>
      </c>
      <c r="AJ55" s="30" t="s">
        <v>437</v>
      </c>
      <c r="AK55" s="29" t="s">
        <v>555</v>
      </c>
      <c r="AL55" s="28" t="s">
        <v>556</v>
      </c>
      <c r="AM55" s="59">
        <v>0</v>
      </c>
      <c r="AN55" s="60">
        <v>100</v>
      </c>
      <c r="AO55" s="60">
        <v>100</v>
      </c>
      <c r="AP55" s="60">
        <v>100</v>
      </c>
      <c r="AQ55" s="60">
        <v>100</v>
      </c>
      <c r="AR55" s="60">
        <v>100</v>
      </c>
      <c r="AS55" s="60">
        <v>147.79</v>
      </c>
      <c r="AT55" s="60">
        <v>0</v>
      </c>
      <c r="AU55" s="60">
        <v>100</v>
      </c>
      <c r="AV55" s="60">
        <v>8.33</v>
      </c>
      <c r="AW55" s="61">
        <v>8.33</v>
      </c>
      <c r="AX55" s="60">
        <v>8.33</v>
      </c>
      <c r="AY55" s="59">
        <v>8.33</v>
      </c>
      <c r="AZ55" s="59">
        <v>8.33</v>
      </c>
      <c r="BA55" s="59">
        <v>8.33</v>
      </c>
      <c r="BB55" s="59">
        <v>8.33</v>
      </c>
      <c r="BC55" s="59">
        <v>8.33</v>
      </c>
      <c r="BD55" s="59">
        <v>8.33</v>
      </c>
      <c r="BE55" s="59">
        <v>8.33</v>
      </c>
      <c r="BF55" s="59">
        <v>8.33</v>
      </c>
      <c r="BG55" s="59">
        <v>8.33</v>
      </c>
    </row>
    <row r="56" spans="1:59" ht="84.75" customHeight="1" x14ac:dyDescent="0.25">
      <c r="A56" s="51" t="s">
        <v>297</v>
      </c>
      <c r="B56" s="51" t="s">
        <v>236</v>
      </c>
      <c r="C56" s="51" t="s">
        <v>344</v>
      </c>
      <c r="D56" s="51" t="s">
        <v>345</v>
      </c>
      <c r="E56" s="51" t="s">
        <v>345</v>
      </c>
      <c r="F56" s="25" t="s">
        <v>170</v>
      </c>
      <c r="G56" s="25" t="s">
        <v>175</v>
      </c>
      <c r="H56" s="25" t="s">
        <v>180</v>
      </c>
      <c r="I56" s="25" t="s">
        <v>431</v>
      </c>
      <c r="J56" s="25" t="s">
        <v>432</v>
      </c>
      <c r="K56" s="52"/>
      <c r="L56" s="52"/>
      <c r="M56" s="52" t="s">
        <v>345</v>
      </c>
      <c r="N56" s="52"/>
      <c r="O56" s="52"/>
      <c r="P56" s="25">
        <v>144</v>
      </c>
      <c r="Q56" s="52" t="s">
        <v>352</v>
      </c>
      <c r="R56" s="25" t="s">
        <v>36</v>
      </c>
      <c r="S56" s="25"/>
      <c r="T56" s="25"/>
      <c r="U56" s="25"/>
      <c r="V56" s="25"/>
      <c r="W56" s="25"/>
      <c r="X56" s="25"/>
      <c r="Y56" s="25"/>
      <c r="Z56" s="25"/>
      <c r="AA56" s="25"/>
      <c r="AB56" s="25"/>
      <c r="AC56" s="25"/>
      <c r="AD56" s="25"/>
      <c r="AE56" s="25"/>
      <c r="AF56" s="25"/>
      <c r="AG56" s="25" t="s">
        <v>434</v>
      </c>
      <c r="AH56" s="25" t="s">
        <v>440</v>
      </c>
      <c r="AI56" s="25" t="s">
        <v>457</v>
      </c>
      <c r="AJ56" s="25" t="s">
        <v>437</v>
      </c>
      <c r="AK56" s="23" t="s">
        <v>557</v>
      </c>
      <c r="AL56" s="23" t="s">
        <v>558</v>
      </c>
      <c r="AM56" s="53">
        <v>0</v>
      </c>
      <c r="AN56" s="53">
        <v>0</v>
      </c>
      <c r="AO56" s="54">
        <v>100</v>
      </c>
      <c r="AP56" s="54">
        <v>100</v>
      </c>
      <c r="AQ56" s="54">
        <v>100</v>
      </c>
      <c r="AR56" s="54">
        <v>100</v>
      </c>
      <c r="AS56" s="53">
        <v>0</v>
      </c>
      <c r="AT56" s="53">
        <v>0</v>
      </c>
      <c r="AU56" s="54">
        <v>100</v>
      </c>
      <c r="AV56" s="53">
        <v>0</v>
      </c>
      <c r="AW56" s="55">
        <v>0</v>
      </c>
      <c r="AX56" s="54">
        <v>0</v>
      </c>
      <c r="AY56" s="83">
        <v>20</v>
      </c>
      <c r="AZ56" s="51">
        <v>0</v>
      </c>
      <c r="BA56" s="25">
        <v>20</v>
      </c>
      <c r="BB56" s="25">
        <v>0</v>
      </c>
      <c r="BC56" s="25">
        <v>20</v>
      </c>
      <c r="BD56" s="25">
        <v>0</v>
      </c>
      <c r="BE56" s="25">
        <v>20</v>
      </c>
      <c r="BF56" s="25">
        <v>0</v>
      </c>
      <c r="BG56" s="25">
        <v>20</v>
      </c>
    </row>
    <row r="57" spans="1:59" ht="84.75" customHeight="1" x14ac:dyDescent="0.25">
      <c r="A57" s="43" t="s">
        <v>297</v>
      </c>
      <c r="B57" s="43" t="s">
        <v>236</v>
      </c>
      <c r="C57" s="43" t="s">
        <v>344</v>
      </c>
      <c r="D57" s="43" t="s">
        <v>345</v>
      </c>
      <c r="E57" s="43" t="s">
        <v>345</v>
      </c>
      <c r="F57" s="30" t="s">
        <v>170</v>
      </c>
      <c r="G57" s="30" t="s">
        <v>175</v>
      </c>
      <c r="H57" s="30" t="s">
        <v>180</v>
      </c>
      <c r="I57" s="30" t="s">
        <v>431</v>
      </c>
      <c r="J57" s="30" t="s">
        <v>432</v>
      </c>
      <c r="K57" s="36"/>
      <c r="L57" s="36"/>
      <c r="M57" s="36" t="s">
        <v>345</v>
      </c>
      <c r="N57" s="36"/>
      <c r="O57" s="36"/>
      <c r="P57" s="30">
        <v>181</v>
      </c>
      <c r="Q57" s="36" t="s">
        <v>353</v>
      </c>
      <c r="R57" s="30" t="s">
        <v>36</v>
      </c>
      <c r="S57" s="30"/>
      <c r="T57" s="30"/>
      <c r="U57" s="30"/>
      <c r="V57" s="30"/>
      <c r="W57" s="30"/>
      <c r="X57" s="30"/>
      <c r="Y57" s="30"/>
      <c r="Z57" s="30"/>
      <c r="AA57" s="30"/>
      <c r="AB57" s="30"/>
      <c r="AC57" s="30"/>
      <c r="AD57" s="30"/>
      <c r="AE57" s="30"/>
      <c r="AF57" s="30"/>
      <c r="AG57" s="30" t="s">
        <v>434</v>
      </c>
      <c r="AH57" s="30" t="s">
        <v>463</v>
      </c>
      <c r="AI57" s="30" t="s">
        <v>457</v>
      </c>
      <c r="AJ57" s="30" t="s">
        <v>437</v>
      </c>
      <c r="AK57" s="28" t="s">
        <v>559</v>
      </c>
      <c r="AL57" s="28" t="s">
        <v>560</v>
      </c>
      <c r="AM57" s="59">
        <v>0</v>
      </c>
      <c r="AN57" s="59">
        <v>0</v>
      </c>
      <c r="AO57" s="60">
        <v>100</v>
      </c>
      <c r="AP57" s="60">
        <v>100</v>
      </c>
      <c r="AQ57" s="60">
        <v>100</v>
      </c>
      <c r="AR57" s="60">
        <v>100</v>
      </c>
      <c r="AS57" s="59">
        <v>0</v>
      </c>
      <c r="AT57" s="59">
        <v>0</v>
      </c>
      <c r="AU57" s="60">
        <v>100</v>
      </c>
      <c r="AV57" s="59">
        <v>0</v>
      </c>
      <c r="AW57" s="61">
        <v>0</v>
      </c>
      <c r="AX57" s="60">
        <v>25</v>
      </c>
      <c r="AY57" s="72">
        <v>0</v>
      </c>
      <c r="AZ57" s="43">
        <v>0</v>
      </c>
      <c r="BA57" s="30">
        <v>25</v>
      </c>
      <c r="BB57" s="30">
        <v>0</v>
      </c>
      <c r="BC57" s="30">
        <v>0</v>
      </c>
      <c r="BD57" s="30">
        <v>25</v>
      </c>
      <c r="BE57" s="30">
        <v>0</v>
      </c>
      <c r="BF57" s="30">
        <v>0</v>
      </c>
      <c r="BG57" s="30">
        <v>25</v>
      </c>
    </row>
    <row r="58" spans="1:59" ht="84.75" customHeight="1" x14ac:dyDescent="0.25">
      <c r="A58" s="43" t="s">
        <v>297</v>
      </c>
      <c r="B58" s="43" t="s">
        <v>236</v>
      </c>
      <c r="C58" s="43" t="s">
        <v>344</v>
      </c>
      <c r="D58" s="43" t="s">
        <v>354</v>
      </c>
      <c r="E58" s="43" t="s">
        <v>354</v>
      </c>
      <c r="F58" s="30" t="s">
        <v>170</v>
      </c>
      <c r="G58" s="30" t="s">
        <v>175</v>
      </c>
      <c r="H58" s="30" t="s">
        <v>180</v>
      </c>
      <c r="I58" s="30" t="s">
        <v>431</v>
      </c>
      <c r="J58" s="30" t="s">
        <v>432</v>
      </c>
      <c r="K58" s="30"/>
      <c r="L58" s="30"/>
      <c r="M58" s="30" t="s">
        <v>354</v>
      </c>
      <c r="N58" s="30"/>
      <c r="O58" s="30"/>
      <c r="P58" s="30">
        <v>376</v>
      </c>
      <c r="Q58" s="36" t="s">
        <v>355</v>
      </c>
      <c r="R58" s="30" t="s">
        <v>36</v>
      </c>
      <c r="S58" s="30"/>
      <c r="T58" s="30"/>
      <c r="U58" s="30"/>
      <c r="V58" s="30"/>
      <c r="W58" s="30"/>
      <c r="X58" s="30"/>
      <c r="Y58" s="30"/>
      <c r="Z58" s="30"/>
      <c r="AA58" s="30"/>
      <c r="AB58" s="30"/>
      <c r="AC58" s="30"/>
      <c r="AD58" s="30"/>
      <c r="AE58" s="30"/>
      <c r="AF58" s="30"/>
      <c r="AG58" s="30" t="s">
        <v>434</v>
      </c>
      <c r="AH58" s="30" t="s">
        <v>460</v>
      </c>
      <c r="AI58" s="30" t="s">
        <v>457</v>
      </c>
      <c r="AJ58" s="30" t="s">
        <v>437</v>
      </c>
      <c r="AK58" s="36" t="s">
        <v>561</v>
      </c>
      <c r="AL58" s="30" t="s">
        <v>562</v>
      </c>
      <c r="AM58" s="59">
        <v>0</v>
      </c>
      <c r="AN58" s="60">
        <v>98</v>
      </c>
      <c r="AO58" s="60">
        <v>98</v>
      </c>
      <c r="AP58" s="60">
        <v>98</v>
      </c>
      <c r="AQ58" s="60">
        <v>98</v>
      </c>
      <c r="AR58" s="60">
        <v>98</v>
      </c>
      <c r="AS58" s="60">
        <v>99.852961636307896</v>
      </c>
      <c r="AT58" s="60">
        <v>0</v>
      </c>
      <c r="AU58" s="60">
        <v>98</v>
      </c>
      <c r="AV58" s="60">
        <v>75</v>
      </c>
      <c r="AW58" s="70">
        <v>0</v>
      </c>
      <c r="AX58" s="60">
        <v>1</v>
      </c>
      <c r="AY58" s="59">
        <v>4</v>
      </c>
      <c r="AZ58" s="59">
        <v>5</v>
      </c>
      <c r="BA58" s="59">
        <v>0</v>
      </c>
      <c r="BB58" s="59">
        <v>5</v>
      </c>
      <c r="BC58" s="59">
        <v>5</v>
      </c>
      <c r="BD58" s="59">
        <v>1</v>
      </c>
      <c r="BE58" s="59">
        <v>1</v>
      </c>
      <c r="BF58" s="59">
        <v>1</v>
      </c>
      <c r="BG58" s="59">
        <v>0</v>
      </c>
    </row>
    <row r="59" spans="1:59" ht="84.75" customHeight="1" x14ac:dyDescent="0.25">
      <c r="A59" s="43" t="s">
        <v>297</v>
      </c>
      <c r="B59" s="43" t="s">
        <v>236</v>
      </c>
      <c r="C59" s="43" t="s">
        <v>344</v>
      </c>
      <c r="D59" s="43" t="s">
        <v>354</v>
      </c>
      <c r="E59" s="43" t="s">
        <v>354</v>
      </c>
      <c r="F59" s="30" t="s">
        <v>170</v>
      </c>
      <c r="G59" s="30" t="s">
        <v>175</v>
      </c>
      <c r="H59" s="30" t="s">
        <v>180</v>
      </c>
      <c r="I59" s="30" t="s">
        <v>431</v>
      </c>
      <c r="J59" s="30" t="s">
        <v>432</v>
      </c>
      <c r="K59" s="30"/>
      <c r="L59" s="30"/>
      <c r="M59" s="30" t="s">
        <v>354</v>
      </c>
      <c r="N59" s="30"/>
      <c r="O59" s="30"/>
      <c r="P59" s="30">
        <v>378</v>
      </c>
      <c r="Q59" s="36" t="s">
        <v>356</v>
      </c>
      <c r="R59" s="30" t="s">
        <v>36</v>
      </c>
      <c r="S59" s="30"/>
      <c r="T59" s="30"/>
      <c r="U59" s="30"/>
      <c r="V59" s="30"/>
      <c r="W59" s="30"/>
      <c r="X59" s="30"/>
      <c r="Y59" s="30"/>
      <c r="Z59" s="30"/>
      <c r="AA59" s="30"/>
      <c r="AB59" s="30"/>
      <c r="AC59" s="30"/>
      <c r="AD59" s="30"/>
      <c r="AE59" s="30"/>
      <c r="AF59" s="30"/>
      <c r="AG59" s="30" t="s">
        <v>434</v>
      </c>
      <c r="AH59" s="30" t="s">
        <v>460</v>
      </c>
      <c r="AI59" s="30" t="s">
        <v>457</v>
      </c>
      <c r="AJ59" s="30" t="s">
        <v>437</v>
      </c>
      <c r="AK59" s="36" t="s">
        <v>563</v>
      </c>
      <c r="AL59" s="30" t="s">
        <v>564</v>
      </c>
      <c r="AM59" s="59">
        <v>0</v>
      </c>
      <c r="AN59" s="60">
        <v>95</v>
      </c>
      <c r="AO59" s="60">
        <v>95</v>
      </c>
      <c r="AP59" s="60">
        <v>95</v>
      </c>
      <c r="AQ59" s="60">
        <v>95</v>
      </c>
      <c r="AR59" s="60">
        <v>95</v>
      </c>
      <c r="AS59" s="60">
        <v>99.66</v>
      </c>
      <c r="AT59" s="60">
        <v>0</v>
      </c>
      <c r="AU59" s="60">
        <v>95</v>
      </c>
      <c r="AV59" s="60">
        <v>6</v>
      </c>
      <c r="AW59" s="70">
        <v>10</v>
      </c>
      <c r="AX59" s="60">
        <v>7</v>
      </c>
      <c r="AY59" s="59">
        <v>7</v>
      </c>
      <c r="AZ59" s="59">
        <v>7</v>
      </c>
      <c r="BA59" s="59">
        <v>9</v>
      </c>
      <c r="BB59" s="59">
        <v>7</v>
      </c>
      <c r="BC59" s="59">
        <v>9</v>
      </c>
      <c r="BD59" s="59">
        <v>4</v>
      </c>
      <c r="BE59" s="59">
        <v>12</v>
      </c>
      <c r="BF59" s="59">
        <v>7</v>
      </c>
      <c r="BG59" s="59">
        <v>10</v>
      </c>
    </row>
    <row r="60" spans="1:59" ht="84.75" customHeight="1" x14ac:dyDescent="0.25">
      <c r="A60" s="43" t="s">
        <v>297</v>
      </c>
      <c r="B60" s="43" t="s">
        <v>236</v>
      </c>
      <c r="C60" s="43" t="s">
        <v>344</v>
      </c>
      <c r="D60" s="43" t="s">
        <v>354</v>
      </c>
      <c r="E60" s="43" t="s">
        <v>354</v>
      </c>
      <c r="F60" s="30" t="s">
        <v>170</v>
      </c>
      <c r="G60" s="30" t="s">
        <v>175</v>
      </c>
      <c r="H60" s="30" t="s">
        <v>180</v>
      </c>
      <c r="I60" s="30" t="s">
        <v>431</v>
      </c>
      <c r="J60" s="30" t="s">
        <v>432</v>
      </c>
      <c r="K60" s="30"/>
      <c r="L60" s="30"/>
      <c r="M60" s="30" t="s">
        <v>354</v>
      </c>
      <c r="N60" s="30"/>
      <c r="O60" s="30"/>
      <c r="P60" s="30">
        <v>379</v>
      </c>
      <c r="Q60" s="36" t="s">
        <v>357</v>
      </c>
      <c r="R60" s="30" t="s">
        <v>36</v>
      </c>
      <c r="S60" s="30"/>
      <c r="T60" s="30"/>
      <c r="U60" s="30"/>
      <c r="V60" s="30"/>
      <c r="W60" s="30"/>
      <c r="X60" s="30"/>
      <c r="Y60" s="30"/>
      <c r="Z60" s="30"/>
      <c r="AA60" s="30"/>
      <c r="AB60" s="30"/>
      <c r="AC60" s="30"/>
      <c r="AD60" s="30"/>
      <c r="AE60" s="30"/>
      <c r="AF60" s="30"/>
      <c r="AG60" s="30" t="s">
        <v>434</v>
      </c>
      <c r="AH60" s="30" t="s">
        <v>463</v>
      </c>
      <c r="AI60" s="30" t="s">
        <v>457</v>
      </c>
      <c r="AJ60" s="30" t="s">
        <v>437</v>
      </c>
      <c r="AK60" s="36" t="s">
        <v>565</v>
      </c>
      <c r="AL60" s="30" t="s">
        <v>566</v>
      </c>
      <c r="AM60" s="59">
        <v>0</v>
      </c>
      <c r="AN60" s="60">
        <v>100</v>
      </c>
      <c r="AO60" s="60">
        <v>100</v>
      </c>
      <c r="AP60" s="60">
        <v>100</v>
      </c>
      <c r="AQ60" s="60">
        <v>100</v>
      </c>
      <c r="AR60" s="60">
        <v>100</v>
      </c>
      <c r="AS60" s="60">
        <v>85</v>
      </c>
      <c r="AT60" s="60">
        <v>15</v>
      </c>
      <c r="AU60" s="60">
        <v>100</v>
      </c>
      <c r="AV60" s="60">
        <v>0</v>
      </c>
      <c r="AW60" s="70">
        <v>0</v>
      </c>
      <c r="AX60" s="60">
        <v>12</v>
      </c>
      <c r="AY60" s="59">
        <v>0</v>
      </c>
      <c r="AZ60" s="59">
        <v>0</v>
      </c>
      <c r="BA60" s="59">
        <v>32</v>
      </c>
      <c r="BB60" s="59">
        <v>0</v>
      </c>
      <c r="BC60" s="59">
        <v>0</v>
      </c>
      <c r="BD60" s="59">
        <v>29</v>
      </c>
      <c r="BE60" s="59">
        <v>0</v>
      </c>
      <c r="BF60" s="59">
        <v>0</v>
      </c>
      <c r="BG60" s="59">
        <v>27</v>
      </c>
    </row>
    <row r="61" spans="1:59" ht="84.75" customHeight="1" x14ac:dyDescent="0.25">
      <c r="A61" s="43" t="s">
        <v>297</v>
      </c>
      <c r="B61" s="43" t="s">
        <v>236</v>
      </c>
      <c r="C61" s="43" t="s">
        <v>344</v>
      </c>
      <c r="D61" s="43" t="s">
        <v>354</v>
      </c>
      <c r="E61" s="43" t="s">
        <v>354</v>
      </c>
      <c r="F61" s="30" t="s">
        <v>170</v>
      </c>
      <c r="G61" s="30" t="s">
        <v>175</v>
      </c>
      <c r="H61" s="30" t="s">
        <v>180</v>
      </c>
      <c r="I61" s="30" t="s">
        <v>431</v>
      </c>
      <c r="J61" s="30" t="s">
        <v>432</v>
      </c>
      <c r="K61" s="30"/>
      <c r="L61" s="30"/>
      <c r="M61" s="30" t="s">
        <v>354</v>
      </c>
      <c r="N61" s="30"/>
      <c r="O61" s="30"/>
      <c r="P61" s="30">
        <v>380</v>
      </c>
      <c r="Q61" s="36" t="s">
        <v>358</v>
      </c>
      <c r="R61" s="30" t="s">
        <v>36</v>
      </c>
      <c r="S61" s="30"/>
      <c r="T61" s="30"/>
      <c r="U61" s="30"/>
      <c r="V61" s="30"/>
      <c r="W61" s="30"/>
      <c r="X61" s="30"/>
      <c r="Y61" s="30"/>
      <c r="Z61" s="30"/>
      <c r="AA61" s="30"/>
      <c r="AB61" s="30"/>
      <c r="AC61" s="30"/>
      <c r="AD61" s="30"/>
      <c r="AE61" s="30"/>
      <c r="AF61" s="30"/>
      <c r="AG61" s="30" t="s">
        <v>434</v>
      </c>
      <c r="AH61" s="30" t="s">
        <v>463</v>
      </c>
      <c r="AI61" s="30" t="s">
        <v>457</v>
      </c>
      <c r="AJ61" s="30" t="s">
        <v>437</v>
      </c>
      <c r="AK61" s="36" t="s">
        <v>567</v>
      </c>
      <c r="AL61" s="30" t="s">
        <v>568</v>
      </c>
      <c r="AM61" s="59">
        <v>0</v>
      </c>
      <c r="AN61" s="60">
        <v>95</v>
      </c>
      <c r="AO61" s="60">
        <v>95</v>
      </c>
      <c r="AP61" s="60">
        <v>95</v>
      </c>
      <c r="AQ61" s="60">
        <v>95</v>
      </c>
      <c r="AR61" s="60">
        <v>100</v>
      </c>
      <c r="AS61" s="60">
        <v>83.92</v>
      </c>
      <c r="AT61" s="60">
        <v>11.08</v>
      </c>
      <c r="AU61" s="60">
        <v>95</v>
      </c>
      <c r="AV61" s="60">
        <v>0</v>
      </c>
      <c r="AW61" s="70">
        <v>0</v>
      </c>
      <c r="AX61" s="60">
        <v>0</v>
      </c>
      <c r="AY61" s="59">
        <v>0</v>
      </c>
      <c r="AZ61" s="84">
        <v>15</v>
      </c>
      <c r="BA61" s="59">
        <v>0</v>
      </c>
      <c r="BB61" s="59">
        <v>0</v>
      </c>
      <c r="BC61" s="59">
        <v>20</v>
      </c>
      <c r="BD61" s="59">
        <v>0</v>
      </c>
      <c r="BE61" s="59">
        <v>0</v>
      </c>
      <c r="BF61" s="59">
        <v>25</v>
      </c>
      <c r="BG61" s="59">
        <v>35</v>
      </c>
    </row>
    <row r="62" spans="1:59" ht="84.75" customHeight="1" x14ac:dyDescent="0.25">
      <c r="A62" s="43" t="s">
        <v>297</v>
      </c>
      <c r="B62" s="43" t="s">
        <v>236</v>
      </c>
      <c r="C62" s="43" t="s">
        <v>344</v>
      </c>
      <c r="D62" s="43" t="s">
        <v>354</v>
      </c>
      <c r="E62" s="43" t="s">
        <v>354</v>
      </c>
      <c r="F62" s="30" t="s">
        <v>170</v>
      </c>
      <c r="G62" s="30" t="s">
        <v>175</v>
      </c>
      <c r="H62" s="30" t="s">
        <v>180</v>
      </c>
      <c r="I62" s="30" t="s">
        <v>431</v>
      </c>
      <c r="J62" s="30" t="s">
        <v>432</v>
      </c>
      <c r="K62" s="30"/>
      <c r="L62" s="30"/>
      <c r="M62" s="30" t="s">
        <v>354</v>
      </c>
      <c r="N62" s="30"/>
      <c r="O62" s="30"/>
      <c r="P62" s="30">
        <v>381</v>
      </c>
      <c r="Q62" s="36" t="s">
        <v>359</v>
      </c>
      <c r="R62" s="30" t="s">
        <v>36</v>
      </c>
      <c r="S62" s="30"/>
      <c r="T62" s="30"/>
      <c r="U62" s="30"/>
      <c r="V62" s="30"/>
      <c r="W62" s="30"/>
      <c r="X62" s="30"/>
      <c r="Y62" s="30"/>
      <c r="Z62" s="30"/>
      <c r="AA62" s="30"/>
      <c r="AB62" s="30"/>
      <c r="AC62" s="30"/>
      <c r="AD62" s="30"/>
      <c r="AE62" s="30"/>
      <c r="AF62" s="30"/>
      <c r="AG62" s="30" t="s">
        <v>434</v>
      </c>
      <c r="AH62" s="30" t="s">
        <v>460</v>
      </c>
      <c r="AI62" s="30" t="s">
        <v>457</v>
      </c>
      <c r="AJ62" s="30" t="s">
        <v>437</v>
      </c>
      <c r="AK62" s="36" t="s">
        <v>569</v>
      </c>
      <c r="AL62" s="30" t="s">
        <v>564</v>
      </c>
      <c r="AM62" s="59">
        <v>0</v>
      </c>
      <c r="AN62" s="60">
        <v>99</v>
      </c>
      <c r="AO62" s="60">
        <v>98</v>
      </c>
      <c r="AP62" s="60">
        <v>98</v>
      </c>
      <c r="AQ62" s="60">
        <v>98</v>
      </c>
      <c r="AR62" s="60">
        <v>98</v>
      </c>
      <c r="AS62" s="60">
        <v>99.99</v>
      </c>
      <c r="AT62" s="60">
        <v>0</v>
      </c>
      <c r="AU62" s="60">
        <v>98</v>
      </c>
      <c r="AV62" s="60">
        <v>31</v>
      </c>
      <c r="AW62" s="70">
        <v>7</v>
      </c>
      <c r="AX62" s="60">
        <v>5</v>
      </c>
      <c r="AY62" s="59">
        <v>5</v>
      </c>
      <c r="AZ62" s="59">
        <v>6</v>
      </c>
      <c r="BA62" s="59">
        <v>5</v>
      </c>
      <c r="BB62" s="59">
        <v>8</v>
      </c>
      <c r="BC62" s="59">
        <v>5</v>
      </c>
      <c r="BD62" s="59">
        <v>8</v>
      </c>
      <c r="BE62" s="59">
        <v>8</v>
      </c>
      <c r="BF62" s="59">
        <v>2</v>
      </c>
      <c r="BG62" s="59">
        <v>8</v>
      </c>
    </row>
    <row r="63" spans="1:59" ht="84.75" customHeight="1" x14ac:dyDescent="0.25">
      <c r="A63" s="43" t="s">
        <v>297</v>
      </c>
      <c r="B63" s="43" t="s">
        <v>236</v>
      </c>
      <c r="C63" s="43" t="s">
        <v>344</v>
      </c>
      <c r="D63" s="43" t="s">
        <v>354</v>
      </c>
      <c r="E63" s="43" t="s">
        <v>354</v>
      </c>
      <c r="F63" s="30" t="s">
        <v>170</v>
      </c>
      <c r="G63" s="30" t="s">
        <v>175</v>
      </c>
      <c r="H63" s="30" t="s">
        <v>180</v>
      </c>
      <c r="I63" s="30" t="s">
        <v>431</v>
      </c>
      <c r="J63" s="30" t="s">
        <v>432</v>
      </c>
      <c r="K63" s="30"/>
      <c r="L63" s="30"/>
      <c r="M63" s="30" t="s">
        <v>354</v>
      </c>
      <c r="N63" s="30"/>
      <c r="O63" s="30"/>
      <c r="P63" s="30">
        <v>382</v>
      </c>
      <c r="Q63" s="36" t="s">
        <v>360</v>
      </c>
      <c r="R63" s="30" t="s">
        <v>36</v>
      </c>
      <c r="S63" s="30"/>
      <c r="T63" s="30"/>
      <c r="U63" s="30"/>
      <c r="V63" s="30"/>
      <c r="W63" s="30"/>
      <c r="X63" s="30"/>
      <c r="Y63" s="30"/>
      <c r="Z63" s="30"/>
      <c r="AA63" s="30"/>
      <c r="AB63" s="30"/>
      <c r="AC63" s="30"/>
      <c r="AD63" s="30"/>
      <c r="AE63" s="30"/>
      <c r="AF63" s="30"/>
      <c r="AG63" s="30" t="s">
        <v>434</v>
      </c>
      <c r="AH63" s="30" t="s">
        <v>460</v>
      </c>
      <c r="AI63" s="30" t="s">
        <v>436</v>
      </c>
      <c r="AJ63" s="30" t="s">
        <v>437</v>
      </c>
      <c r="AK63" s="36" t="s">
        <v>570</v>
      </c>
      <c r="AL63" s="30" t="s">
        <v>571</v>
      </c>
      <c r="AM63" s="59">
        <v>0</v>
      </c>
      <c r="AN63" s="60">
        <v>95</v>
      </c>
      <c r="AO63" s="60">
        <v>95</v>
      </c>
      <c r="AP63" s="60">
        <v>95</v>
      </c>
      <c r="AQ63" s="60">
        <v>95</v>
      </c>
      <c r="AR63" s="60">
        <v>95</v>
      </c>
      <c r="AS63" s="60">
        <v>99.852961636307896</v>
      </c>
      <c r="AT63" s="60">
        <v>0</v>
      </c>
      <c r="AU63" s="60">
        <v>95</v>
      </c>
      <c r="AV63" s="60">
        <v>95</v>
      </c>
      <c r="AW63" s="70">
        <v>95</v>
      </c>
      <c r="AX63" s="60">
        <v>95</v>
      </c>
      <c r="AY63" s="59">
        <v>95</v>
      </c>
      <c r="AZ63" s="59">
        <v>95</v>
      </c>
      <c r="BA63" s="59">
        <v>95</v>
      </c>
      <c r="BB63" s="59">
        <v>95</v>
      </c>
      <c r="BC63" s="59">
        <v>95</v>
      </c>
      <c r="BD63" s="59">
        <v>95</v>
      </c>
      <c r="BE63" s="59">
        <v>95</v>
      </c>
      <c r="BF63" s="59">
        <v>95</v>
      </c>
      <c r="BG63" s="59">
        <v>95</v>
      </c>
    </row>
    <row r="64" spans="1:59" ht="84.75" customHeight="1" x14ac:dyDescent="0.25">
      <c r="A64" s="43" t="s">
        <v>297</v>
      </c>
      <c r="B64" s="43" t="s">
        <v>236</v>
      </c>
      <c r="C64" s="43" t="s">
        <v>344</v>
      </c>
      <c r="D64" s="43" t="s">
        <v>354</v>
      </c>
      <c r="E64" s="43" t="s">
        <v>354</v>
      </c>
      <c r="F64" s="30" t="s">
        <v>170</v>
      </c>
      <c r="G64" s="30" t="s">
        <v>175</v>
      </c>
      <c r="H64" s="30" t="s">
        <v>180</v>
      </c>
      <c r="I64" s="30" t="s">
        <v>431</v>
      </c>
      <c r="J64" s="30" t="s">
        <v>432</v>
      </c>
      <c r="K64" s="30"/>
      <c r="L64" s="30"/>
      <c r="M64" s="30" t="s">
        <v>354</v>
      </c>
      <c r="N64" s="30"/>
      <c r="O64" s="30"/>
      <c r="P64" s="30">
        <v>182</v>
      </c>
      <c r="Q64" s="36" t="s">
        <v>361</v>
      </c>
      <c r="R64" s="30" t="s">
        <v>36</v>
      </c>
      <c r="S64" s="30"/>
      <c r="T64" s="30"/>
      <c r="U64" s="30"/>
      <c r="V64" s="30"/>
      <c r="W64" s="30"/>
      <c r="X64" s="30"/>
      <c r="Y64" s="30"/>
      <c r="Z64" s="30"/>
      <c r="AA64" s="30"/>
      <c r="AB64" s="30"/>
      <c r="AC64" s="30"/>
      <c r="AD64" s="30"/>
      <c r="AE64" s="30"/>
      <c r="AF64" s="30"/>
      <c r="AG64" s="30" t="s">
        <v>434</v>
      </c>
      <c r="AH64" s="30" t="s">
        <v>463</v>
      </c>
      <c r="AI64" s="30" t="s">
        <v>436</v>
      </c>
      <c r="AJ64" s="30" t="s">
        <v>437</v>
      </c>
      <c r="AK64" s="36" t="s">
        <v>572</v>
      </c>
      <c r="AL64" s="30" t="s">
        <v>573</v>
      </c>
      <c r="AM64" s="59">
        <v>0</v>
      </c>
      <c r="AN64" s="59">
        <v>0</v>
      </c>
      <c r="AO64" s="60">
        <v>100</v>
      </c>
      <c r="AP64" s="60">
        <v>100</v>
      </c>
      <c r="AQ64" s="60">
        <v>100</v>
      </c>
      <c r="AR64" s="59">
        <v>100</v>
      </c>
      <c r="AS64" s="59">
        <v>0</v>
      </c>
      <c r="AT64" s="59">
        <v>0</v>
      </c>
      <c r="AU64" s="60">
        <v>100</v>
      </c>
      <c r="AV64" s="59">
        <v>0</v>
      </c>
      <c r="AW64" s="70">
        <v>100</v>
      </c>
      <c r="AX64" s="60">
        <v>0</v>
      </c>
      <c r="AY64" s="59">
        <v>100</v>
      </c>
      <c r="AZ64" s="59">
        <v>0</v>
      </c>
      <c r="BA64" s="59">
        <v>0</v>
      </c>
      <c r="BB64" s="59">
        <v>100</v>
      </c>
      <c r="BC64" s="59">
        <v>0</v>
      </c>
      <c r="BD64" s="59">
        <v>0</v>
      </c>
      <c r="BE64" s="59">
        <v>100</v>
      </c>
      <c r="BF64" s="59">
        <v>0</v>
      </c>
      <c r="BG64" s="59">
        <v>0</v>
      </c>
    </row>
    <row r="65" spans="1:61" ht="84.75" customHeight="1" x14ac:dyDescent="0.25">
      <c r="A65" s="43" t="s">
        <v>297</v>
      </c>
      <c r="B65" s="43" t="s">
        <v>236</v>
      </c>
      <c r="C65" s="43" t="s">
        <v>344</v>
      </c>
      <c r="D65" s="43" t="s">
        <v>354</v>
      </c>
      <c r="E65" s="43" t="s">
        <v>354</v>
      </c>
      <c r="F65" s="30" t="s">
        <v>170</v>
      </c>
      <c r="G65" s="30" t="s">
        <v>175</v>
      </c>
      <c r="H65" s="30" t="s">
        <v>180</v>
      </c>
      <c r="I65" s="30" t="s">
        <v>431</v>
      </c>
      <c r="J65" s="30" t="s">
        <v>432</v>
      </c>
      <c r="K65" s="30"/>
      <c r="L65" s="30"/>
      <c r="M65" s="30" t="s">
        <v>354</v>
      </c>
      <c r="N65" s="30"/>
      <c r="O65" s="30"/>
      <c r="P65" s="30">
        <v>145</v>
      </c>
      <c r="Q65" s="36" t="s">
        <v>362</v>
      </c>
      <c r="R65" s="30" t="s">
        <v>36</v>
      </c>
      <c r="S65" s="30"/>
      <c r="T65" s="30"/>
      <c r="U65" s="30"/>
      <c r="V65" s="30"/>
      <c r="W65" s="30"/>
      <c r="X65" s="30"/>
      <c r="Y65" s="30"/>
      <c r="Z65" s="30"/>
      <c r="AA65" s="30"/>
      <c r="AB65" s="30"/>
      <c r="AC65" s="30"/>
      <c r="AD65" s="30"/>
      <c r="AE65" s="30"/>
      <c r="AF65" s="30"/>
      <c r="AG65" s="30" t="s">
        <v>434</v>
      </c>
      <c r="AH65" s="30" t="s">
        <v>463</v>
      </c>
      <c r="AI65" s="30" t="s">
        <v>457</v>
      </c>
      <c r="AJ65" s="30" t="s">
        <v>437</v>
      </c>
      <c r="AK65" s="36" t="s">
        <v>574</v>
      </c>
      <c r="AL65" s="30" t="s">
        <v>575</v>
      </c>
      <c r="AM65" s="59">
        <v>0</v>
      </c>
      <c r="AN65" s="59">
        <v>0</v>
      </c>
      <c r="AO65" s="60">
        <v>100</v>
      </c>
      <c r="AP65" s="60">
        <v>100</v>
      </c>
      <c r="AQ65" s="60">
        <v>100</v>
      </c>
      <c r="AR65" s="60">
        <v>100</v>
      </c>
      <c r="AS65" s="59">
        <v>0</v>
      </c>
      <c r="AT65" s="59">
        <v>0</v>
      </c>
      <c r="AU65" s="60">
        <v>100</v>
      </c>
      <c r="AV65" s="59">
        <v>0</v>
      </c>
      <c r="AW65" s="70">
        <v>0</v>
      </c>
      <c r="AX65" s="60">
        <v>18.72</v>
      </c>
      <c r="AY65" s="59">
        <v>0</v>
      </c>
      <c r="AZ65" s="59">
        <v>0</v>
      </c>
      <c r="BA65" s="59">
        <v>22.9</v>
      </c>
      <c r="BB65" s="59">
        <v>0</v>
      </c>
      <c r="BC65" s="59">
        <v>0</v>
      </c>
      <c r="BD65" s="59">
        <v>28.62</v>
      </c>
      <c r="BE65" s="59">
        <v>0</v>
      </c>
      <c r="BF65" s="59">
        <v>0</v>
      </c>
      <c r="BG65" s="59">
        <v>29.76</v>
      </c>
    </row>
    <row r="66" spans="1:61" ht="84.75" customHeight="1" x14ac:dyDescent="0.25">
      <c r="A66" s="43" t="s">
        <v>297</v>
      </c>
      <c r="B66" s="43" t="s">
        <v>236</v>
      </c>
      <c r="C66" s="43" t="s">
        <v>344</v>
      </c>
      <c r="D66" s="43" t="s">
        <v>354</v>
      </c>
      <c r="E66" s="43" t="s">
        <v>354</v>
      </c>
      <c r="F66" s="30" t="s">
        <v>170</v>
      </c>
      <c r="G66" s="30" t="s">
        <v>175</v>
      </c>
      <c r="H66" s="30" t="s">
        <v>180</v>
      </c>
      <c r="I66" s="30" t="s">
        <v>431</v>
      </c>
      <c r="J66" s="30" t="s">
        <v>432</v>
      </c>
      <c r="K66" s="30"/>
      <c r="L66" s="30"/>
      <c r="M66" s="30" t="s">
        <v>354</v>
      </c>
      <c r="N66" s="30"/>
      <c r="O66" s="30"/>
      <c r="P66" s="30">
        <v>124</v>
      </c>
      <c r="Q66" s="36" t="s">
        <v>363</v>
      </c>
      <c r="R66" s="30" t="s">
        <v>36</v>
      </c>
      <c r="S66" s="30"/>
      <c r="T66" s="30"/>
      <c r="U66" s="30"/>
      <c r="V66" s="30"/>
      <c r="W66" s="30"/>
      <c r="X66" s="30"/>
      <c r="Y66" s="30"/>
      <c r="Z66" s="30"/>
      <c r="AA66" s="30"/>
      <c r="AB66" s="30"/>
      <c r="AC66" s="30"/>
      <c r="AD66" s="30"/>
      <c r="AE66" s="30"/>
      <c r="AF66" s="30"/>
      <c r="AG66" s="30" t="s">
        <v>434</v>
      </c>
      <c r="AH66" s="30" t="s">
        <v>448</v>
      </c>
      <c r="AI66" s="30" t="s">
        <v>457</v>
      </c>
      <c r="AJ66" s="30" t="s">
        <v>437</v>
      </c>
      <c r="AK66" s="36" t="s">
        <v>576</v>
      </c>
      <c r="AL66" s="30" t="s">
        <v>575</v>
      </c>
      <c r="AM66" s="59">
        <v>0</v>
      </c>
      <c r="AN66" s="59">
        <v>0</v>
      </c>
      <c r="AO66" s="60">
        <v>100</v>
      </c>
      <c r="AP66" s="60">
        <v>100</v>
      </c>
      <c r="AQ66" s="60">
        <v>100</v>
      </c>
      <c r="AR66" s="60">
        <v>100</v>
      </c>
      <c r="AS66" s="59">
        <v>0</v>
      </c>
      <c r="AT66" s="59">
        <v>0</v>
      </c>
      <c r="AU66" s="60">
        <v>100</v>
      </c>
      <c r="AV66" s="60">
        <v>57.3</v>
      </c>
      <c r="AW66" s="70">
        <v>0</v>
      </c>
      <c r="AX66" s="60">
        <v>0</v>
      </c>
      <c r="AY66" s="59">
        <v>0</v>
      </c>
      <c r="AZ66" s="59">
        <v>0</v>
      </c>
      <c r="BA66" s="59">
        <v>0</v>
      </c>
      <c r="BB66" s="59">
        <v>42.7</v>
      </c>
      <c r="BC66" s="59">
        <v>0</v>
      </c>
      <c r="BD66" s="59">
        <v>0</v>
      </c>
      <c r="BE66" s="59">
        <v>0</v>
      </c>
      <c r="BF66" s="59">
        <v>0</v>
      </c>
      <c r="BG66" s="59">
        <v>0</v>
      </c>
    </row>
    <row r="67" spans="1:61" ht="84.75" customHeight="1" x14ac:dyDescent="0.25">
      <c r="A67" s="43" t="s">
        <v>297</v>
      </c>
      <c r="B67" s="43" t="s">
        <v>337</v>
      </c>
      <c r="C67" s="43" t="s">
        <v>299</v>
      </c>
      <c r="D67" s="43" t="s">
        <v>364</v>
      </c>
      <c r="E67" s="43" t="s">
        <v>364</v>
      </c>
      <c r="F67" s="30" t="s">
        <v>170</v>
      </c>
      <c r="G67" s="30" t="s">
        <v>175</v>
      </c>
      <c r="H67" s="30" t="s">
        <v>180</v>
      </c>
      <c r="I67" s="30" t="s">
        <v>431</v>
      </c>
      <c r="J67" s="30" t="s">
        <v>432</v>
      </c>
      <c r="K67" s="29" t="s">
        <v>577</v>
      </c>
      <c r="L67" s="44" t="s">
        <v>578</v>
      </c>
      <c r="M67" s="29" t="s">
        <v>364</v>
      </c>
      <c r="N67" s="29">
        <v>28</v>
      </c>
      <c r="O67" s="29"/>
      <c r="P67" s="30">
        <v>336</v>
      </c>
      <c r="Q67" s="36" t="s">
        <v>365</v>
      </c>
      <c r="R67" s="30" t="s">
        <v>10</v>
      </c>
      <c r="S67" s="30" t="s">
        <v>32</v>
      </c>
      <c r="T67" s="30"/>
      <c r="U67" s="30"/>
      <c r="V67" s="30"/>
      <c r="W67" s="30"/>
      <c r="X67" s="30"/>
      <c r="Y67" s="30"/>
      <c r="Z67" s="30"/>
      <c r="AA67" s="30"/>
      <c r="AB67" s="30"/>
      <c r="AC67" s="30"/>
      <c r="AD67" s="30"/>
      <c r="AE67" s="30" t="s">
        <v>32</v>
      </c>
      <c r="AF67" s="30"/>
      <c r="AG67" s="30" t="s">
        <v>469</v>
      </c>
      <c r="AH67" s="30" t="s">
        <v>535</v>
      </c>
      <c r="AI67" s="30" t="s">
        <v>579</v>
      </c>
      <c r="AJ67" s="30" t="s">
        <v>437</v>
      </c>
      <c r="AK67" s="28" t="s">
        <v>580</v>
      </c>
      <c r="AL67" s="30" t="s">
        <v>581</v>
      </c>
      <c r="AM67" s="59">
        <v>0</v>
      </c>
      <c r="AN67" s="59">
        <v>0</v>
      </c>
      <c r="AO67" s="59">
        <v>0</v>
      </c>
      <c r="AP67" s="71">
        <v>20</v>
      </c>
      <c r="AQ67" s="71">
        <v>10</v>
      </c>
      <c r="AR67" s="71">
        <v>10</v>
      </c>
      <c r="AS67" s="59">
        <v>0</v>
      </c>
      <c r="AT67" s="59">
        <v>0</v>
      </c>
      <c r="AU67" s="59">
        <v>0</v>
      </c>
      <c r="AV67" s="59">
        <v>0</v>
      </c>
      <c r="AW67" s="85">
        <v>0</v>
      </c>
      <c r="AX67" s="70">
        <v>0</v>
      </c>
      <c r="AY67" s="59">
        <v>0</v>
      </c>
      <c r="AZ67" s="59">
        <v>0</v>
      </c>
      <c r="BA67" s="59">
        <v>0</v>
      </c>
      <c r="BB67" s="59">
        <v>0</v>
      </c>
      <c r="BC67" s="59">
        <v>0</v>
      </c>
      <c r="BD67" s="59">
        <v>0</v>
      </c>
      <c r="BE67" s="59">
        <v>0</v>
      </c>
      <c r="BF67" s="59">
        <v>0</v>
      </c>
      <c r="BG67" s="59">
        <v>0</v>
      </c>
      <c r="BI67" s="86" t="s">
        <v>582</v>
      </c>
    </row>
    <row r="68" spans="1:61" ht="84.75" customHeight="1" x14ac:dyDescent="0.25">
      <c r="A68" s="43" t="s">
        <v>297</v>
      </c>
      <c r="B68" s="43" t="s">
        <v>337</v>
      </c>
      <c r="C68" s="43" t="s">
        <v>299</v>
      </c>
      <c r="D68" s="43" t="s">
        <v>364</v>
      </c>
      <c r="E68" s="43" t="s">
        <v>364</v>
      </c>
      <c r="F68" s="30" t="s">
        <v>170</v>
      </c>
      <c r="G68" s="30" t="s">
        <v>175</v>
      </c>
      <c r="H68" s="30" t="s">
        <v>180</v>
      </c>
      <c r="I68" s="30" t="s">
        <v>431</v>
      </c>
      <c r="J68" s="30" t="s">
        <v>432</v>
      </c>
      <c r="K68" s="29" t="s">
        <v>577</v>
      </c>
      <c r="L68" s="44" t="s">
        <v>578</v>
      </c>
      <c r="M68" s="29" t="s">
        <v>364</v>
      </c>
      <c r="N68" s="29">
        <v>28</v>
      </c>
      <c r="O68" s="29"/>
      <c r="P68" s="30">
        <v>337</v>
      </c>
      <c r="Q68" s="36" t="s">
        <v>366</v>
      </c>
      <c r="R68" s="30" t="s">
        <v>10</v>
      </c>
      <c r="S68" s="30" t="s">
        <v>32</v>
      </c>
      <c r="T68" s="30"/>
      <c r="U68" s="30"/>
      <c r="V68" s="30"/>
      <c r="W68" s="30"/>
      <c r="X68" s="30"/>
      <c r="Y68" s="30"/>
      <c r="Z68" s="30"/>
      <c r="AA68" s="30"/>
      <c r="AB68" s="30"/>
      <c r="AC68" s="30"/>
      <c r="AD68" s="30"/>
      <c r="AE68" s="30" t="s">
        <v>32</v>
      </c>
      <c r="AF68" s="30"/>
      <c r="AG68" s="30" t="s">
        <v>469</v>
      </c>
      <c r="AH68" s="30" t="s">
        <v>460</v>
      </c>
      <c r="AI68" s="30" t="s">
        <v>457</v>
      </c>
      <c r="AJ68" s="30" t="s">
        <v>437</v>
      </c>
      <c r="AK68" s="28" t="s">
        <v>583</v>
      </c>
      <c r="AL68" s="30" t="s">
        <v>584</v>
      </c>
      <c r="AM68" s="59">
        <v>0</v>
      </c>
      <c r="AN68" s="60">
        <v>95</v>
      </c>
      <c r="AO68" s="60">
        <v>96.4</v>
      </c>
      <c r="AP68" s="60">
        <v>100</v>
      </c>
      <c r="AQ68" s="60">
        <v>100</v>
      </c>
      <c r="AR68" s="60">
        <v>100</v>
      </c>
      <c r="AS68" s="60">
        <v>99.56</v>
      </c>
      <c r="AT68" s="60">
        <v>0</v>
      </c>
      <c r="AU68" s="60">
        <v>96.4</v>
      </c>
      <c r="AV68" s="60">
        <v>5</v>
      </c>
      <c r="AW68" s="87">
        <v>5</v>
      </c>
      <c r="AX68" s="85">
        <v>5</v>
      </c>
      <c r="AY68" s="59">
        <v>10</v>
      </c>
      <c r="AZ68" s="59">
        <v>5</v>
      </c>
      <c r="BA68" s="59">
        <v>10.71</v>
      </c>
      <c r="BB68" s="59">
        <v>15.07</v>
      </c>
      <c r="BC68" s="59">
        <v>10.11</v>
      </c>
      <c r="BD68" s="59">
        <v>11.29</v>
      </c>
      <c r="BE68" s="59">
        <v>10.5</v>
      </c>
      <c r="BF68" s="59">
        <v>5.15</v>
      </c>
      <c r="BG68" s="59">
        <v>3.57</v>
      </c>
    </row>
    <row r="69" spans="1:61" ht="84.75" customHeight="1" x14ac:dyDescent="0.25">
      <c r="A69" s="43" t="s">
        <v>297</v>
      </c>
      <c r="B69" s="43" t="s">
        <v>337</v>
      </c>
      <c r="C69" s="43" t="s">
        <v>299</v>
      </c>
      <c r="D69" s="43" t="s">
        <v>364</v>
      </c>
      <c r="E69" s="43" t="s">
        <v>364</v>
      </c>
      <c r="F69" s="30" t="s">
        <v>170</v>
      </c>
      <c r="G69" s="30" t="s">
        <v>175</v>
      </c>
      <c r="H69" s="30" t="s">
        <v>180</v>
      </c>
      <c r="I69" s="30" t="s">
        <v>431</v>
      </c>
      <c r="J69" s="30" t="s">
        <v>432</v>
      </c>
      <c r="K69" s="29" t="s">
        <v>577</v>
      </c>
      <c r="L69" s="44" t="s">
        <v>578</v>
      </c>
      <c r="M69" s="29" t="s">
        <v>364</v>
      </c>
      <c r="N69" s="29">
        <v>28</v>
      </c>
      <c r="O69" s="29"/>
      <c r="P69" s="30">
        <v>338</v>
      </c>
      <c r="Q69" s="36" t="s">
        <v>367</v>
      </c>
      <c r="R69" s="30" t="s">
        <v>10</v>
      </c>
      <c r="S69" s="30" t="s">
        <v>32</v>
      </c>
      <c r="T69" s="30"/>
      <c r="U69" s="30"/>
      <c r="V69" s="30"/>
      <c r="W69" s="30"/>
      <c r="X69" s="30"/>
      <c r="Y69" s="30"/>
      <c r="Z69" s="30"/>
      <c r="AA69" s="30"/>
      <c r="AB69" s="30"/>
      <c r="AC69" s="30"/>
      <c r="AD69" s="30"/>
      <c r="AE69" s="30"/>
      <c r="AF69" s="30"/>
      <c r="AG69" s="30" t="s">
        <v>469</v>
      </c>
      <c r="AH69" s="30" t="s">
        <v>535</v>
      </c>
      <c r="AI69" s="30" t="s">
        <v>457</v>
      </c>
      <c r="AJ69" s="30" t="s">
        <v>437</v>
      </c>
      <c r="AK69" s="28" t="s">
        <v>585</v>
      </c>
      <c r="AL69" s="30" t="s">
        <v>586</v>
      </c>
      <c r="AM69" s="59">
        <v>0</v>
      </c>
      <c r="AN69" s="60">
        <v>10</v>
      </c>
      <c r="AO69" s="60">
        <v>12</v>
      </c>
      <c r="AP69" s="60">
        <v>14</v>
      </c>
      <c r="AQ69" s="60">
        <v>16</v>
      </c>
      <c r="AR69" s="60">
        <v>16</v>
      </c>
      <c r="AS69" s="60">
        <v>4</v>
      </c>
      <c r="AT69" s="60">
        <v>6</v>
      </c>
      <c r="AU69" s="60">
        <v>12</v>
      </c>
      <c r="AV69" s="60">
        <v>0</v>
      </c>
      <c r="AW69" s="87">
        <v>0</v>
      </c>
      <c r="AX69" s="85">
        <v>0</v>
      </c>
      <c r="AY69" s="59">
        <v>0</v>
      </c>
      <c r="AZ69" s="59">
        <v>0</v>
      </c>
      <c r="BA69" s="59">
        <v>0</v>
      </c>
      <c r="BB69" s="59">
        <v>0</v>
      </c>
      <c r="BC69" s="59">
        <v>0</v>
      </c>
      <c r="BD69" s="59">
        <v>0</v>
      </c>
      <c r="BE69" s="59">
        <v>0</v>
      </c>
      <c r="BF69" s="59">
        <v>0</v>
      </c>
      <c r="BG69" s="59">
        <v>12</v>
      </c>
    </row>
    <row r="70" spans="1:61" ht="84.75" customHeight="1" x14ac:dyDescent="0.25">
      <c r="A70" s="43" t="s">
        <v>297</v>
      </c>
      <c r="B70" s="43" t="s">
        <v>337</v>
      </c>
      <c r="C70" s="43" t="s">
        <v>299</v>
      </c>
      <c r="D70" s="43" t="s">
        <v>364</v>
      </c>
      <c r="E70" s="43" t="s">
        <v>364</v>
      </c>
      <c r="F70" s="30" t="s">
        <v>170</v>
      </c>
      <c r="G70" s="30" t="s">
        <v>175</v>
      </c>
      <c r="H70" s="30" t="s">
        <v>180</v>
      </c>
      <c r="I70" s="30" t="s">
        <v>431</v>
      </c>
      <c r="J70" s="30" t="s">
        <v>432</v>
      </c>
      <c r="K70" s="29" t="s">
        <v>577</v>
      </c>
      <c r="L70" s="44" t="s">
        <v>578</v>
      </c>
      <c r="M70" s="29" t="s">
        <v>364</v>
      </c>
      <c r="N70" s="29">
        <v>28</v>
      </c>
      <c r="O70" s="29"/>
      <c r="P70" s="30">
        <v>339</v>
      </c>
      <c r="Q70" s="36" t="s">
        <v>368</v>
      </c>
      <c r="R70" s="30" t="s">
        <v>10</v>
      </c>
      <c r="S70" s="30" t="s">
        <v>32</v>
      </c>
      <c r="T70" s="30"/>
      <c r="U70" s="30"/>
      <c r="V70" s="30"/>
      <c r="W70" s="30"/>
      <c r="X70" s="30"/>
      <c r="Y70" s="30"/>
      <c r="Z70" s="30"/>
      <c r="AA70" s="30"/>
      <c r="AB70" s="30"/>
      <c r="AC70" s="30"/>
      <c r="AD70" s="30"/>
      <c r="AE70" s="30" t="s">
        <v>32</v>
      </c>
      <c r="AF70" s="30"/>
      <c r="AG70" s="30" t="s">
        <v>469</v>
      </c>
      <c r="AH70" s="30" t="s">
        <v>460</v>
      </c>
      <c r="AI70" s="30" t="s">
        <v>457</v>
      </c>
      <c r="AJ70" s="30" t="s">
        <v>437</v>
      </c>
      <c r="AK70" s="28" t="s">
        <v>587</v>
      </c>
      <c r="AL70" s="30" t="s">
        <v>588</v>
      </c>
      <c r="AM70" s="59">
        <v>0</v>
      </c>
      <c r="AN70" s="60">
        <v>100</v>
      </c>
      <c r="AO70" s="60">
        <v>90.2</v>
      </c>
      <c r="AP70" s="60">
        <v>100</v>
      </c>
      <c r="AQ70" s="60">
        <v>100</v>
      </c>
      <c r="AR70" s="60">
        <v>100</v>
      </c>
      <c r="AS70" s="60">
        <v>100</v>
      </c>
      <c r="AT70" s="60">
        <v>0</v>
      </c>
      <c r="AU70" s="60">
        <v>90.2</v>
      </c>
      <c r="AV70" s="60">
        <v>5</v>
      </c>
      <c r="AW70" s="87">
        <v>10</v>
      </c>
      <c r="AX70" s="85">
        <v>5</v>
      </c>
      <c r="AY70" s="59">
        <v>10</v>
      </c>
      <c r="AZ70" s="59">
        <v>10</v>
      </c>
      <c r="BA70" s="59">
        <v>7.14</v>
      </c>
      <c r="BB70" s="59">
        <v>5.82</v>
      </c>
      <c r="BC70" s="59">
        <v>5.82</v>
      </c>
      <c r="BD70" s="59">
        <v>8.09</v>
      </c>
      <c r="BE70" s="59">
        <v>7.12</v>
      </c>
      <c r="BF70" s="59">
        <v>7.44</v>
      </c>
      <c r="BG70" s="59">
        <v>8.77</v>
      </c>
    </row>
    <row r="71" spans="1:61" ht="84.75" customHeight="1" x14ac:dyDescent="0.25">
      <c r="A71" s="43" t="s">
        <v>297</v>
      </c>
      <c r="B71" s="43" t="s">
        <v>337</v>
      </c>
      <c r="C71" s="43" t="s">
        <v>299</v>
      </c>
      <c r="D71" s="43" t="s">
        <v>364</v>
      </c>
      <c r="E71" s="43" t="s">
        <v>364</v>
      </c>
      <c r="F71" s="30" t="s">
        <v>170</v>
      </c>
      <c r="G71" s="30" t="s">
        <v>175</v>
      </c>
      <c r="H71" s="30" t="s">
        <v>180</v>
      </c>
      <c r="I71" s="30" t="s">
        <v>431</v>
      </c>
      <c r="J71" s="30" t="s">
        <v>432</v>
      </c>
      <c r="K71" s="29" t="s">
        <v>577</v>
      </c>
      <c r="L71" s="44" t="s">
        <v>578</v>
      </c>
      <c r="M71" s="29" t="s">
        <v>364</v>
      </c>
      <c r="N71" s="29">
        <v>28</v>
      </c>
      <c r="O71" s="29"/>
      <c r="P71" s="30">
        <v>358</v>
      </c>
      <c r="Q71" s="36" t="s">
        <v>369</v>
      </c>
      <c r="R71" s="30" t="s">
        <v>10</v>
      </c>
      <c r="S71" s="30" t="s">
        <v>32</v>
      </c>
      <c r="T71" s="30"/>
      <c r="U71" s="30"/>
      <c r="V71" s="30"/>
      <c r="W71" s="30"/>
      <c r="X71" s="30"/>
      <c r="Y71" s="30"/>
      <c r="Z71" s="30"/>
      <c r="AA71" s="30"/>
      <c r="AB71" s="30"/>
      <c r="AC71" s="30"/>
      <c r="AD71" s="30"/>
      <c r="AE71" s="30"/>
      <c r="AF71" s="30"/>
      <c r="AG71" s="30" t="s">
        <v>434</v>
      </c>
      <c r="AH71" s="30" t="s">
        <v>460</v>
      </c>
      <c r="AI71" s="30" t="s">
        <v>457</v>
      </c>
      <c r="AJ71" s="30" t="s">
        <v>437</v>
      </c>
      <c r="AK71" s="28" t="s">
        <v>589</v>
      </c>
      <c r="AL71" s="30" t="s">
        <v>590</v>
      </c>
      <c r="AM71" s="59">
        <v>0</v>
      </c>
      <c r="AN71" s="60">
        <v>100</v>
      </c>
      <c r="AO71" s="60">
        <v>100</v>
      </c>
      <c r="AP71" s="60">
        <v>100</v>
      </c>
      <c r="AQ71" s="60">
        <v>100</v>
      </c>
      <c r="AR71" s="60">
        <v>100</v>
      </c>
      <c r="AS71" s="60">
        <v>97</v>
      </c>
      <c r="AT71" s="60">
        <v>3</v>
      </c>
      <c r="AU71" s="60">
        <v>100</v>
      </c>
      <c r="AV71" s="60">
        <v>5</v>
      </c>
      <c r="AW71" s="87">
        <v>5</v>
      </c>
      <c r="AX71" s="85">
        <v>5</v>
      </c>
      <c r="AY71" s="59">
        <v>5</v>
      </c>
      <c r="AZ71" s="59">
        <v>10</v>
      </c>
      <c r="BA71" s="59">
        <v>16.23</v>
      </c>
      <c r="BB71" s="59">
        <v>16.23</v>
      </c>
      <c r="BC71" s="59">
        <v>23.92</v>
      </c>
      <c r="BD71" s="59">
        <v>9.77</v>
      </c>
      <c r="BE71" s="59">
        <v>3.85</v>
      </c>
      <c r="BF71" s="59">
        <v>0</v>
      </c>
      <c r="BG71" s="59">
        <v>0</v>
      </c>
    </row>
    <row r="72" spans="1:61" ht="84.75" customHeight="1" x14ac:dyDescent="0.25">
      <c r="A72" s="43" t="s">
        <v>297</v>
      </c>
      <c r="B72" s="43" t="s">
        <v>337</v>
      </c>
      <c r="C72" s="43" t="s">
        <v>299</v>
      </c>
      <c r="D72" s="43" t="s">
        <v>364</v>
      </c>
      <c r="E72" s="43" t="s">
        <v>364</v>
      </c>
      <c r="F72" s="30" t="s">
        <v>170</v>
      </c>
      <c r="G72" s="30" t="s">
        <v>175</v>
      </c>
      <c r="H72" s="30" t="s">
        <v>180</v>
      </c>
      <c r="I72" s="30" t="s">
        <v>431</v>
      </c>
      <c r="J72" s="30" t="s">
        <v>432</v>
      </c>
      <c r="K72" s="29"/>
      <c r="L72" s="44" t="s">
        <v>578</v>
      </c>
      <c r="M72" s="29" t="s">
        <v>364</v>
      </c>
      <c r="N72" s="29">
        <v>28</v>
      </c>
      <c r="O72" s="29"/>
      <c r="P72" s="30">
        <v>125</v>
      </c>
      <c r="Q72" s="36" t="s">
        <v>370</v>
      </c>
      <c r="R72" s="30" t="s">
        <v>36</v>
      </c>
      <c r="S72" s="30"/>
      <c r="T72" s="30"/>
      <c r="U72" s="30"/>
      <c r="V72" s="30"/>
      <c r="W72" s="30"/>
      <c r="X72" s="30"/>
      <c r="Y72" s="30"/>
      <c r="Z72" s="30"/>
      <c r="AA72" s="30"/>
      <c r="AB72" s="30"/>
      <c r="AC72" s="30"/>
      <c r="AD72" s="30"/>
      <c r="AE72" s="30"/>
      <c r="AF72" s="30"/>
      <c r="AG72" s="30" t="s">
        <v>434</v>
      </c>
      <c r="AH72" s="30" t="s">
        <v>440</v>
      </c>
      <c r="AI72" s="30" t="s">
        <v>457</v>
      </c>
      <c r="AJ72" s="30" t="s">
        <v>437</v>
      </c>
      <c r="AK72" s="28" t="s">
        <v>591</v>
      </c>
      <c r="AL72" s="30" t="s">
        <v>592</v>
      </c>
      <c r="AM72" s="59">
        <v>0</v>
      </c>
      <c r="AN72" s="60">
        <v>95</v>
      </c>
      <c r="AO72" s="60">
        <v>100</v>
      </c>
      <c r="AP72" s="60">
        <v>98.5</v>
      </c>
      <c r="AQ72" s="60">
        <v>100</v>
      </c>
      <c r="AR72" s="60">
        <v>100</v>
      </c>
      <c r="AS72" s="60">
        <v>95.05</v>
      </c>
      <c r="AT72" s="60">
        <v>0</v>
      </c>
      <c r="AU72" s="60">
        <v>100</v>
      </c>
      <c r="AV72" s="60">
        <v>0</v>
      </c>
      <c r="AW72" s="88">
        <v>25</v>
      </c>
      <c r="AX72" s="85">
        <v>0</v>
      </c>
      <c r="AY72" s="59">
        <v>15</v>
      </c>
      <c r="AZ72" s="59">
        <v>0</v>
      </c>
      <c r="BA72" s="59">
        <v>25</v>
      </c>
      <c r="BB72" s="59">
        <v>0</v>
      </c>
      <c r="BC72" s="59">
        <v>10</v>
      </c>
      <c r="BD72" s="59">
        <v>0</v>
      </c>
      <c r="BE72" s="59">
        <v>15</v>
      </c>
      <c r="BF72" s="59">
        <v>0</v>
      </c>
      <c r="BG72" s="59">
        <v>10</v>
      </c>
    </row>
    <row r="73" spans="1:61" s="91" customFormat="1" ht="84.75" customHeight="1" x14ac:dyDescent="0.25">
      <c r="A73" s="43" t="s">
        <v>297</v>
      </c>
      <c r="B73" s="89" t="s">
        <v>337</v>
      </c>
      <c r="C73" s="89" t="s">
        <v>299</v>
      </c>
      <c r="D73" s="89" t="s">
        <v>364</v>
      </c>
      <c r="E73" s="89" t="s">
        <v>364</v>
      </c>
      <c r="F73" s="30" t="s">
        <v>170</v>
      </c>
      <c r="G73" s="30" t="s">
        <v>175</v>
      </c>
      <c r="H73" s="30" t="s">
        <v>180</v>
      </c>
      <c r="I73" s="30" t="s">
        <v>431</v>
      </c>
      <c r="J73" s="30" t="s">
        <v>432</v>
      </c>
      <c r="K73" s="30"/>
      <c r="L73" s="44" t="s">
        <v>578</v>
      </c>
      <c r="M73" s="30" t="s">
        <v>364</v>
      </c>
      <c r="N73" s="30">
        <v>28</v>
      </c>
      <c r="O73" s="30"/>
      <c r="P73" s="30">
        <v>183</v>
      </c>
      <c r="Q73" s="30" t="s">
        <v>371</v>
      </c>
      <c r="R73" s="30" t="s">
        <v>36</v>
      </c>
      <c r="S73" s="30"/>
      <c r="T73" s="30"/>
      <c r="U73" s="30"/>
      <c r="V73" s="30"/>
      <c r="W73" s="30"/>
      <c r="X73" s="30"/>
      <c r="Y73" s="30"/>
      <c r="Z73" s="30"/>
      <c r="AA73" s="30"/>
      <c r="AB73" s="30"/>
      <c r="AC73" s="30"/>
      <c r="AD73" s="30"/>
      <c r="AE73" s="30"/>
      <c r="AF73" s="30"/>
      <c r="AG73" s="30" t="s">
        <v>434</v>
      </c>
      <c r="AH73" s="30" t="s">
        <v>460</v>
      </c>
      <c r="AI73" s="30" t="s">
        <v>436</v>
      </c>
      <c r="AJ73" s="30" t="s">
        <v>437</v>
      </c>
      <c r="AK73" s="30" t="s">
        <v>593</v>
      </c>
      <c r="AL73" s="30" t="s">
        <v>594</v>
      </c>
      <c r="AM73" s="90">
        <v>0</v>
      </c>
      <c r="AN73" s="59">
        <v>0</v>
      </c>
      <c r="AO73" s="60">
        <v>90</v>
      </c>
      <c r="AP73" s="60">
        <v>91</v>
      </c>
      <c r="AQ73" s="60">
        <v>92</v>
      </c>
      <c r="AR73" s="60">
        <v>92</v>
      </c>
      <c r="AS73" s="59">
        <v>0</v>
      </c>
      <c r="AT73" s="59">
        <v>0</v>
      </c>
      <c r="AU73" s="60">
        <v>90</v>
      </c>
      <c r="AV73" s="60">
        <v>90</v>
      </c>
      <c r="AW73" s="88">
        <v>90</v>
      </c>
      <c r="AX73" s="85">
        <v>90</v>
      </c>
      <c r="AY73" s="59">
        <v>90</v>
      </c>
      <c r="AZ73" s="59">
        <v>90</v>
      </c>
      <c r="BA73" s="59">
        <v>90</v>
      </c>
      <c r="BB73" s="90">
        <v>90</v>
      </c>
      <c r="BC73" s="59">
        <v>90</v>
      </c>
      <c r="BD73" s="90">
        <v>90</v>
      </c>
      <c r="BE73" s="90">
        <v>90</v>
      </c>
      <c r="BF73" s="90">
        <v>90</v>
      </c>
      <c r="BG73" s="90">
        <v>90</v>
      </c>
    </row>
    <row r="74" spans="1:61" ht="84.75" customHeight="1" x14ac:dyDescent="0.25">
      <c r="A74" s="51" t="s">
        <v>297</v>
      </c>
      <c r="B74" s="51" t="s">
        <v>236</v>
      </c>
      <c r="C74" s="51" t="s">
        <v>299</v>
      </c>
      <c r="D74" s="51" t="s">
        <v>372</v>
      </c>
      <c r="E74" s="51" t="s">
        <v>372</v>
      </c>
      <c r="F74" s="25" t="s">
        <v>170</v>
      </c>
      <c r="G74" s="25" t="s">
        <v>175</v>
      </c>
      <c r="H74" s="25" t="s">
        <v>180</v>
      </c>
      <c r="I74" s="25" t="s">
        <v>431</v>
      </c>
      <c r="J74" s="25" t="s">
        <v>432</v>
      </c>
      <c r="K74" s="52" t="s">
        <v>595</v>
      </c>
      <c r="L74" s="78" t="s">
        <v>596</v>
      </c>
      <c r="M74" s="52" t="s">
        <v>372</v>
      </c>
      <c r="N74" s="25">
        <v>26</v>
      </c>
      <c r="O74" s="25"/>
      <c r="P74" s="25">
        <v>314</v>
      </c>
      <c r="Q74" s="52" t="s">
        <v>373</v>
      </c>
      <c r="R74" s="25" t="s">
        <v>10</v>
      </c>
      <c r="S74" s="25" t="s">
        <v>32</v>
      </c>
      <c r="T74" s="25"/>
      <c r="U74" s="25"/>
      <c r="V74" s="25"/>
      <c r="W74" s="25"/>
      <c r="X74" s="25"/>
      <c r="Y74" s="25"/>
      <c r="Z74" s="25"/>
      <c r="AA74" s="25"/>
      <c r="AB74" s="25"/>
      <c r="AC74" s="25"/>
      <c r="AD74" s="25"/>
      <c r="AE74" s="25"/>
      <c r="AF74" s="25"/>
      <c r="AG74" s="25" t="s">
        <v>434</v>
      </c>
      <c r="AH74" s="25" t="s">
        <v>463</v>
      </c>
      <c r="AI74" s="25" t="s">
        <v>457</v>
      </c>
      <c r="AJ74" s="25" t="s">
        <v>437</v>
      </c>
      <c r="AK74" s="52" t="s">
        <v>597</v>
      </c>
      <c r="AL74" s="25" t="s">
        <v>598</v>
      </c>
      <c r="AM74" s="53">
        <v>0</v>
      </c>
      <c r="AN74" s="92">
        <v>100</v>
      </c>
      <c r="AO74" s="92">
        <v>100</v>
      </c>
      <c r="AP74" s="92">
        <v>100</v>
      </c>
      <c r="AQ74" s="92">
        <v>100</v>
      </c>
      <c r="AR74" s="92">
        <v>100</v>
      </c>
      <c r="AS74" s="92">
        <v>100</v>
      </c>
      <c r="AT74" s="92">
        <v>0</v>
      </c>
      <c r="AU74" s="92">
        <v>100</v>
      </c>
      <c r="AV74" s="53">
        <v>0</v>
      </c>
      <c r="AW74" s="55">
        <v>0</v>
      </c>
      <c r="AX74" s="54">
        <v>25</v>
      </c>
      <c r="AY74" s="25"/>
      <c r="AZ74" s="25">
        <v>0</v>
      </c>
      <c r="BA74" s="25">
        <v>25</v>
      </c>
      <c r="BB74" s="25">
        <v>0</v>
      </c>
      <c r="BC74" s="25">
        <v>0</v>
      </c>
      <c r="BD74" s="25">
        <v>25</v>
      </c>
      <c r="BE74" s="25">
        <v>0</v>
      </c>
      <c r="BF74" s="25">
        <v>0</v>
      </c>
      <c r="BG74" s="25">
        <v>25</v>
      </c>
    </row>
    <row r="75" spans="1:61" ht="84.75" customHeight="1" x14ac:dyDescent="0.25">
      <c r="A75" s="43" t="s">
        <v>297</v>
      </c>
      <c r="B75" s="43" t="s">
        <v>236</v>
      </c>
      <c r="C75" s="43" t="s">
        <v>299</v>
      </c>
      <c r="D75" s="43" t="s">
        <v>372</v>
      </c>
      <c r="E75" s="43" t="s">
        <v>372</v>
      </c>
      <c r="F75" s="30" t="s">
        <v>170</v>
      </c>
      <c r="G75" s="30" t="s">
        <v>175</v>
      </c>
      <c r="H75" s="30" t="s">
        <v>180</v>
      </c>
      <c r="I75" s="30" t="s">
        <v>431</v>
      </c>
      <c r="J75" s="30" t="s">
        <v>432</v>
      </c>
      <c r="K75" s="36"/>
      <c r="L75" s="44" t="s">
        <v>596</v>
      </c>
      <c r="M75" s="36" t="s">
        <v>372</v>
      </c>
      <c r="N75" s="30">
        <v>26</v>
      </c>
      <c r="O75" s="30"/>
      <c r="P75" s="30">
        <v>315</v>
      </c>
      <c r="Q75" s="36" t="s">
        <v>374</v>
      </c>
      <c r="R75" s="30" t="s">
        <v>36</v>
      </c>
      <c r="S75" s="30"/>
      <c r="T75" s="30"/>
      <c r="U75" s="30"/>
      <c r="V75" s="30"/>
      <c r="W75" s="30"/>
      <c r="X75" s="30"/>
      <c r="Y75" s="30"/>
      <c r="Z75" s="30"/>
      <c r="AA75" s="30"/>
      <c r="AB75" s="30"/>
      <c r="AC75" s="30"/>
      <c r="AD75" s="30"/>
      <c r="AE75" s="30"/>
      <c r="AF75" s="30"/>
      <c r="AG75" s="30" t="s">
        <v>434</v>
      </c>
      <c r="AH75" s="30" t="s">
        <v>460</v>
      </c>
      <c r="AI75" s="30" t="s">
        <v>457</v>
      </c>
      <c r="AJ75" s="30" t="s">
        <v>437</v>
      </c>
      <c r="AK75" s="36" t="s">
        <v>599</v>
      </c>
      <c r="AL75" s="30" t="s">
        <v>600</v>
      </c>
      <c r="AM75" s="59">
        <v>0</v>
      </c>
      <c r="AN75" s="60">
        <v>100</v>
      </c>
      <c r="AO75" s="60">
        <v>50</v>
      </c>
      <c r="AP75" s="60">
        <v>100</v>
      </c>
      <c r="AQ75" s="60">
        <v>100</v>
      </c>
      <c r="AR75" s="60">
        <v>100</v>
      </c>
      <c r="AS75" s="60">
        <v>175</v>
      </c>
      <c r="AT75" s="60">
        <v>0</v>
      </c>
      <c r="AU75" s="60">
        <v>50</v>
      </c>
      <c r="AV75" s="60">
        <v>0</v>
      </c>
      <c r="AW75" s="61">
        <v>9</v>
      </c>
      <c r="AX75" s="60">
        <v>9</v>
      </c>
      <c r="AY75" s="30">
        <v>10</v>
      </c>
      <c r="AZ75" s="30">
        <v>9</v>
      </c>
      <c r="BA75" s="30">
        <v>9</v>
      </c>
      <c r="BB75" s="30">
        <v>0.8</v>
      </c>
      <c r="BC75" s="30">
        <v>0.8</v>
      </c>
      <c r="BD75" s="30">
        <v>0.8</v>
      </c>
      <c r="BE75" s="30">
        <v>0.8</v>
      </c>
      <c r="BF75" s="30">
        <v>0.8</v>
      </c>
      <c r="BG75" s="30">
        <v>0</v>
      </c>
    </row>
    <row r="76" spans="1:61" ht="84.75" customHeight="1" x14ac:dyDescent="0.25">
      <c r="A76" s="51" t="s">
        <v>297</v>
      </c>
      <c r="B76" s="51" t="s">
        <v>236</v>
      </c>
      <c r="C76" s="51" t="s">
        <v>306</v>
      </c>
      <c r="D76" s="51" t="s">
        <v>372</v>
      </c>
      <c r="E76" s="51" t="s">
        <v>372</v>
      </c>
      <c r="F76" s="25" t="s">
        <v>170</v>
      </c>
      <c r="G76" s="25" t="s">
        <v>175</v>
      </c>
      <c r="H76" s="25" t="s">
        <v>180</v>
      </c>
      <c r="I76" s="25" t="s">
        <v>431</v>
      </c>
      <c r="J76" s="25" t="s">
        <v>432</v>
      </c>
      <c r="K76" s="52"/>
      <c r="L76" s="78" t="s">
        <v>596</v>
      </c>
      <c r="M76" s="52" t="s">
        <v>372</v>
      </c>
      <c r="N76" s="25">
        <v>26</v>
      </c>
      <c r="O76" s="24"/>
      <c r="P76" s="25">
        <v>316</v>
      </c>
      <c r="Q76" s="52" t="s">
        <v>375</v>
      </c>
      <c r="R76" s="25" t="s">
        <v>36</v>
      </c>
      <c r="S76" s="25"/>
      <c r="T76" s="25"/>
      <c r="U76" s="25"/>
      <c r="V76" s="25"/>
      <c r="W76" s="25"/>
      <c r="X76" s="25"/>
      <c r="Y76" s="25"/>
      <c r="Z76" s="25"/>
      <c r="AA76" s="25"/>
      <c r="AB76" s="25"/>
      <c r="AC76" s="25"/>
      <c r="AD76" s="25"/>
      <c r="AE76" s="25"/>
      <c r="AF76" s="25"/>
      <c r="AG76" s="25" t="s">
        <v>434</v>
      </c>
      <c r="AH76" s="25" t="s">
        <v>460</v>
      </c>
      <c r="AI76" s="25" t="s">
        <v>457</v>
      </c>
      <c r="AJ76" s="25" t="s">
        <v>437</v>
      </c>
      <c r="AK76" s="52" t="s">
        <v>601</v>
      </c>
      <c r="AL76" s="25" t="s">
        <v>602</v>
      </c>
      <c r="AM76" s="53">
        <v>0</v>
      </c>
      <c r="AN76" s="54">
        <v>100</v>
      </c>
      <c r="AO76" s="54">
        <v>100</v>
      </c>
      <c r="AP76" s="54">
        <v>100</v>
      </c>
      <c r="AQ76" s="54">
        <v>100</v>
      </c>
      <c r="AR76" s="54">
        <v>100</v>
      </c>
      <c r="AS76" s="54">
        <v>100</v>
      </c>
      <c r="AT76" s="54">
        <v>0</v>
      </c>
      <c r="AU76" s="54">
        <v>100</v>
      </c>
      <c r="AV76" s="54">
        <v>0</v>
      </c>
      <c r="AW76" s="55">
        <v>0</v>
      </c>
      <c r="AX76" s="54">
        <v>0</v>
      </c>
      <c r="AY76" s="25">
        <v>0</v>
      </c>
      <c r="AZ76" s="25">
        <v>11.11</v>
      </c>
      <c r="BA76" s="25">
        <v>11.11</v>
      </c>
      <c r="BB76" s="25">
        <v>11.11</v>
      </c>
      <c r="BC76" s="25">
        <v>11.11</v>
      </c>
      <c r="BD76" s="25">
        <v>11.11</v>
      </c>
      <c r="BE76" s="25">
        <v>11.11</v>
      </c>
      <c r="BF76" s="25">
        <v>11.11</v>
      </c>
      <c r="BG76" s="25">
        <v>22.23</v>
      </c>
    </row>
    <row r="77" spans="1:61" ht="84.75" customHeight="1" x14ac:dyDescent="0.25">
      <c r="A77" s="43" t="s">
        <v>297</v>
      </c>
      <c r="B77" s="43" t="s">
        <v>236</v>
      </c>
      <c r="C77" s="43" t="s">
        <v>306</v>
      </c>
      <c r="D77" s="43" t="s">
        <v>372</v>
      </c>
      <c r="E77" s="43" t="s">
        <v>372</v>
      </c>
      <c r="F77" s="30" t="s">
        <v>170</v>
      </c>
      <c r="G77" s="30" t="s">
        <v>175</v>
      </c>
      <c r="H77" s="30" t="s">
        <v>180</v>
      </c>
      <c r="I77" s="30" t="s">
        <v>431</v>
      </c>
      <c r="J77" s="30" t="s">
        <v>432</v>
      </c>
      <c r="K77" s="36"/>
      <c r="L77" s="44" t="s">
        <v>596</v>
      </c>
      <c r="M77" s="36" t="s">
        <v>372</v>
      </c>
      <c r="N77" s="30">
        <v>26</v>
      </c>
      <c r="O77" s="29"/>
      <c r="P77" s="30">
        <v>317</v>
      </c>
      <c r="Q77" s="36" t="s">
        <v>376</v>
      </c>
      <c r="R77" s="30" t="s">
        <v>36</v>
      </c>
      <c r="S77" s="30"/>
      <c r="T77" s="30"/>
      <c r="U77" s="30"/>
      <c r="V77" s="30"/>
      <c r="W77" s="30"/>
      <c r="X77" s="30"/>
      <c r="Y77" s="30"/>
      <c r="Z77" s="30"/>
      <c r="AA77" s="30"/>
      <c r="AB77" s="30"/>
      <c r="AC77" s="30"/>
      <c r="AD77" s="30"/>
      <c r="AE77" s="30"/>
      <c r="AF77" s="30"/>
      <c r="AG77" s="30" t="s">
        <v>434</v>
      </c>
      <c r="AH77" s="30" t="s">
        <v>460</v>
      </c>
      <c r="AI77" s="30" t="s">
        <v>457</v>
      </c>
      <c r="AJ77" s="30" t="s">
        <v>437</v>
      </c>
      <c r="AK77" s="36" t="s">
        <v>603</v>
      </c>
      <c r="AL77" s="30" t="s">
        <v>604</v>
      </c>
      <c r="AM77" s="59">
        <v>0</v>
      </c>
      <c r="AN77" s="60">
        <v>100</v>
      </c>
      <c r="AO77" s="60">
        <v>100</v>
      </c>
      <c r="AP77" s="60">
        <v>100</v>
      </c>
      <c r="AQ77" s="60">
        <v>100</v>
      </c>
      <c r="AR77" s="60">
        <v>100</v>
      </c>
      <c r="AS77" s="60">
        <v>100</v>
      </c>
      <c r="AT77" s="60">
        <v>0</v>
      </c>
      <c r="AU77" s="60">
        <v>100</v>
      </c>
      <c r="AV77" s="60">
        <v>0</v>
      </c>
      <c r="AW77" s="61">
        <v>0</v>
      </c>
      <c r="AX77" s="60">
        <v>0</v>
      </c>
      <c r="AY77" s="30">
        <v>0</v>
      </c>
      <c r="AZ77" s="30">
        <v>11.11</v>
      </c>
      <c r="BA77" s="30">
        <v>11.11</v>
      </c>
      <c r="BB77" s="30">
        <v>11.11</v>
      </c>
      <c r="BC77" s="30">
        <v>11.11</v>
      </c>
      <c r="BD77" s="30">
        <v>11.11</v>
      </c>
      <c r="BE77" s="30">
        <v>11.11</v>
      </c>
      <c r="BF77" s="30">
        <v>11.11</v>
      </c>
      <c r="BG77" s="30">
        <v>22.23</v>
      </c>
    </row>
    <row r="78" spans="1:61" ht="84.75" customHeight="1" x14ac:dyDescent="0.25">
      <c r="A78" s="51" t="s">
        <v>297</v>
      </c>
      <c r="B78" s="51" t="s">
        <v>236</v>
      </c>
      <c r="C78" s="51" t="s">
        <v>306</v>
      </c>
      <c r="D78" s="51" t="s">
        <v>372</v>
      </c>
      <c r="E78" s="51" t="s">
        <v>372</v>
      </c>
      <c r="F78" s="25" t="s">
        <v>170</v>
      </c>
      <c r="G78" s="25" t="s">
        <v>175</v>
      </c>
      <c r="H78" s="25" t="s">
        <v>180</v>
      </c>
      <c r="I78" s="25" t="s">
        <v>431</v>
      </c>
      <c r="J78" s="25" t="s">
        <v>432</v>
      </c>
      <c r="K78" s="52" t="s">
        <v>538</v>
      </c>
      <c r="L78" s="78" t="s">
        <v>596</v>
      </c>
      <c r="M78" s="52" t="s">
        <v>372</v>
      </c>
      <c r="N78" s="25">
        <v>26</v>
      </c>
      <c r="O78" s="24"/>
      <c r="P78" s="25">
        <v>360</v>
      </c>
      <c r="Q78" s="52" t="s">
        <v>377</v>
      </c>
      <c r="R78" s="25" t="s">
        <v>10</v>
      </c>
      <c r="S78" s="25" t="s">
        <v>32</v>
      </c>
      <c r="T78" s="25"/>
      <c r="U78" s="25"/>
      <c r="V78" s="25"/>
      <c r="W78" s="25"/>
      <c r="X78" s="25"/>
      <c r="Y78" s="25"/>
      <c r="Z78" s="25"/>
      <c r="AA78" s="25" t="s">
        <v>32</v>
      </c>
      <c r="AB78" s="25"/>
      <c r="AC78" s="25"/>
      <c r="AD78" s="25"/>
      <c r="AE78" s="25"/>
      <c r="AF78" s="25"/>
      <c r="AG78" s="25" t="s">
        <v>444</v>
      </c>
      <c r="AH78" s="25" t="s">
        <v>448</v>
      </c>
      <c r="AI78" s="25" t="s">
        <v>441</v>
      </c>
      <c r="AJ78" s="25" t="s">
        <v>437</v>
      </c>
      <c r="AK78" s="52" t="s">
        <v>605</v>
      </c>
      <c r="AL78" s="25" t="s">
        <v>606</v>
      </c>
      <c r="AM78" s="53">
        <v>0</v>
      </c>
      <c r="AN78" s="54">
        <v>15</v>
      </c>
      <c r="AO78" s="54">
        <v>25</v>
      </c>
      <c r="AP78" s="54">
        <v>30</v>
      </c>
      <c r="AQ78" s="54">
        <v>30</v>
      </c>
      <c r="AR78" s="54">
        <v>100</v>
      </c>
      <c r="AS78" s="54">
        <v>15</v>
      </c>
      <c r="AT78" s="54">
        <v>0</v>
      </c>
      <c r="AU78" s="54">
        <v>25</v>
      </c>
      <c r="AV78" s="54">
        <v>0</v>
      </c>
      <c r="AW78" s="55">
        <v>0</v>
      </c>
      <c r="AX78" s="54">
        <v>0</v>
      </c>
      <c r="AY78" s="25">
        <v>0</v>
      </c>
      <c r="AZ78" s="25">
        <v>0</v>
      </c>
      <c r="BA78" s="25">
        <v>12.5</v>
      </c>
      <c r="BB78" s="25">
        <v>0</v>
      </c>
      <c r="BC78" s="25">
        <v>0</v>
      </c>
      <c r="BD78" s="25">
        <v>0</v>
      </c>
      <c r="BE78" s="25">
        <v>0</v>
      </c>
      <c r="BF78" s="25">
        <v>0</v>
      </c>
      <c r="BG78" s="25">
        <v>12.5</v>
      </c>
    </row>
    <row r="79" spans="1:61" ht="84.75" customHeight="1" x14ac:dyDescent="0.25">
      <c r="A79" s="43" t="s">
        <v>24</v>
      </c>
      <c r="B79" s="43" t="s">
        <v>25</v>
      </c>
      <c r="C79" s="43" t="s">
        <v>26</v>
      </c>
      <c r="D79" s="43" t="s">
        <v>27</v>
      </c>
      <c r="E79" s="43" t="s">
        <v>65</v>
      </c>
      <c r="F79" s="30" t="s">
        <v>28</v>
      </c>
      <c r="G79" s="30" t="s">
        <v>29</v>
      </c>
      <c r="H79" s="30" t="s">
        <v>30</v>
      </c>
      <c r="I79" s="30" t="s">
        <v>607</v>
      </c>
      <c r="J79" s="30" t="s">
        <v>608</v>
      </c>
      <c r="K79" s="29" t="s">
        <v>609</v>
      </c>
      <c r="L79" s="44" t="s">
        <v>610</v>
      </c>
      <c r="M79" s="36" t="s">
        <v>611</v>
      </c>
      <c r="N79" s="36" t="s">
        <v>612</v>
      </c>
      <c r="O79" s="36" t="s">
        <v>607</v>
      </c>
      <c r="P79" s="30">
        <v>1</v>
      </c>
      <c r="Q79" s="28" t="s">
        <v>31</v>
      </c>
      <c r="R79" s="30" t="s">
        <v>10</v>
      </c>
      <c r="S79" s="42" t="s">
        <v>32</v>
      </c>
      <c r="T79" s="42"/>
      <c r="U79" s="42"/>
      <c r="V79" s="42"/>
      <c r="W79" s="42"/>
      <c r="X79" s="42"/>
      <c r="Y79" s="42"/>
      <c r="Z79" s="42"/>
      <c r="AA79" s="42"/>
      <c r="AB79" s="42"/>
      <c r="AC79" s="42"/>
      <c r="AD79" s="42"/>
      <c r="AE79" s="42"/>
      <c r="AF79" s="42"/>
      <c r="AG79" s="30" t="s">
        <v>444</v>
      </c>
      <c r="AH79" s="30" t="s">
        <v>456</v>
      </c>
      <c r="AI79" s="30" t="s">
        <v>457</v>
      </c>
      <c r="AJ79" s="30" t="s">
        <v>445</v>
      </c>
      <c r="AK79" s="29" t="s">
        <v>613</v>
      </c>
      <c r="AL79" s="29" t="s">
        <v>614</v>
      </c>
      <c r="AM79" s="25">
        <v>0</v>
      </c>
      <c r="AN79" s="25">
        <v>3</v>
      </c>
      <c r="AO79" s="25">
        <v>5</v>
      </c>
      <c r="AP79" s="25">
        <v>2</v>
      </c>
      <c r="AQ79" s="25">
        <v>2</v>
      </c>
      <c r="AR79" s="25">
        <v>12</v>
      </c>
      <c r="AS79" s="25">
        <v>3</v>
      </c>
      <c r="AT79" s="25">
        <v>0</v>
      </c>
      <c r="AU79" s="25">
        <v>5</v>
      </c>
      <c r="AV79" s="42"/>
      <c r="AW79" s="39"/>
      <c r="AX79" s="30"/>
      <c r="AY79" s="30"/>
      <c r="AZ79" s="30"/>
      <c r="BA79" s="29"/>
      <c r="BB79" s="29"/>
      <c r="BC79" s="29"/>
      <c r="BD79" s="29"/>
      <c r="BE79" s="29"/>
      <c r="BF79" s="29"/>
      <c r="BG79" s="29">
        <v>5</v>
      </c>
    </row>
    <row r="80" spans="1:61" ht="84.75" customHeight="1" x14ac:dyDescent="0.25">
      <c r="A80" s="43" t="s">
        <v>24</v>
      </c>
      <c r="B80" s="43" t="s">
        <v>25</v>
      </c>
      <c r="C80" s="43" t="s">
        <v>26</v>
      </c>
      <c r="D80" s="43" t="s">
        <v>27</v>
      </c>
      <c r="E80" s="43" t="s">
        <v>34</v>
      </c>
      <c r="F80" s="30" t="s">
        <v>28</v>
      </c>
      <c r="G80" s="30" t="s">
        <v>29</v>
      </c>
      <c r="H80" s="30" t="s">
        <v>30</v>
      </c>
      <c r="I80" s="44" t="s">
        <v>615</v>
      </c>
      <c r="J80" s="30" t="s">
        <v>616</v>
      </c>
      <c r="K80" s="29" t="s">
        <v>617</v>
      </c>
      <c r="L80" s="44" t="s">
        <v>618</v>
      </c>
      <c r="M80" s="36" t="s">
        <v>619</v>
      </c>
      <c r="N80" s="36" t="s">
        <v>620</v>
      </c>
      <c r="O80" s="36" t="s">
        <v>621</v>
      </c>
      <c r="P80" s="30">
        <v>2</v>
      </c>
      <c r="Q80" s="89" t="s">
        <v>33</v>
      </c>
      <c r="R80" s="30" t="s">
        <v>63</v>
      </c>
      <c r="S80" s="30" t="s">
        <v>32</v>
      </c>
      <c r="T80" s="30"/>
      <c r="U80" s="30"/>
      <c r="V80" s="30"/>
      <c r="W80" s="30"/>
      <c r="X80" s="30"/>
      <c r="Y80" s="30"/>
      <c r="Z80" s="30"/>
      <c r="AA80" s="30"/>
      <c r="AB80" s="30"/>
      <c r="AC80" s="30"/>
      <c r="AD80" s="30" t="s">
        <v>32</v>
      </c>
      <c r="AE80" s="30"/>
      <c r="AF80" s="30"/>
      <c r="AG80" s="30" t="s">
        <v>534</v>
      </c>
      <c r="AH80" s="30" t="s">
        <v>463</v>
      </c>
      <c r="AI80" s="96" t="s">
        <v>503</v>
      </c>
      <c r="AJ80" s="30" t="s">
        <v>437</v>
      </c>
      <c r="AK80" s="29" t="s">
        <v>622</v>
      </c>
      <c r="AL80" s="29" t="s">
        <v>623</v>
      </c>
      <c r="AM80" s="62">
        <v>12</v>
      </c>
      <c r="AN80" s="30">
        <v>15</v>
      </c>
      <c r="AO80" s="30">
        <v>18</v>
      </c>
      <c r="AP80" s="30">
        <v>21</v>
      </c>
      <c r="AQ80" s="30">
        <v>24</v>
      </c>
      <c r="AR80" s="62">
        <v>24</v>
      </c>
      <c r="AS80" s="62">
        <v>15.22</v>
      </c>
      <c r="AT80" s="30">
        <v>0</v>
      </c>
      <c r="AU80" s="97">
        <v>18</v>
      </c>
      <c r="AV80" s="30"/>
      <c r="AW80" s="39"/>
      <c r="AX80" s="30">
        <v>16</v>
      </c>
      <c r="AY80" s="30"/>
      <c r="AZ80" s="30"/>
      <c r="BA80" s="59">
        <v>16</v>
      </c>
      <c r="BB80" s="29"/>
      <c r="BC80" s="29"/>
      <c r="BD80" s="30">
        <v>17.3</v>
      </c>
      <c r="BE80" s="29"/>
      <c r="BF80" s="29"/>
      <c r="BG80" s="59">
        <v>18</v>
      </c>
    </row>
    <row r="81" spans="1:59" ht="84.75" customHeight="1" x14ac:dyDescent="0.25">
      <c r="A81" s="43" t="s">
        <v>24</v>
      </c>
      <c r="B81" s="43" t="s">
        <v>25</v>
      </c>
      <c r="C81" s="43" t="s">
        <v>26</v>
      </c>
      <c r="D81" s="43" t="s">
        <v>27</v>
      </c>
      <c r="E81" s="43" t="s">
        <v>34</v>
      </c>
      <c r="F81" s="30" t="s">
        <v>28</v>
      </c>
      <c r="G81" s="30" t="s">
        <v>29</v>
      </c>
      <c r="H81" s="30" t="s">
        <v>30</v>
      </c>
      <c r="I81" s="44" t="s">
        <v>615</v>
      </c>
      <c r="J81" s="30" t="s">
        <v>616</v>
      </c>
      <c r="K81" s="29" t="s">
        <v>617</v>
      </c>
      <c r="L81" s="44" t="s">
        <v>618</v>
      </c>
      <c r="M81" s="36" t="s">
        <v>619</v>
      </c>
      <c r="N81" s="36" t="s">
        <v>620</v>
      </c>
      <c r="O81" s="36" t="s">
        <v>621</v>
      </c>
      <c r="P81" s="30">
        <v>3</v>
      </c>
      <c r="Q81" s="28" t="s">
        <v>35</v>
      </c>
      <c r="R81" s="30" t="s">
        <v>624</v>
      </c>
      <c r="S81" s="30"/>
      <c r="T81" s="30"/>
      <c r="U81" s="30"/>
      <c r="V81" s="30"/>
      <c r="W81" s="30"/>
      <c r="X81" s="30"/>
      <c r="Y81" s="30"/>
      <c r="Z81" s="30"/>
      <c r="AA81" s="30"/>
      <c r="AB81" s="30"/>
      <c r="AC81" s="30"/>
      <c r="AD81" s="30"/>
      <c r="AE81" s="30"/>
      <c r="AF81" s="30"/>
      <c r="AG81" s="30" t="s">
        <v>469</v>
      </c>
      <c r="AH81" s="30" t="s">
        <v>463</v>
      </c>
      <c r="AI81" s="30" t="s">
        <v>503</v>
      </c>
      <c r="AJ81" s="30" t="s">
        <v>445</v>
      </c>
      <c r="AK81" s="29" t="s">
        <v>625</v>
      </c>
      <c r="AL81" s="29" t="s">
        <v>626</v>
      </c>
      <c r="AM81" s="25">
        <v>0</v>
      </c>
      <c r="AN81" s="25">
        <v>40</v>
      </c>
      <c r="AO81" s="25">
        <v>56</v>
      </c>
      <c r="AP81" s="25"/>
      <c r="AQ81" s="25"/>
      <c r="AR81" s="25">
        <v>93</v>
      </c>
      <c r="AS81" s="25">
        <v>40</v>
      </c>
      <c r="AT81" s="25">
        <v>0</v>
      </c>
      <c r="AU81" s="98">
        <v>56</v>
      </c>
      <c r="AV81" s="30"/>
      <c r="AW81" s="39"/>
      <c r="AX81" s="30">
        <v>0</v>
      </c>
      <c r="AY81" s="30"/>
      <c r="AZ81" s="30"/>
      <c r="BA81" s="29">
        <v>18</v>
      </c>
      <c r="BB81" s="29"/>
      <c r="BC81" s="29"/>
      <c r="BD81" s="29">
        <v>36</v>
      </c>
      <c r="BE81" s="29"/>
      <c r="BF81" s="29"/>
      <c r="BG81" s="29">
        <v>56</v>
      </c>
    </row>
    <row r="82" spans="1:59" ht="84.75" customHeight="1" x14ac:dyDescent="0.25">
      <c r="A82" s="43" t="s">
        <v>24</v>
      </c>
      <c r="B82" s="43" t="s">
        <v>25</v>
      </c>
      <c r="C82" s="43" t="s">
        <v>26</v>
      </c>
      <c r="D82" s="43" t="s">
        <v>27</v>
      </c>
      <c r="E82" s="43" t="s">
        <v>34</v>
      </c>
      <c r="F82" s="30" t="s">
        <v>28</v>
      </c>
      <c r="G82" s="30" t="s">
        <v>29</v>
      </c>
      <c r="H82" s="30" t="s">
        <v>30</v>
      </c>
      <c r="I82" s="44" t="s">
        <v>615</v>
      </c>
      <c r="J82" s="30" t="s">
        <v>616</v>
      </c>
      <c r="K82" s="29" t="s">
        <v>617</v>
      </c>
      <c r="L82" s="44" t="s">
        <v>618</v>
      </c>
      <c r="M82" s="36" t="s">
        <v>619</v>
      </c>
      <c r="N82" s="36" t="s">
        <v>620</v>
      </c>
      <c r="O82" s="36" t="s">
        <v>621</v>
      </c>
      <c r="P82" s="30">
        <v>4</v>
      </c>
      <c r="Q82" s="28" t="s">
        <v>37</v>
      </c>
      <c r="R82" s="30" t="s">
        <v>10</v>
      </c>
      <c r="S82" s="30"/>
      <c r="T82" s="30"/>
      <c r="U82" s="30"/>
      <c r="V82" s="30"/>
      <c r="W82" s="30"/>
      <c r="X82" s="30"/>
      <c r="Y82" s="30"/>
      <c r="Z82" s="30"/>
      <c r="AA82" s="30"/>
      <c r="AB82" s="30"/>
      <c r="AC82" s="30" t="s">
        <v>32</v>
      </c>
      <c r="AD82" s="30"/>
      <c r="AE82" s="30"/>
      <c r="AF82" s="30"/>
      <c r="AG82" s="30" t="s">
        <v>469</v>
      </c>
      <c r="AH82" s="30" t="s">
        <v>463</v>
      </c>
      <c r="AI82" s="30" t="s">
        <v>436</v>
      </c>
      <c r="AJ82" s="30" t="s">
        <v>445</v>
      </c>
      <c r="AK82" s="29" t="s">
        <v>627</v>
      </c>
      <c r="AL82" s="29" t="s">
        <v>628</v>
      </c>
      <c r="AM82" s="30">
        <v>0</v>
      </c>
      <c r="AN82" s="30">
        <v>330</v>
      </c>
      <c r="AO82" s="30">
        <v>580</v>
      </c>
      <c r="AP82" s="30">
        <v>580</v>
      </c>
      <c r="AQ82" s="30">
        <v>580</v>
      </c>
      <c r="AR82" s="30">
        <v>580</v>
      </c>
      <c r="AS82" s="30">
        <v>330</v>
      </c>
      <c r="AT82" s="30">
        <v>0</v>
      </c>
      <c r="AU82" s="30">
        <v>580</v>
      </c>
      <c r="AV82" s="30"/>
      <c r="AW82" s="39"/>
      <c r="AX82" s="30">
        <v>0</v>
      </c>
      <c r="AY82" s="30"/>
      <c r="AZ82" s="30"/>
      <c r="BA82" s="30">
        <v>116</v>
      </c>
      <c r="BB82" s="29"/>
      <c r="BC82" s="29"/>
      <c r="BD82" s="29">
        <v>348</v>
      </c>
      <c r="BE82" s="29"/>
      <c r="BF82" s="29"/>
      <c r="BG82" s="29">
        <v>580</v>
      </c>
    </row>
    <row r="83" spans="1:59" ht="84.75" customHeight="1" x14ac:dyDescent="0.25">
      <c r="A83" s="43" t="s">
        <v>24</v>
      </c>
      <c r="B83" s="43" t="s">
        <v>25</v>
      </c>
      <c r="C83" s="43" t="s">
        <v>26</v>
      </c>
      <c r="D83" s="43" t="s">
        <v>27</v>
      </c>
      <c r="E83" s="43" t="s">
        <v>27</v>
      </c>
      <c r="F83" s="30" t="s">
        <v>38</v>
      </c>
      <c r="G83" s="30" t="s">
        <v>39</v>
      </c>
      <c r="H83" s="30" t="s">
        <v>30</v>
      </c>
      <c r="I83" s="30" t="s">
        <v>629</v>
      </c>
      <c r="J83" s="30" t="s">
        <v>608</v>
      </c>
      <c r="K83" s="29" t="s">
        <v>630</v>
      </c>
      <c r="L83" s="44" t="s">
        <v>631</v>
      </c>
      <c r="M83" s="36" t="s">
        <v>632</v>
      </c>
      <c r="N83" s="36" t="s">
        <v>633</v>
      </c>
      <c r="O83" s="36" t="s">
        <v>634</v>
      </c>
      <c r="P83" s="30">
        <v>5</v>
      </c>
      <c r="Q83" s="28" t="s">
        <v>40</v>
      </c>
      <c r="R83" s="30" t="s">
        <v>63</v>
      </c>
      <c r="S83" s="30" t="s">
        <v>32</v>
      </c>
      <c r="T83" s="30"/>
      <c r="U83" s="30"/>
      <c r="V83" s="30" t="s">
        <v>41</v>
      </c>
      <c r="W83" s="30"/>
      <c r="X83" s="30"/>
      <c r="Y83" s="30"/>
      <c r="Z83" s="30"/>
      <c r="AA83" s="30"/>
      <c r="AB83" s="30"/>
      <c r="AC83" s="30"/>
      <c r="AD83" s="30"/>
      <c r="AE83" s="30"/>
      <c r="AF83" s="30"/>
      <c r="AG83" s="30" t="s">
        <v>444</v>
      </c>
      <c r="AH83" s="30" t="s">
        <v>456</v>
      </c>
      <c r="AI83" s="30" t="s">
        <v>441</v>
      </c>
      <c r="AJ83" s="30" t="s">
        <v>445</v>
      </c>
      <c r="AK83" s="29" t="s">
        <v>635</v>
      </c>
      <c r="AL83" s="28"/>
      <c r="AM83" s="99">
        <v>530000</v>
      </c>
      <c r="AN83" s="99">
        <v>142930</v>
      </c>
      <c r="AO83" s="99">
        <v>164051</v>
      </c>
      <c r="AP83" s="99">
        <v>168973</v>
      </c>
      <c r="AQ83" s="99">
        <v>174046</v>
      </c>
      <c r="AR83" s="99">
        <v>650000</v>
      </c>
      <c r="AS83" s="99">
        <v>142157</v>
      </c>
      <c r="AT83" s="99">
        <v>773</v>
      </c>
      <c r="AU83" s="99">
        <v>164051</v>
      </c>
      <c r="AV83" s="30"/>
      <c r="AW83" s="42"/>
      <c r="AX83" s="30"/>
      <c r="AY83" s="30"/>
      <c r="AZ83" s="30"/>
      <c r="BA83" s="100"/>
      <c r="BB83" s="29"/>
      <c r="BC83" s="29"/>
      <c r="BD83" s="29"/>
      <c r="BE83" s="29"/>
      <c r="BF83" s="29"/>
      <c r="BG83" s="29"/>
    </row>
    <row r="84" spans="1:59" ht="84.75" customHeight="1" x14ac:dyDescent="0.25">
      <c r="A84" s="43" t="s">
        <v>24</v>
      </c>
      <c r="B84" s="43" t="s">
        <v>25</v>
      </c>
      <c r="C84" s="43" t="s">
        <v>26</v>
      </c>
      <c r="D84" s="43" t="s">
        <v>27</v>
      </c>
      <c r="E84" s="43" t="s">
        <v>34</v>
      </c>
      <c r="F84" s="30" t="s">
        <v>42</v>
      </c>
      <c r="G84" s="30" t="s">
        <v>29</v>
      </c>
      <c r="H84" s="30" t="s">
        <v>30</v>
      </c>
      <c r="I84" s="30" t="s">
        <v>636</v>
      </c>
      <c r="J84" s="30" t="s">
        <v>637</v>
      </c>
      <c r="K84" s="29" t="s">
        <v>638</v>
      </c>
      <c r="L84" s="44" t="s">
        <v>618</v>
      </c>
      <c r="M84" s="36" t="s">
        <v>619</v>
      </c>
      <c r="N84" s="36" t="s">
        <v>639</v>
      </c>
      <c r="O84" s="36" t="s">
        <v>636</v>
      </c>
      <c r="P84" s="30">
        <v>6</v>
      </c>
      <c r="Q84" s="28" t="s">
        <v>43</v>
      </c>
      <c r="R84" s="30" t="s">
        <v>10</v>
      </c>
      <c r="S84" s="30" t="s">
        <v>32</v>
      </c>
      <c r="T84" s="30">
        <v>3931</v>
      </c>
      <c r="U84" s="30"/>
      <c r="V84" s="30" t="s">
        <v>44</v>
      </c>
      <c r="W84" s="30"/>
      <c r="X84" s="30"/>
      <c r="Y84" s="30"/>
      <c r="Z84" s="30"/>
      <c r="AA84" s="30"/>
      <c r="AB84" s="30"/>
      <c r="AC84" s="30"/>
      <c r="AD84" s="30" t="s">
        <v>32</v>
      </c>
      <c r="AE84" s="30"/>
      <c r="AF84" s="30"/>
      <c r="AG84" s="30" t="s">
        <v>469</v>
      </c>
      <c r="AH84" s="30" t="s">
        <v>463</v>
      </c>
      <c r="AI84" s="30" t="s">
        <v>436</v>
      </c>
      <c r="AJ84" s="30" t="s">
        <v>445</v>
      </c>
      <c r="AK84" s="29" t="s">
        <v>640</v>
      </c>
      <c r="AL84" s="29" t="s">
        <v>641</v>
      </c>
      <c r="AM84" s="30">
        <v>95</v>
      </c>
      <c r="AN84" s="30">
        <v>96</v>
      </c>
      <c r="AO84" s="30">
        <v>96</v>
      </c>
      <c r="AP84" s="30">
        <v>96</v>
      </c>
      <c r="AQ84" s="30">
        <v>96</v>
      </c>
      <c r="AR84" s="30">
        <v>96</v>
      </c>
      <c r="AS84" s="30">
        <v>96</v>
      </c>
      <c r="AT84" s="30">
        <v>0</v>
      </c>
      <c r="AU84" s="30">
        <v>96</v>
      </c>
      <c r="AV84" s="30"/>
      <c r="AW84" s="39"/>
      <c r="AX84" s="30">
        <v>24</v>
      </c>
      <c r="AY84" s="30"/>
      <c r="AZ84" s="30"/>
      <c r="BA84" s="30">
        <v>48</v>
      </c>
      <c r="BB84" s="29"/>
      <c r="BC84" s="29"/>
      <c r="BD84" s="29">
        <v>72</v>
      </c>
      <c r="BE84" s="29"/>
      <c r="BF84" s="29"/>
      <c r="BG84" s="29">
        <v>96</v>
      </c>
    </row>
    <row r="85" spans="1:59" ht="84.75" customHeight="1" x14ac:dyDescent="0.25">
      <c r="A85" s="43" t="s">
        <v>24</v>
      </c>
      <c r="B85" s="43" t="s">
        <v>25</v>
      </c>
      <c r="C85" s="43" t="s">
        <v>26</v>
      </c>
      <c r="D85" s="43" t="s">
        <v>27</v>
      </c>
      <c r="E85" s="43" t="s">
        <v>34</v>
      </c>
      <c r="F85" s="30" t="s">
        <v>42</v>
      </c>
      <c r="G85" s="30" t="s">
        <v>29</v>
      </c>
      <c r="H85" s="30" t="s">
        <v>30</v>
      </c>
      <c r="I85" s="30" t="s">
        <v>636</v>
      </c>
      <c r="J85" s="30" t="s">
        <v>637</v>
      </c>
      <c r="K85" s="29" t="s">
        <v>638</v>
      </c>
      <c r="L85" s="44" t="s">
        <v>618</v>
      </c>
      <c r="M85" s="36" t="s">
        <v>619</v>
      </c>
      <c r="N85" s="36" t="s">
        <v>639</v>
      </c>
      <c r="O85" s="36" t="s">
        <v>636</v>
      </c>
      <c r="P85" s="30">
        <v>7</v>
      </c>
      <c r="Q85" s="28" t="s">
        <v>45</v>
      </c>
      <c r="R85" s="30" t="s">
        <v>10</v>
      </c>
      <c r="S85" s="30" t="s">
        <v>32</v>
      </c>
      <c r="T85" s="30"/>
      <c r="U85" s="30"/>
      <c r="V85" s="30"/>
      <c r="W85" s="30"/>
      <c r="X85" s="30" t="s">
        <v>32</v>
      </c>
      <c r="Y85" s="30" t="s">
        <v>32</v>
      </c>
      <c r="Z85" s="30"/>
      <c r="AA85" s="30"/>
      <c r="AB85" s="30"/>
      <c r="AC85" s="30"/>
      <c r="AD85" s="30" t="s">
        <v>32</v>
      </c>
      <c r="AE85" s="30"/>
      <c r="AF85" s="30"/>
      <c r="AG85" s="30" t="s">
        <v>534</v>
      </c>
      <c r="AH85" s="30" t="s">
        <v>463</v>
      </c>
      <c r="AI85" s="30" t="s">
        <v>441</v>
      </c>
      <c r="AJ85" s="30" t="s">
        <v>445</v>
      </c>
      <c r="AK85" s="29" t="s">
        <v>642</v>
      </c>
      <c r="AL85" s="28" t="s">
        <v>643</v>
      </c>
      <c r="AM85" s="99">
        <v>0</v>
      </c>
      <c r="AN85" s="99">
        <v>15000</v>
      </c>
      <c r="AO85" s="99">
        <v>285000</v>
      </c>
      <c r="AP85" s="99">
        <v>400000</v>
      </c>
      <c r="AQ85" s="99">
        <v>300000</v>
      </c>
      <c r="AR85" s="99">
        <v>1000000</v>
      </c>
      <c r="AS85" s="99">
        <v>159332</v>
      </c>
      <c r="AT85" s="99"/>
      <c r="AU85" s="99">
        <v>285000</v>
      </c>
      <c r="AV85" s="30"/>
      <c r="AW85" s="42"/>
      <c r="AX85" s="30">
        <v>100000</v>
      </c>
      <c r="AY85" s="30"/>
      <c r="AZ85" s="30"/>
      <c r="BA85" s="30">
        <v>185000</v>
      </c>
      <c r="BB85" s="29"/>
      <c r="BC85" s="29"/>
      <c r="BD85" s="29"/>
      <c r="BE85" s="29"/>
      <c r="BF85" s="29"/>
      <c r="BG85" s="29"/>
    </row>
    <row r="86" spans="1:59" ht="84.75" customHeight="1" x14ac:dyDescent="0.25">
      <c r="A86" s="43" t="s">
        <v>24</v>
      </c>
      <c r="B86" s="43" t="s">
        <v>25</v>
      </c>
      <c r="C86" s="43" t="s">
        <v>26</v>
      </c>
      <c r="D86" s="43" t="s">
        <v>27</v>
      </c>
      <c r="E86" s="43" t="s">
        <v>34</v>
      </c>
      <c r="F86" s="30" t="s">
        <v>42</v>
      </c>
      <c r="G86" s="30" t="s">
        <v>29</v>
      </c>
      <c r="H86" s="30" t="s">
        <v>30</v>
      </c>
      <c r="I86" s="30" t="s">
        <v>636</v>
      </c>
      <c r="J86" s="30" t="s">
        <v>637</v>
      </c>
      <c r="K86" s="29" t="s">
        <v>638</v>
      </c>
      <c r="L86" s="44" t="s">
        <v>618</v>
      </c>
      <c r="M86" s="36" t="s">
        <v>619</v>
      </c>
      <c r="N86" s="36" t="s">
        <v>639</v>
      </c>
      <c r="O86" s="36" t="s">
        <v>636</v>
      </c>
      <c r="P86" s="30">
        <v>8</v>
      </c>
      <c r="Q86" s="28" t="s">
        <v>46</v>
      </c>
      <c r="R86" s="30" t="s">
        <v>36</v>
      </c>
      <c r="S86" s="30" t="s">
        <v>32</v>
      </c>
      <c r="T86" s="30"/>
      <c r="U86" s="30"/>
      <c r="V86" s="30"/>
      <c r="W86" s="30"/>
      <c r="X86" s="30" t="s">
        <v>32</v>
      </c>
      <c r="Y86" s="30"/>
      <c r="Z86" s="30"/>
      <c r="AA86" s="30"/>
      <c r="AB86" s="30"/>
      <c r="AC86" s="30" t="s">
        <v>32</v>
      </c>
      <c r="AD86" s="30" t="s">
        <v>32</v>
      </c>
      <c r="AE86" s="30" t="s">
        <v>32</v>
      </c>
      <c r="AF86" s="30"/>
      <c r="AG86" s="30" t="s">
        <v>444</v>
      </c>
      <c r="AH86" s="30" t="s">
        <v>463</v>
      </c>
      <c r="AI86" s="30" t="s">
        <v>441</v>
      </c>
      <c r="AJ86" s="30" t="s">
        <v>445</v>
      </c>
      <c r="AK86" s="29" t="s">
        <v>644</v>
      </c>
      <c r="AL86" s="28" t="s">
        <v>645</v>
      </c>
      <c r="AM86" s="101">
        <v>0</v>
      </c>
      <c r="AN86" s="101">
        <v>2000</v>
      </c>
      <c r="AO86" s="101">
        <v>2000</v>
      </c>
      <c r="AP86" s="101">
        <v>2500</v>
      </c>
      <c r="AQ86" s="101">
        <v>1500</v>
      </c>
      <c r="AR86" s="101">
        <v>8000</v>
      </c>
      <c r="AS86" s="101"/>
      <c r="AT86" s="101"/>
      <c r="AU86" s="101">
        <v>2000</v>
      </c>
      <c r="AV86" s="30"/>
      <c r="AW86" s="42"/>
      <c r="AX86" s="30">
        <v>300</v>
      </c>
      <c r="AY86" s="30"/>
      <c r="AZ86" s="30"/>
      <c r="BA86" s="30">
        <v>1000</v>
      </c>
      <c r="BB86" s="29"/>
      <c r="BC86" s="29"/>
      <c r="BD86" s="29">
        <v>1700</v>
      </c>
      <c r="BE86" s="29"/>
      <c r="BF86" s="29"/>
      <c r="BG86" s="29">
        <v>2000</v>
      </c>
    </row>
    <row r="87" spans="1:59" ht="84.75" customHeight="1" x14ac:dyDescent="0.25">
      <c r="A87" s="43" t="s">
        <v>24</v>
      </c>
      <c r="B87" s="43" t="s">
        <v>25</v>
      </c>
      <c r="C87" s="43" t="s">
        <v>26</v>
      </c>
      <c r="D87" s="43" t="s">
        <v>27</v>
      </c>
      <c r="E87" s="43" t="s">
        <v>34</v>
      </c>
      <c r="F87" s="30" t="s">
        <v>42</v>
      </c>
      <c r="G87" s="30" t="s">
        <v>29</v>
      </c>
      <c r="H87" s="30" t="s">
        <v>30</v>
      </c>
      <c r="I87" s="30" t="s">
        <v>636</v>
      </c>
      <c r="J87" s="30" t="s">
        <v>637</v>
      </c>
      <c r="K87" s="29" t="s">
        <v>638</v>
      </c>
      <c r="L87" s="44" t="s">
        <v>618</v>
      </c>
      <c r="M87" s="36" t="s">
        <v>619</v>
      </c>
      <c r="N87" s="36" t="s">
        <v>639</v>
      </c>
      <c r="O87" s="36" t="s">
        <v>636</v>
      </c>
      <c r="P87" s="30">
        <v>9</v>
      </c>
      <c r="Q87" s="28" t="s">
        <v>47</v>
      </c>
      <c r="R87" s="30" t="s">
        <v>36</v>
      </c>
      <c r="S87" s="30" t="s">
        <v>32</v>
      </c>
      <c r="T87" s="30"/>
      <c r="U87" s="30"/>
      <c r="V87" s="30"/>
      <c r="W87" s="30"/>
      <c r="X87" s="30"/>
      <c r="Y87" s="30"/>
      <c r="Z87" s="30"/>
      <c r="AA87" s="30"/>
      <c r="AB87" s="30"/>
      <c r="AC87" s="30" t="s">
        <v>32</v>
      </c>
      <c r="AD87" s="30" t="s">
        <v>32</v>
      </c>
      <c r="AE87" s="30"/>
      <c r="AF87" s="30"/>
      <c r="AG87" s="30" t="s">
        <v>534</v>
      </c>
      <c r="AH87" s="30" t="s">
        <v>463</v>
      </c>
      <c r="AI87" s="30" t="s">
        <v>441</v>
      </c>
      <c r="AJ87" s="30" t="s">
        <v>445</v>
      </c>
      <c r="AK87" s="29" t="s">
        <v>646</v>
      </c>
      <c r="AL87" s="28" t="s">
        <v>647</v>
      </c>
      <c r="AM87" s="99">
        <v>0</v>
      </c>
      <c r="AN87" s="99">
        <v>300</v>
      </c>
      <c r="AO87" s="99">
        <v>1500</v>
      </c>
      <c r="AP87" s="99">
        <v>2200</v>
      </c>
      <c r="AQ87" s="99">
        <v>0</v>
      </c>
      <c r="AR87" s="99">
        <v>4000</v>
      </c>
      <c r="AS87" s="99">
        <v>256</v>
      </c>
      <c r="AT87" s="99">
        <v>44</v>
      </c>
      <c r="AU87" s="99">
        <v>1500</v>
      </c>
      <c r="AV87" s="30"/>
      <c r="AW87" s="42"/>
      <c r="AX87" s="30">
        <v>0</v>
      </c>
      <c r="AY87" s="30"/>
      <c r="AZ87" s="30"/>
      <c r="BA87" s="30">
        <v>500</v>
      </c>
      <c r="BB87" s="29"/>
      <c r="BC87" s="29"/>
      <c r="BD87" s="29">
        <v>1000</v>
      </c>
      <c r="BE87" s="29"/>
      <c r="BF87" s="29"/>
      <c r="BG87" s="29">
        <v>1500</v>
      </c>
    </row>
    <row r="88" spans="1:59" ht="84.75" customHeight="1" x14ac:dyDescent="0.25">
      <c r="A88" s="43" t="s">
        <v>24</v>
      </c>
      <c r="B88" s="43" t="s">
        <v>25</v>
      </c>
      <c r="C88" s="43" t="s">
        <v>26</v>
      </c>
      <c r="D88" s="43" t="s">
        <v>27</v>
      </c>
      <c r="E88" s="43" t="s">
        <v>27</v>
      </c>
      <c r="F88" s="30" t="s">
        <v>28</v>
      </c>
      <c r="G88" s="30" t="s">
        <v>29</v>
      </c>
      <c r="H88" s="30" t="s">
        <v>30</v>
      </c>
      <c r="I88" s="30" t="s">
        <v>648</v>
      </c>
      <c r="J88" s="30" t="s">
        <v>649</v>
      </c>
      <c r="K88" s="29" t="s">
        <v>650</v>
      </c>
      <c r="L88" s="44" t="s">
        <v>651</v>
      </c>
      <c r="M88" s="36" t="s">
        <v>652</v>
      </c>
      <c r="N88" s="36" t="s">
        <v>653</v>
      </c>
      <c r="O88" s="36" t="s">
        <v>654</v>
      </c>
      <c r="P88" s="30">
        <v>10</v>
      </c>
      <c r="Q88" s="28" t="s">
        <v>48</v>
      </c>
      <c r="R88" s="30" t="s">
        <v>10</v>
      </c>
      <c r="S88" s="30"/>
      <c r="T88" s="30"/>
      <c r="U88" s="30"/>
      <c r="V88" s="30"/>
      <c r="W88" s="30"/>
      <c r="X88" s="30"/>
      <c r="Y88" s="30"/>
      <c r="Z88" s="30"/>
      <c r="AA88" s="30"/>
      <c r="AB88" s="30"/>
      <c r="AC88" s="30" t="s">
        <v>32</v>
      </c>
      <c r="AD88" s="30"/>
      <c r="AE88" s="30"/>
      <c r="AF88" s="30"/>
      <c r="AG88" s="30" t="s">
        <v>444</v>
      </c>
      <c r="AH88" s="30" t="s">
        <v>460</v>
      </c>
      <c r="AI88" s="30" t="s">
        <v>441</v>
      </c>
      <c r="AJ88" s="30" t="s">
        <v>445</v>
      </c>
      <c r="AK88" s="29" t="s">
        <v>655</v>
      </c>
      <c r="AL88" s="36" t="s">
        <v>656</v>
      </c>
      <c r="AM88" s="101">
        <v>0</v>
      </c>
      <c r="AN88" s="101">
        <v>4500</v>
      </c>
      <c r="AO88" s="101">
        <v>4500</v>
      </c>
      <c r="AP88" s="101">
        <v>5000</v>
      </c>
      <c r="AQ88" s="101">
        <v>5500</v>
      </c>
      <c r="AR88" s="101">
        <v>5500</v>
      </c>
      <c r="AS88" s="101">
        <v>4112</v>
      </c>
      <c r="AT88" s="101">
        <v>388</v>
      </c>
      <c r="AU88" s="101">
        <v>4500</v>
      </c>
      <c r="AV88" s="30">
        <v>0</v>
      </c>
      <c r="AW88" s="42">
        <v>2500</v>
      </c>
      <c r="AX88" s="30">
        <v>500</v>
      </c>
      <c r="AY88" s="30">
        <v>200</v>
      </c>
      <c r="AZ88" s="30">
        <v>300</v>
      </c>
      <c r="BA88" s="30">
        <v>100</v>
      </c>
      <c r="BB88" s="30">
        <v>3800</v>
      </c>
      <c r="BC88" s="29">
        <v>4100</v>
      </c>
      <c r="BD88" s="29">
        <v>4200</v>
      </c>
      <c r="BE88" s="29">
        <v>4500</v>
      </c>
      <c r="BF88" s="29">
        <v>4500</v>
      </c>
      <c r="BG88" s="102"/>
    </row>
    <row r="89" spans="1:59" ht="84.75" customHeight="1" x14ac:dyDescent="0.25">
      <c r="A89" s="43" t="s">
        <v>24</v>
      </c>
      <c r="B89" s="43" t="s">
        <v>25</v>
      </c>
      <c r="C89" s="43" t="s">
        <v>26</v>
      </c>
      <c r="D89" s="43" t="s">
        <v>27</v>
      </c>
      <c r="E89" s="43" t="s">
        <v>65</v>
      </c>
      <c r="F89" s="30" t="s">
        <v>28</v>
      </c>
      <c r="G89" s="30" t="s">
        <v>29</v>
      </c>
      <c r="H89" s="30" t="s">
        <v>30</v>
      </c>
      <c r="I89" s="30" t="s">
        <v>657</v>
      </c>
      <c r="J89" s="30" t="s">
        <v>649</v>
      </c>
      <c r="K89" s="29" t="s">
        <v>650</v>
      </c>
      <c r="L89" s="44" t="s">
        <v>610</v>
      </c>
      <c r="M89" s="36" t="s">
        <v>611</v>
      </c>
      <c r="N89" s="36" t="s">
        <v>658</v>
      </c>
      <c r="O89" s="36" t="s">
        <v>659</v>
      </c>
      <c r="P89" s="30">
        <v>11</v>
      </c>
      <c r="Q89" s="28" t="s">
        <v>49</v>
      </c>
      <c r="R89" s="30" t="s">
        <v>10</v>
      </c>
      <c r="S89" s="30" t="s">
        <v>32</v>
      </c>
      <c r="T89" s="30"/>
      <c r="U89" s="30"/>
      <c r="V89" s="30"/>
      <c r="W89" s="30"/>
      <c r="X89" s="30"/>
      <c r="Y89" s="30"/>
      <c r="Z89" s="30"/>
      <c r="AA89" s="30"/>
      <c r="AB89" s="30"/>
      <c r="AC89" s="30"/>
      <c r="AD89" s="30"/>
      <c r="AE89" s="30"/>
      <c r="AF89" s="30"/>
      <c r="AG89" s="30" t="s">
        <v>469</v>
      </c>
      <c r="AH89" s="30" t="s">
        <v>463</v>
      </c>
      <c r="AI89" s="30" t="s">
        <v>441</v>
      </c>
      <c r="AJ89" s="30" t="s">
        <v>445</v>
      </c>
      <c r="AK89" s="29" t="s">
        <v>660</v>
      </c>
      <c r="AL89" s="28" t="s">
        <v>661</v>
      </c>
      <c r="AM89" s="99">
        <v>0</v>
      </c>
      <c r="AN89" s="99">
        <v>0</v>
      </c>
      <c r="AO89" s="99">
        <v>200</v>
      </c>
      <c r="AP89" s="99">
        <v>500</v>
      </c>
      <c r="AQ89" s="99">
        <v>750</v>
      </c>
      <c r="AR89" s="99">
        <v>1450</v>
      </c>
      <c r="AS89" s="99">
        <v>0</v>
      </c>
      <c r="AT89" s="99"/>
      <c r="AU89" s="99">
        <v>200</v>
      </c>
      <c r="AV89" s="30"/>
      <c r="AW89" s="42"/>
      <c r="AX89" s="30"/>
      <c r="AY89" s="30"/>
      <c r="AZ89" s="30"/>
      <c r="BA89" s="30">
        <v>100</v>
      </c>
      <c r="BB89" s="29"/>
      <c r="BC89" s="29"/>
      <c r="BD89" s="29"/>
      <c r="BE89" s="29"/>
      <c r="BF89" s="29">
        <v>100</v>
      </c>
      <c r="BG89" s="29"/>
    </row>
    <row r="90" spans="1:59" ht="84.75" customHeight="1" x14ac:dyDescent="0.25">
      <c r="A90" s="43" t="s">
        <v>24</v>
      </c>
      <c r="B90" s="43" t="s">
        <v>25</v>
      </c>
      <c r="C90" s="43" t="s">
        <v>26</v>
      </c>
      <c r="D90" s="43" t="s">
        <v>27</v>
      </c>
      <c r="E90" s="43" t="s">
        <v>65</v>
      </c>
      <c r="F90" s="30" t="s">
        <v>28</v>
      </c>
      <c r="G90" s="30" t="s">
        <v>29</v>
      </c>
      <c r="H90" s="30" t="s">
        <v>30</v>
      </c>
      <c r="I90" s="30" t="s">
        <v>657</v>
      </c>
      <c r="J90" s="30" t="s">
        <v>649</v>
      </c>
      <c r="K90" s="29" t="s">
        <v>650</v>
      </c>
      <c r="L90" s="44" t="s">
        <v>610</v>
      </c>
      <c r="M90" s="36" t="s">
        <v>611</v>
      </c>
      <c r="N90" s="36" t="s">
        <v>658</v>
      </c>
      <c r="O90" s="36" t="s">
        <v>659</v>
      </c>
      <c r="P90" s="30">
        <v>12</v>
      </c>
      <c r="Q90" s="28" t="s">
        <v>50</v>
      </c>
      <c r="R90" s="30" t="s">
        <v>10</v>
      </c>
      <c r="S90" s="30" t="s">
        <v>32</v>
      </c>
      <c r="T90" s="30"/>
      <c r="U90" s="30"/>
      <c r="V90" s="30"/>
      <c r="W90" s="30"/>
      <c r="X90" s="30"/>
      <c r="Y90" s="30"/>
      <c r="Z90" s="30"/>
      <c r="AA90" s="30"/>
      <c r="AB90" s="30"/>
      <c r="AC90" s="30"/>
      <c r="AD90" s="30"/>
      <c r="AE90" s="30"/>
      <c r="AF90" s="30"/>
      <c r="AG90" s="30" t="s">
        <v>444</v>
      </c>
      <c r="AH90" s="30" t="s">
        <v>456</v>
      </c>
      <c r="AI90" s="30" t="s">
        <v>441</v>
      </c>
      <c r="AJ90" s="30" t="s">
        <v>445</v>
      </c>
      <c r="AK90" s="29" t="s">
        <v>50</v>
      </c>
      <c r="AL90" s="28" t="s">
        <v>662</v>
      </c>
      <c r="AM90" s="49">
        <v>2100000</v>
      </c>
      <c r="AN90" s="49">
        <v>700000</v>
      </c>
      <c r="AO90" s="49">
        <v>700000</v>
      </c>
      <c r="AP90" s="49">
        <v>700000</v>
      </c>
      <c r="AQ90" s="49">
        <v>700000</v>
      </c>
      <c r="AR90" s="49">
        <v>700000</v>
      </c>
      <c r="AS90" s="101">
        <v>159000</v>
      </c>
      <c r="AT90" s="101">
        <v>541000</v>
      </c>
      <c r="AU90" s="101">
        <v>700000</v>
      </c>
      <c r="AV90" s="101"/>
      <c r="AW90" s="42"/>
      <c r="AX90" s="30"/>
      <c r="AY90" s="30"/>
      <c r="AZ90" s="30"/>
      <c r="BA90" s="30">
        <v>700000</v>
      </c>
      <c r="BB90" s="29"/>
      <c r="BC90" s="29"/>
      <c r="BD90" s="29"/>
      <c r="BE90" s="29"/>
      <c r="BF90" s="29"/>
      <c r="BG90" s="29"/>
    </row>
    <row r="91" spans="1:59" ht="84.75" customHeight="1" x14ac:dyDescent="0.25">
      <c r="A91" s="43" t="s">
        <v>24</v>
      </c>
      <c r="B91" s="43" t="s">
        <v>25</v>
      </c>
      <c r="C91" s="43" t="s">
        <v>26</v>
      </c>
      <c r="D91" s="43" t="s">
        <v>27</v>
      </c>
      <c r="E91" s="43" t="s">
        <v>34</v>
      </c>
      <c r="F91" s="30" t="s">
        <v>51</v>
      </c>
      <c r="G91" s="30" t="s">
        <v>29</v>
      </c>
      <c r="H91" s="30" t="s">
        <v>30</v>
      </c>
      <c r="I91" s="30" t="s">
        <v>663</v>
      </c>
      <c r="J91" s="30" t="s">
        <v>664</v>
      </c>
      <c r="K91" s="29" t="s">
        <v>665</v>
      </c>
      <c r="L91" s="44" t="s">
        <v>618</v>
      </c>
      <c r="M91" s="36" t="s">
        <v>619</v>
      </c>
      <c r="N91" s="36" t="s">
        <v>666</v>
      </c>
      <c r="O91" s="36" t="s">
        <v>667</v>
      </c>
      <c r="P91" s="103">
        <v>13</v>
      </c>
      <c r="Q91" s="28" t="s">
        <v>52</v>
      </c>
      <c r="R91" s="30" t="s">
        <v>53</v>
      </c>
      <c r="S91" s="30"/>
      <c r="T91" s="30"/>
      <c r="U91" s="30"/>
      <c r="V91" s="30"/>
      <c r="W91" s="30"/>
      <c r="X91" s="30"/>
      <c r="Y91" s="30"/>
      <c r="Z91" s="30"/>
      <c r="AA91" s="30"/>
      <c r="AB91" s="30"/>
      <c r="AC91" s="30"/>
      <c r="AD91" s="30"/>
      <c r="AE91" s="30"/>
      <c r="AF91" s="30"/>
      <c r="AG91" s="30" t="s">
        <v>444</v>
      </c>
      <c r="AH91" s="30" t="s">
        <v>456</v>
      </c>
      <c r="AI91" s="30" t="s">
        <v>441</v>
      </c>
      <c r="AJ91" s="30" t="s">
        <v>445</v>
      </c>
      <c r="AK91" s="29" t="s">
        <v>668</v>
      </c>
      <c r="AL91" s="28" t="s">
        <v>669</v>
      </c>
      <c r="AM91" s="25">
        <v>0</v>
      </c>
      <c r="AN91" s="99">
        <v>0</v>
      </c>
      <c r="AO91" s="99">
        <v>1400</v>
      </c>
      <c r="AP91" s="99">
        <v>5000</v>
      </c>
      <c r="AQ91" s="99">
        <v>3600</v>
      </c>
      <c r="AR91" s="99">
        <v>10000</v>
      </c>
      <c r="AS91" s="99">
        <v>0</v>
      </c>
      <c r="AT91" s="99">
        <v>0</v>
      </c>
      <c r="AU91" s="99">
        <v>1400</v>
      </c>
      <c r="AV91" s="30"/>
      <c r="AW91" s="42"/>
      <c r="AX91" s="30"/>
      <c r="AY91" s="30"/>
      <c r="AZ91" s="30"/>
      <c r="BA91" s="30"/>
      <c r="BB91" s="29"/>
      <c r="BC91" s="29"/>
      <c r="BD91" s="29"/>
      <c r="BE91" s="29">
        <v>2500</v>
      </c>
      <c r="BF91" s="29"/>
      <c r="BG91" s="29"/>
    </row>
    <row r="92" spans="1:59" ht="84.75" customHeight="1" x14ac:dyDescent="0.25">
      <c r="A92" s="43" t="s">
        <v>24</v>
      </c>
      <c r="B92" s="43" t="s">
        <v>25</v>
      </c>
      <c r="C92" s="43" t="s">
        <v>26</v>
      </c>
      <c r="D92" s="43" t="s">
        <v>27</v>
      </c>
      <c r="E92" s="43" t="s">
        <v>34</v>
      </c>
      <c r="F92" s="30" t="s">
        <v>51</v>
      </c>
      <c r="G92" s="30" t="s">
        <v>29</v>
      </c>
      <c r="H92" s="30" t="s">
        <v>30</v>
      </c>
      <c r="I92" s="30" t="s">
        <v>636</v>
      </c>
      <c r="J92" s="30" t="s">
        <v>664</v>
      </c>
      <c r="K92" s="29" t="s">
        <v>670</v>
      </c>
      <c r="L92" s="44" t="s">
        <v>618</v>
      </c>
      <c r="M92" s="36" t="s">
        <v>619</v>
      </c>
      <c r="N92" s="36" t="s">
        <v>639</v>
      </c>
      <c r="O92" s="36" t="s">
        <v>636</v>
      </c>
      <c r="P92" s="30">
        <v>14</v>
      </c>
      <c r="Q92" s="28" t="s">
        <v>54</v>
      </c>
      <c r="R92" s="30" t="s">
        <v>55</v>
      </c>
      <c r="S92" s="30" t="s">
        <v>32</v>
      </c>
      <c r="T92" s="30"/>
      <c r="U92" s="30"/>
      <c r="V92" s="30" t="s">
        <v>56</v>
      </c>
      <c r="W92" s="30"/>
      <c r="X92" s="69"/>
      <c r="Y92" s="30"/>
      <c r="Z92" s="30"/>
      <c r="AA92" s="30"/>
      <c r="AB92" s="30"/>
      <c r="AC92" s="30"/>
      <c r="AD92" s="30"/>
      <c r="AE92" s="30"/>
      <c r="AF92" s="30"/>
      <c r="AG92" s="30" t="s">
        <v>444</v>
      </c>
      <c r="AH92" s="30" t="s">
        <v>448</v>
      </c>
      <c r="AI92" s="30" t="s">
        <v>441</v>
      </c>
      <c r="AJ92" s="30" t="s">
        <v>445</v>
      </c>
      <c r="AK92" s="29" t="s">
        <v>671</v>
      </c>
      <c r="AL92" s="28" t="s">
        <v>672</v>
      </c>
      <c r="AM92" s="30">
        <v>0</v>
      </c>
      <c r="AN92" s="101">
        <v>2000</v>
      </c>
      <c r="AO92" s="101">
        <v>2000</v>
      </c>
      <c r="AP92" s="101">
        <v>3000</v>
      </c>
      <c r="AQ92" s="101">
        <v>1000</v>
      </c>
      <c r="AR92" s="101">
        <v>8000</v>
      </c>
      <c r="AS92" s="101">
        <v>2690</v>
      </c>
      <c r="AT92" s="101">
        <v>0</v>
      </c>
      <c r="AU92" s="101">
        <v>2000</v>
      </c>
      <c r="AV92" s="30"/>
      <c r="AW92" s="42"/>
      <c r="AX92" s="30"/>
      <c r="AY92" s="30"/>
      <c r="AZ92" s="30"/>
      <c r="BA92" s="100">
        <v>500</v>
      </c>
      <c r="BB92" s="29"/>
      <c r="BC92" s="29"/>
      <c r="BD92" s="29"/>
      <c r="BE92" s="29"/>
      <c r="BF92" s="29"/>
      <c r="BG92" s="29"/>
    </row>
    <row r="93" spans="1:59" ht="84.75" customHeight="1" x14ac:dyDescent="0.25">
      <c r="A93" s="43" t="s">
        <v>24</v>
      </c>
      <c r="B93" s="43" t="s">
        <v>25</v>
      </c>
      <c r="C93" s="43" t="s">
        <v>26</v>
      </c>
      <c r="D93" s="43" t="s">
        <v>27</v>
      </c>
      <c r="E93" s="43" t="s">
        <v>34</v>
      </c>
      <c r="F93" s="30" t="s">
        <v>51</v>
      </c>
      <c r="G93" s="30" t="s">
        <v>29</v>
      </c>
      <c r="H93" s="30" t="s">
        <v>30</v>
      </c>
      <c r="I93" s="30" t="s">
        <v>663</v>
      </c>
      <c r="J93" s="30" t="s">
        <v>664</v>
      </c>
      <c r="K93" s="29" t="s">
        <v>670</v>
      </c>
      <c r="L93" s="44" t="s">
        <v>618</v>
      </c>
      <c r="M93" s="36" t="s">
        <v>619</v>
      </c>
      <c r="N93" s="36" t="s">
        <v>666</v>
      </c>
      <c r="O93" s="36" t="s">
        <v>667</v>
      </c>
      <c r="P93" s="30">
        <v>15</v>
      </c>
      <c r="Q93" s="28" t="s">
        <v>57</v>
      </c>
      <c r="R93" s="30" t="s">
        <v>10</v>
      </c>
      <c r="S93" s="30"/>
      <c r="T93" s="30"/>
      <c r="U93" s="30" t="s">
        <v>32</v>
      </c>
      <c r="V93" s="30" t="s">
        <v>56</v>
      </c>
      <c r="W93" s="30"/>
      <c r="X93" s="30"/>
      <c r="Y93" s="30"/>
      <c r="Z93" s="30"/>
      <c r="AA93" s="30"/>
      <c r="AB93" s="30"/>
      <c r="AC93" s="30"/>
      <c r="AD93" s="30"/>
      <c r="AE93" s="30"/>
      <c r="AF93" s="30"/>
      <c r="AG93" s="30" t="s">
        <v>444</v>
      </c>
      <c r="AH93" s="30" t="s">
        <v>460</v>
      </c>
      <c r="AI93" s="30" t="s">
        <v>441</v>
      </c>
      <c r="AJ93" s="30" t="s">
        <v>445</v>
      </c>
      <c r="AK93" s="29" t="s">
        <v>673</v>
      </c>
      <c r="AL93" s="28" t="s">
        <v>669</v>
      </c>
      <c r="AM93" s="25">
        <v>0</v>
      </c>
      <c r="AN93" s="99">
        <v>6901</v>
      </c>
      <c r="AO93" s="99">
        <v>9000</v>
      </c>
      <c r="AP93" s="99">
        <v>12850</v>
      </c>
      <c r="AQ93" s="99">
        <v>10250</v>
      </c>
      <c r="AR93" s="99">
        <v>39001</v>
      </c>
      <c r="AS93" s="99">
        <v>6451</v>
      </c>
      <c r="AT93" s="99"/>
      <c r="AU93" s="99">
        <v>9000</v>
      </c>
      <c r="AV93" s="30"/>
      <c r="AW93" s="42"/>
      <c r="AX93" s="30">
        <v>0</v>
      </c>
      <c r="AY93" s="30"/>
      <c r="AZ93" s="30"/>
      <c r="BA93" s="30">
        <v>2000</v>
      </c>
      <c r="BB93" s="29"/>
      <c r="BC93" s="29"/>
      <c r="BD93" s="29">
        <v>0</v>
      </c>
      <c r="BE93" s="29"/>
      <c r="BF93" s="29"/>
      <c r="BG93" s="29">
        <v>7000</v>
      </c>
    </row>
    <row r="94" spans="1:59" ht="84.75" customHeight="1" x14ac:dyDescent="0.25">
      <c r="A94" s="43" t="s">
        <v>24</v>
      </c>
      <c r="B94" s="43" t="s">
        <v>25</v>
      </c>
      <c r="C94" s="43" t="s">
        <v>26</v>
      </c>
      <c r="D94" s="43" t="s">
        <v>27</v>
      </c>
      <c r="E94" s="43" t="s">
        <v>34</v>
      </c>
      <c r="F94" s="30" t="s">
        <v>51</v>
      </c>
      <c r="G94" s="30" t="s">
        <v>29</v>
      </c>
      <c r="H94" s="30" t="s">
        <v>30</v>
      </c>
      <c r="I94" s="30" t="s">
        <v>663</v>
      </c>
      <c r="J94" s="30" t="s">
        <v>664</v>
      </c>
      <c r="K94" s="29" t="s">
        <v>670</v>
      </c>
      <c r="L94" s="44" t="s">
        <v>618</v>
      </c>
      <c r="M94" s="36" t="s">
        <v>619</v>
      </c>
      <c r="N94" s="36" t="s">
        <v>666</v>
      </c>
      <c r="O94" s="36" t="s">
        <v>667</v>
      </c>
      <c r="P94" s="30">
        <v>16</v>
      </c>
      <c r="Q94" s="28" t="s">
        <v>58</v>
      </c>
      <c r="R94" s="30" t="s">
        <v>10</v>
      </c>
      <c r="S94" s="30"/>
      <c r="T94" s="30"/>
      <c r="U94" s="30" t="s">
        <v>32</v>
      </c>
      <c r="V94" s="30" t="s">
        <v>59</v>
      </c>
      <c r="W94" s="30"/>
      <c r="X94" s="30"/>
      <c r="Y94" s="30"/>
      <c r="Z94" s="30"/>
      <c r="AA94" s="30"/>
      <c r="AB94" s="30"/>
      <c r="AC94" s="30"/>
      <c r="AD94" s="30"/>
      <c r="AE94" s="30"/>
      <c r="AF94" s="30"/>
      <c r="AG94" s="30" t="s">
        <v>444</v>
      </c>
      <c r="AH94" s="30" t="s">
        <v>535</v>
      </c>
      <c r="AI94" s="30" t="s">
        <v>441</v>
      </c>
      <c r="AJ94" s="30" t="s">
        <v>445</v>
      </c>
      <c r="AK94" s="29" t="s">
        <v>674</v>
      </c>
      <c r="AL94" s="28" t="s">
        <v>669</v>
      </c>
      <c r="AM94" s="30">
        <v>0</v>
      </c>
      <c r="AN94" s="101">
        <v>539</v>
      </c>
      <c r="AO94" s="101">
        <v>1822</v>
      </c>
      <c r="AP94" s="101">
        <v>4735</v>
      </c>
      <c r="AQ94" s="101">
        <v>3904</v>
      </c>
      <c r="AR94" s="101">
        <v>11000</v>
      </c>
      <c r="AS94" s="101">
        <v>194</v>
      </c>
      <c r="AT94" s="101">
        <v>-345</v>
      </c>
      <c r="AU94" s="101">
        <v>1822</v>
      </c>
      <c r="AV94" s="30"/>
      <c r="AW94" s="42"/>
      <c r="AX94" s="30"/>
      <c r="AY94" s="30"/>
      <c r="AZ94" s="30"/>
      <c r="BA94" s="30"/>
      <c r="BB94" s="29"/>
      <c r="BC94" s="29"/>
      <c r="BD94" s="29"/>
      <c r="BE94" s="29"/>
      <c r="BF94" s="29"/>
      <c r="BG94" s="29">
        <v>1510</v>
      </c>
    </row>
    <row r="95" spans="1:59" ht="84.75" customHeight="1" x14ac:dyDescent="0.25">
      <c r="A95" s="43" t="s">
        <v>24</v>
      </c>
      <c r="B95" s="43" t="s">
        <v>25</v>
      </c>
      <c r="C95" s="43" t="s">
        <v>26</v>
      </c>
      <c r="D95" s="43" t="s">
        <v>27</v>
      </c>
      <c r="E95" s="43" t="s">
        <v>34</v>
      </c>
      <c r="F95" s="30" t="s">
        <v>51</v>
      </c>
      <c r="G95" s="30" t="s">
        <v>29</v>
      </c>
      <c r="H95" s="30" t="s">
        <v>30</v>
      </c>
      <c r="I95" s="30" t="s">
        <v>663</v>
      </c>
      <c r="J95" s="30" t="s">
        <v>664</v>
      </c>
      <c r="K95" s="29" t="s">
        <v>670</v>
      </c>
      <c r="L95" s="44" t="s">
        <v>618</v>
      </c>
      <c r="M95" s="36" t="s">
        <v>619</v>
      </c>
      <c r="N95" s="36" t="s">
        <v>666</v>
      </c>
      <c r="O95" s="36" t="s">
        <v>667</v>
      </c>
      <c r="P95" s="30">
        <v>17</v>
      </c>
      <c r="Q95" s="28" t="s">
        <v>60</v>
      </c>
      <c r="R95" s="30" t="s">
        <v>10</v>
      </c>
      <c r="S95" s="30"/>
      <c r="T95" s="30"/>
      <c r="U95" s="30"/>
      <c r="V95" s="30" t="s">
        <v>56</v>
      </c>
      <c r="W95" s="30"/>
      <c r="X95" s="30"/>
      <c r="Y95" s="30"/>
      <c r="Z95" s="30"/>
      <c r="AA95" s="30"/>
      <c r="AB95" s="30"/>
      <c r="AC95" s="30"/>
      <c r="AD95" s="30"/>
      <c r="AE95" s="30"/>
      <c r="AF95" s="30"/>
      <c r="AG95" s="30" t="s">
        <v>444</v>
      </c>
      <c r="AH95" s="30" t="s">
        <v>535</v>
      </c>
      <c r="AI95" s="30" t="s">
        <v>441</v>
      </c>
      <c r="AJ95" s="30" t="s">
        <v>445</v>
      </c>
      <c r="AK95" s="29" t="s">
        <v>675</v>
      </c>
      <c r="AL95" s="28" t="s">
        <v>669</v>
      </c>
      <c r="AM95" s="25">
        <v>0</v>
      </c>
      <c r="AN95" s="99">
        <v>0</v>
      </c>
      <c r="AO95" s="99">
        <v>2000</v>
      </c>
      <c r="AP95" s="99">
        <v>6500</v>
      </c>
      <c r="AQ95" s="99">
        <v>7500</v>
      </c>
      <c r="AR95" s="99">
        <v>16000</v>
      </c>
      <c r="AS95" s="99">
        <v>0</v>
      </c>
      <c r="AT95" s="99"/>
      <c r="AU95" s="99">
        <v>2000</v>
      </c>
      <c r="AV95" s="30"/>
      <c r="AW95" s="42"/>
      <c r="AX95" s="30"/>
      <c r="AY95" s="30"/>
      <c r="AZ95" s="30"/>
      <c r="BA95" s="30"/>
      <c r="BB95" s="29"/>
      <c r="BC95" s="29"/>
      <c r="BD95" s="29"/>
      <c r="BE95" s="29"/>
      <c r="BF95" s="29"/>
      <c r="BG95" s="29">
        <v>3000</v>
      </c>
    </row>
    <row r="96" spans="1:59" ht="84.75" customHeight="1" x14ac:dyDescent="0.25">
      <c r="A96" s="43" t="s">
        <v>24</v>
      </c>
      <c r="B96" s="43" t="s">
        <v>25</v>
      </c>
      <c r="C96" s="43" t="s">
        <v>26</v>
      </c>
      <c r="D96" s="43" t="s">
        <v>27</v>
      </c>
      <c r="E96" s="43" t="s">
        <v>27</v>
      </c>
      <c r="F96" s="30" t="s">
        <v>51</v>
      </c>
      <c r="G96" s="30" t="s">
        <v>29</v>
      </c>
      <c r="H96" s="30" t="s">
        <v>30</v>
      </c>
      <c r="I96" s="30" t="s">
        <v>648</v>
      </c>
      <c r="J96" s="30" t="s">
        <v>664</v>
      </c>
      <c r="K96" s="29" t="s">
        <v>676</v>
      </c>
      <c r="L96" s="44" t="s">
        <v>651</v>
      </c>
      <c r="M96" s="36" t="s">
        <v>652</v>
      </c>
      <c r="N96" s="36" t="s">
        <v>653</v>
      </c>
      <c r="O96" s="36" t="s">
        <v>654</v>
      </c>
      <c r="P96" s="30">
        <v>18</v>
      </c>
      <c r="Q96" s="28" t="s">
        <v>61</v>
      </c>
      <c r="R96" s="30" t="s">
        <v>10</v>
      </c>
      <c r="S96" s="30"/>
      <c r="T96" s="30"/>
      <c r="U96" s="30"/>
      <c r="V96" s="30" t="s">
        <v>56</v>
      </c>
      <c r="W96" s="30"/>
      <c r="X96" s="30"/>
      <c r="Y96" s="30"/>
      <c r="Z96" s="30"/>
      <c r="AA96" s="30"/>
      <c r="AB96" s="30"/>
      <c r="AC96" s="30"/>
      <c r="AD96" s="30"/>
      <c r="AE96" s="30"/>
      <c r="AF96" s="30"/>
      <c r="AG96" s="30" t="s">
        <v>444</v>
      </c>
      <c r="AH96" s="30" t="s">
        <v>460</v>
      </c>
      <c r="AI96" s="30" t="s">
        <v>457</v>
      </c>
      <c r="AJ96" s="30" t="s">
        <v>445</v>
      </c>
      <c r="AK96" s="29" t="s">
        <v>677</v>
      </c>
      <c r="AL96" s="29" t="s">
        <v>656</v>
      </c>
      <c r="AM96" s="30">
        <v>0</v>
      </c>
      <c r="AN96" s="30">
        <v>73000</v>
      </c>
      <c r="AO96" s="30">
        <v>84100</v>
      </c>
      <c r="AP96" s="30">
        <v>92000</v>
      </c>
      <c r="AQ96" s="30">
        <v>112500</v>
      </c>
      <c r="AR96" s="30">
        <v>112500</v>
      </c>
      <c r="AS96" s="30">
        <v>83648</v>
      </c>
      <c r="AT96" s="30"/>
      <c r="AU96" s="30">
        <v>84100</v>
      </c>
      <c r="AV96" s="30">
        <v>0</v>
      </c>
      <c r="AW96" s="39">
        <v>40000</v>
      </c>
      <c r="AX96" s="104"/>
      <c r="AY96" s="30">
        <v>50000</v>
      </c>
      <c r="AZ96" s="105"/>
      <c r="BA96" s="29">
        <v>55000</v>
      </c>
      <c r="BB96" s="102"/>
      <c r="BC96" s="29">
        <v>65000</v>
      </c>
      <c r="BD96" s="29">
        <v>75000</v>
      </c>
      <c r="BE96" s="29">
        <v>80000</v>
      </c>
      <c r="BF96" s="29">
        <v>84100</v>
      </c>
      <c r="BG96" s="102"/>
    </row>
    <row r="97" spans="1:61" ht="84.75" customHeight="1" x14ac:dyDescent="0.25">
      <c r="A97" s="43" t="s">
        <v>24</v>
      </c>
      <c r="B97" s="43" t="s">
        <v>25</v>
      </c>
      <c r="C97" s="43" t="s">
        <v>26</v>
      </c>
      <c r="D97" s="43" t="s">
        <v>27</v>
      </c>
      <c r="E97" s="43" t="s">
        <v>65</v>
      </c>
      <c r="F97" s="30" t="s">
        <v>28</v>
      </c>
      <c r="G97" s="30" t="s">
        <v>29</v>
      </c>
      <c r="H97" s="30" t="s">
        <v>30</v>
      </c>
      <c r="I97" s="30" t="s">
        <v>657</v>
      </c>
      <c r="J97" s="30" t="s">
        <v>649</v>
      </c>
      <c r="K97" s="29" t="s">
        <v>678</v>
      </c>
      <c r="L97" s="44" t="s">
        <v>610</v>
      </c>
      <c r="M97" s="36" t="s">
        <v>611</v>
      </c>
      <c r="N97" s="36" t="s">
        <v>658</v>
      </c>
      <c r="O97" s="36" t="s">
        <v>659</v>
      </c>
      <c r="P97" s="103">
        <v>19</v>
      </c>
      <c r="Q97" s="28" t="s">
        <v>62</v>
      </c>
      <c r="R97" s="30" t="s">
        <v>63</v>
      </c>
      <c r="S97" s="30" t="s">
        <v>32</v>
      </c>
      <c r="T97" s="30"/>
      <c r="U97" s="30"/>
      <c r="V97" s="30"/>
      <c r="W97" s="30"/>
      <c r="X97" s="30"/>
      <c r="Y97" s="30"/>
      <c r="Z97" s="30"/>
      <c r="AA97" s="30"/>
      <c r="AB97" s="30"/>
      <c r="AC97" s="30"/>
      <c r="AD97" s="30"/>
      <c r="AE97" s="30"/>
      <c r="AF97" s="30"/>
      <c r="AG97" s="30" t="s">
        <v>534</v>
      </c>
      <c r="AH97" s="30" t="s">
        <v>456</v>
      </c>
      <c r="AI97" s="30" t="s">
        <v>579</v>
      </c>
      <c r="AJ97" s="30" t="s">
        <v>437</v>
      </c>
      <c r="AK97" s="29" t="s">
        <v>679</v>
      </c>
      <c r="AL97" s="29" t="s">
        <v>680</v>
      </c>
      <c r="AM97" s="25">
        <v>35.4</v>
      </c>
      <c r="AN97" s="25">
        <v>34.9</v>
      </c>
      <c r="AO97" s="25">
        <v>34.4</v>
      </c>
      <c r="AP97" s="25">
        <v>33.9</v>
      </c>
      <c r="AQ97" s="25">
        <v>33.4</v>
      </c>
      <c r="AR97" s="25">
        <v>33.4</v>
      </c>
      <c r="AS97" s="25">
        <v>38.79</v>
      </c>
      <c r="AT97" s="106">
        <v>-3.8900000000000006</v>
      </c>
      <c r="AU97" s="25">
        <v>34.4</v>
      </c>
      <c r="AV97" s="30"/>
      <c r="AW97" s="39"/>
      <c r="AX97" s="30"/>
      <c r="AY97" s="30"/>
      <c r="AZ97" s="30"/>
      <c r="BA97" s="29"/>
      <c r="BB97" s="29"/>
      <c r="BC97" s="29"/>
      <c r="BD97" s="29"/>
      <c r="BE97" s="29"/>
      <c r="BF97" s="29"/>
      <c r="BG97" s="29"/>
    </row>
    <row r="98" spans="1:61" ht="84.75" customHeight="1" x14ac:dyDescent="0.25">
      <c r="A98" s="43" t="s">
        <v>24</v>
      </c>
      <c r="B98" s="43" t="s">
        <v>25</v>
      </c>
      <c r="C98" s="43" t="s">
        <v>26</v>
      </c>
      <c r="D98" s="43" t="s">
        <v>27</v>
      </c>
      <c r="E98" s="43" t="s">
        <v>65</v>
      </c>
      <c r="F98" s="30" t="s">
        <v>28</v>
      </c>
      <c r="G98" s="30" t="s">
        <v>29</v>
      </c>
      <c r="H98" s="30" t="s">
        <v>30</v>
      </c>
      <c r="I98" s="30" t="s">
        <v>657</v>
      </c>
      <c r="J98" s="30" t="s">
        <v>649</v>
      </c>
      <c r="K98" s="29" t="s">
        <v>678</v>
      </c>
      <c r="L98" s="44" t="s">
        <v>610</v>
      </c>
      <c r="M98" s="36" t="s">
        <v>611</v>
      </c>
      <c r="N98" s="36" t="s">
        <v>658</v>
      </c>
      <c r="O98" s="36" t="s">
        <v>659</v>
      </c>
      <c r="P98" s="103">
        <v>20</v>
      </c>
      <c r="Q98" s="28" t="s">
        <v>64</v>
      </c>
      <c r="R98" s="30" t="s">
        <v>63</v>
      </c>
      <c r="S98" s="30" t="s">
        <v>32</v>
      </c>
      <c r="T98" s="30"/>
      <c r="U98" s="30"/>
      <c r="V98" s="30"/>
      <c r="W98" s="30"/>
      <c r="X98" s="30"/>
      <c r="Y98" s="30"/>
      <c r="Z98" s="30"/>
      <c r="AA98" s="30"/>
      <c r="AB98" s="30"/>
      <c r="AC98" s="30"/>
      <c r="AD98" s="30"/>
      <c r="AE98" s="30"/>
      <c r="AF98" s="30"/>
      <c r="AG98" s="30" t="s">
        <v>534</v>
      </c>
      <c r="AH98" s="30" t="s">
        <v>456</v>
      </c>
      <c r="AI98" s="30" t="s">
        <v>457</v>
      </c>
      <c r="AJ98" s="30" t="s">
        <v>437</v>
      </c>
      <c r="AK98" s="29" t="s">
        <v>681</v>
      </c>
      <c r="AL98" s="29" t="s">
        <v>680</v>
      </c>
      <c r="AM98" s="30">
        <v>0</v>
      </c>
      <c r="AN98" s="30">
        <v>15</v>
      </c>
      <c r="AO98" s="30">
        <v>17</v>
      </c>
      <c r="AP98" s="30">
        <v>18.5</v>
      </c>
      <c r="AQ98" s="30">
        <v>20</v>
      </c>
      <c r="AR98" s="30">
        <v>20</v>
      </c>
      <c r="AS98" s="30">
        <v>11.78</v>
      </c>
      <c r="AT98" s="106">
        <v>3.2200000000000006</v>
      </c>
      <c r="AU98" s="30">
        <v>17</v>
      </c>
      <c r="AV98" s="30"/>
      <c r="AW98" s="39"/>
      <c r="AX98" s="30"/>
      <c r="AY98" s="30"/>
      <c r="AZ98" s="30"/>
      <c r="BA98" s="29"/>
      <c r="BB98" s="29"/>
      <c r="BC98" s="29"/>
      <c r="BD98" s="29"/>
      <c r="BE98" s="29"/>
      <c r="BF98" s="29"/>
      <c r="BG98" s="29"/>
    </row>
    <row r="99" spans="1:61" ht="84.75" customHeight="1" x14ac:dyDescent="0.25">
      <c r="A99" s="43" t="s">
        <v>24</v>
      </c>
      <c r="B99" s="43" t="s">
        <v>25</v>
      </c>
      <c r="C99" s="43" t="s">
        <v>26</v>
      </c>
      <c r="D99" s="43" t="s">
        <v>27</v>
      </c>
      <c r="E99" s="43" t="s">
        <v>65</v>
      </c>
      <c r="F99" s="30" t="s">
        <v>28</v>
      </c>
      <c r="G99" s="30" t="s">
        <v>29</v>
      </c>
      <c r="H99" s="30" t="s">
        <v>30</v>
      </c>
      <c r="I99" s="30" t="s">
        <v>657</v>
      </c>
      <c r="J99" s="30" t="s">
        <v>649</v>
      </c>
      <c r="K99" s="29" t="s">
        <v>678</v>
      </c>
      <c r="L99" s="44" t="s">
        <v>610</v>
      </c>
      <c r="M99" s="36" t="s">
        <v>611</v>
      </c>
      <c r="N99" s="36" t="s">
        <v>658</v>
      </c>
      <c r="O99" s="36" t="s">
        <v>659</v>
      </c>
      <c r="P99" s="30">
        <v>21</v>
      </c>
      <c r="Q99" s="28" t="s">
        <v>66</v>
      </c>
      <c r="R99" s="30" t="s">
        <v>55</v>
      </c>
      <c r="S99" s="30" t="s">
        <v>32</v>
      </c>
      <c r="T99" s="30"/>
      <c r="U99" s="30" t="s">
        <v>67</v>
      </c>
      <c r="V99" s="30" t="s">
        <v>32</v>
      </c>
      <c r="W99" s="30"/>
      <c r="X99" s="30"/>
      <c r="Y99" s="30"/>
      <c r="Z99" s="30"/>
      <c r="AA99" s="30"/>
      <c r="AB99" s="30"/>
      <c r="AC99" s="30"/>
      <c r="AD99" s="30"/>
      <c r="AE99" s="30"/>
      <c r="AF99" s="30"/>
      <c r="AG99" s="30" t="s">
        <v>444</v>
      </c>
      <c r="AH99" s="30" t="s">
        <v>448</v>
      </c>
      <c r="AI99" s="30" t="s">
        <v>441</v>
      </c>
      <c r="AJ99" s="30" t="s">
        <v>437</v>
      </c>
      <c r="AK99" s="29" t="s">
        <v>682</v>
      </c>
      <c r="AL99" s="28" t="s">
        <v>683</v>
      </c>
      <c r="AM99" s="25">
        <v>0</v>
      </c>
      <c r="AN99" s="99">
        <v>75</v>
      </c>
      <c r="AO99" s="99">
        <v>100</v>
      </c>
      <c r="AP99" s="99">
        <v>0</v>
      </c>
      <c r="AQ99" s="99">
        <v>0</v>
      </c>
      <c r="AR99" s="99">
        <v>100</v>
      </c>
      <c r="AS99" s="99">
        <v>75</v>
      </c>
      <c r="AT99" s="99">
        <v>0</v>
      </c>
      <c r="AU99" s="99">
        <v>100</v>
      </c>
      <c r="AV99" s="30"/>
      <c r="AW99" s="42"/>
      <c r="AX99" s="30"/>
      <c r="AY99" s="30"/>
      <c r="AZ99" s="30"/>
      <c r="BA99" s="100">
        <v>0.05</v>
      </c>
      <c r="BB99" s="29"/>
      <c r="BC99" s="29"/>
      <c r="BD99" s="29"/>
      <c r="BE99" s="29"/>
      <c r="BF99" s="29"/>
      <c r="BG99" s="29"/>
    </row>
    <row r="100" spans="1:61" ht="84.75" customHeight="1" x14ac:dyDescent="0.25">
      <c r="A100" s="43" t="s">
        <v>24</v>
      </c>
      <c r="B100" s="43" t="s">
        <v>25</v>
      </c>
      <c r="C100" s="43" t="s">
        <v>26</v>
      </c>
      <c r="D100" s="43" t="s">
        <v>27</v>
      </c>
      <c r="E100" s="43" t="s">
        <v>27</v>
      </c>
      <c r="F100" s="30" t="s">
        <v>38</v>
      </c>
      <c r="G100" s="30" t="s">
        <v>39</v>
      </c>
      <c r="H100" s="30" t="s">
        <v>30</v>
      </c>
      <c r="I100" s="30" t="s">
        <v>629</v>
      </c>
      <c r="J100" s="30" t="s">
        <v>608</v>
      </c>
      <c r="K100" s="29" t="s">
        <v>684</v>
      </c>
      <c r="L100" s="44" t="s">
        <v>631</v>
      </c>
      <c r="M100" s="36" t="s">
        <v>632</v>
      </c>
      <c r="N100" s="36" t="s">
        <v>633</v>
      </c>
      <c r="O100" s="36" t="s">
        <v>634</v>
      </c>
      <c r="P100" s="103">
        <v>23</v>
      </c>
      <c r="Q100" s="28" t="s">
        <v>68</v>
      </c>
      <c r="R100" s="30" t="s">
        <v>685</v>
      </c>
      <c r="S100" s="30" t="s">
        <v>32</v>
      </c>
      <c r="T100" s="30"/>
      <c r="U100" s="30"/>
      <c r="V100" s="30" t="s">
        <v>69</v>
      </c>
      <c r="W100" s="30"/>
      <c r="X100" s="30"/>
      <c r="Y100" s="30"/>
      <c r="Z100" s="30"/>
      <c r="AA100" s="30"/>
      <c r="AB100" s="30"/>
      <c r="AC100" s="30"/>
      <c r="AD100" s="30"/>
      <c r="AE100" s="30"/>
      <c r="AF100" s="30"/>
      <c r="AG100" s="30" t="s">
        <v>469</v>
      </c>
      <c r="AH100" s="30" t="s">
        <v>456</v>
      </c>
      <c r="AI100" s="30" t="s">
        <v>441</v>
      </c>
      <c r="AJ100" s="30" t="s">
        <v>445</v>
      </c>
      <c r="AK100" s="29" t="s">
        <v>686</v>
      </c>
      <c r="AL100" s="28" t="s">
        <v>687</v>
      </c>
      <c r="AM100" s="30">
        <v>0</v>
      </c>
      <c r="AN100" s="101">
        <v>30</v>
      </c>
      <c r="AO100" s="101">
        <v>22</v>
      </c>
      <c r="AP100" s="101">
        <v>22</v>
      </c>
      <c r="AQ100" s="101">
        <v>22</v>
      </c>
      <c r="AR100" s="101">
        <v>96</v>
      </c>
      <c r="AS100" s="101">
        <v>30</v>
      </c>
      <c r="AT100" s="101">
        <v>0</v>
      </c>
      <c r="AU100" s="101">
        <v>22</v>
      </c>
      <c r="AV100" s="30"/>
      <c r="AW100" s="42"/>
      <c r="AX100" s="30"/>
      <c r="AY100" s="30"/>
      <c r="AZ100" s="30"/>
      <c r="BA100" s="30"/>
      <c r="BB100" s="29"/>
      <c r="BC100" s="29"/>
      <c r="BD100" s="29"/>
      <c r="BE100" s="29"/>
      <c r="BF100" s="29"/>
      <c r="BG100" s="29"/>
    </row>
    <row r="101" spans="1:61" ht="84.75" customHeight="1" x14ac:dyDescent="0.25">
      <c r="A101" s="43" t="s">
        <v>24</v>
      </c>
      <c r="B101" s="43" t="s">
        <v>25</v>
      </c>
      <c r="C101" s="43" t="s">
        <v>26</v>
      </c>
      <c r="D101" s="43" t="s">
        <v>27</v>
      </c>
      <c r="E101" s="43" t="s">
        <v>34</v>
      </c>
      <c r="F101" s="30" t="s">
        <v>28</v>
      </c>
      <c r="G101" s="30" t="s">
        <v>29</v>
      </c>
      <c r="H101" s="30" t="s">
        <v>30</v>
      </c>
      <c r="I101" s="30" t="s">
        <v>688</v>
      </c>
      <c r="J101" s="30" t="s">
        <v>608</v>
      </c>
      <c r="K101" s="29" t="s">
        <v>689</v>
      </c>
      <c r="L101" s="44" t="s">
        <v>618</v>
      </c>
      <c r="M101" s="36" t="s">
        <v>619</v>
      </c>
      <c r="N101" s="36" t="s">
        <v>690</v>
      </c>
      <c r="O101" s="36" t="s">
        <v>688</v>
      </c>
      <c r="P101" s="30">
        <v>24</v>
      </c>
      <c r="Q101" s="28" t="s">
        <v>70</v>
      </c>
      <c r="R101" s="30" t="s">
        <v>10</v>
      </c>
      <c r="S101" s="30"/>
      <c r="T101" s="30"/>
      <c r="U101" s="30"/>
      <c r="V101" s="30"/>
      <c r="W101" s="30"/>
      <c r="X101" s="30"/>
      <c r="Y101" s="30"/>
      <c r="Z101" s="30"/>
      <c r="AA101" s="30"/>
      <c r="AB101" s="30"/>
      <c r="AC101" s="30"/>
      <c r="AD101" s="30"/>
      <c r="AE101" s="30"/>
      <c r="AF101" s="30"/>
      <c r="AG101" s="30" t="s">
        <v>444</v>
      </c>
      <c r="AH101" s="30" t="s">
        <v>463</v>
      </c>
      <c r="AI101" s="30" t="s">
        <v>441</v>
      </c>
      <c r="AJ101" s="30" t="s">
        <v>445</v>
      </c>
      <c r="AK101" s="29" t="s">
        <v>691</v>
      </c>
      <c r="AL101" s="28" t="s">
        <v>692</v>
      </c>
      <c r="AM101" s="25">
        <v>1000</v>
      </c>
      <c r="AN101" s="99">
        <v>2500</v>
      </c>
      <c r="AO101" s="99">
        <v>2500</v>
      </c>
      <c r="AP101" s="99">
        <v>2500</v>
      </c>
      <c r="AQ101" s="99">
        <v>2500</v>
      </c>
      <c r="AR101" s="99">
        <v>10000</v>
      </c>
      <c r="AS101" s="99">
        <v>2500</v>
      </c>
      <c r="AT101" s="99">
        <v>0</v>
      </c>
      <c r="AU101" s="99">
        <v>2500</v>
      </c>
      <c r="AV101" s="30"/>
      <c r="AW101" s="42"/>
      <c r="AX101" s="30">
        <v>0</v>
      </c>
      <c r="AY101" s="30"/>
      <c r="AZ101" s="30"/>
      <c r="BA101" s="30">
        <v>800</v>
      </c>
      <c r="BB101" s="29"/>
      <c r="BC101" s="29"/>
      <c r="BD101" s="29">
        <v>1000</v>
      </c>
      <c r="BE101" s="29"/>
      <c r="BF101" s="29"/>
      <c r="BG101" s="29">
        <v>700</v>
      </c>
    </row>
    <row r="102" spans="1:61" ht="84.75" customHeight="1" x14ac:dyDescent="0.25">
      <c r="A102" s="43" t="s">
        <v>24</v>
      </c>
      <c r="B102" s="43" t="s">
        <v>25</v>
      </c>
      <c r="C102" s="43" t="s">
        <v>26</v>
      </c>
      <c r="D102" s="43" t="s">
        <v>27</v>
      </c>
      <c r="E102" s="43" t="s">
        <v>34</v>
      </c>
      <c r="F102" s="30" t="s">
        <v>28</v>
      </c>
      <c r="G102" s="30" t="s">
        <v>29</v>
      </c>
      <c r="H102" s="30" t="s">
        <v>30</v>
      </c>
      <c r="I102" s="30" t="s">
        <v>688</v>
      </c>
      <c r="J102" s="30" t="s">
        <v>608</v>
      </c>
      <c r="K102" s="29" t="s">
        <v>689</v>
      </c>
      <c r="L102" s="44" t="s">
        <v>618</v>
      </c>
      <c r="M102" s="36" t="s">
        <v>619</v>
      </c>
      <c r="N102" s="36" t="s">
        <v>690</v>
      </c>
      <c r="O102" s="36" t="s">
        <v>688</v>
      </c>
      <c r="P102" s="30">
        <v>25</v>
      </c>
      <c r="Q102" s="28" t="s">
        <v>71</v>
      </c>
      <c r="R102" s="30" t="s">
        <v>10</v>
      </c>
      <c r="S102" s="30"/>
      <c r="T102" s="30"/>
      <c r="U102" s="30"/>
      <c r="V102" s="30"/>
      <c r="W102" s="30"/>
      <c r="X102" s="30"/>
      <c r="Y102" s="30"/>
      <c r="Z102" s="30"/>
      <c r="AA102" s="30"/>
      <c r="AB102" s="30"/>
      <c r="AC102" s="30"/>
      <c r="AD102" s="30"/>
      <c r="AE102" s="30"/>
      <c r="AF102" s="30"/>
      <c r="AG102" s="30" t="s">
        <v>444</v>
      </c>
      <c r="AH102" s="30" t="s">
        <v>535</v>
      </c>
      <c r="AI102" s="30" t="s">
        <v>441</v>
      </c>
      <c r="AJ102" s="30" t="s">
        <v>445</v>
      </c>
      <c r="AK102" s="29" t="s">
        <v>693</v>
      </c>
      <c r="AL102" s="28" t="s">
        <v>694</v>
      </c>
      <c r="AM102" s="30">
        <v>0</v>
      </c>
      <c r="AN102" s="101">
        <v>500</v>
      </c>
      <c r="AO102" s="101">
        <v>1900</v>
      </c>
      <c r="AP102" s="101">
        <v>1900</v>
      </c>
      <c r="AQ102" s="101">
        <v>1900</v>
      </c>
      <c r="AR102" s="101">
        <v>2000</v>
      </c>
      <c r="AS102" s="101">
        <v>500</v>
      </c>
      <c r="AT102" s="101"/>
      <c r="AU102" s="101">
        <v>1900</v>
      </c>
      <c r="AV102" s="30"/>
      <c r="AW102" s="42"/>
      <c r="AX102" s="30"/>
      <c r="AY102" s="30"/>
      <c r="AZ102" s="30"/>
      <c r="BA102" s="30"/>
      <c r="BB102" s="29"/>
      <c r="BC102" s="29"/>
      <c r="BD102" s="29"/>
      <c r="BE102" s="29">
        <v>1400</v>
      </c>
      <c r="BF102" s="29"/>
      <c r="BG102" s="29">
        <v>500</v>
      </c>
    </row>
    <row r="103" spans="1:61" ht="84.75" customHeight="1" x14ac:dyDescent="0.25">
      <c r="A103" s="43" t="s">
        <v>24</v>
      </c>
      <c r="B103" s="43" t="s">
        <v>25</v>
      </c>
      <c r="C103" s="43" t="s">
        <v>26</v>
      </c>
      <c r="D103" s="43" t="s">
        <v>27</v>
      </c>
      <c r="E103" s="43" t="s">
        <v>34</v>
      </c>
      <c r="F103" s="30" t="s">
        <v>28</v>
      </c>
      <c r="G103" s="30" t="s">
        <v>29</v>
      </c>
      <c r="H103" s="30" t="s">
        <v>30</v>
      </c>
      <c r="I103" s="30" t="s">
        <v>695</v>
      </c>
      <c r="J103" s="30" t="s">
        <v>608</v>
      </c>
      <c r="K103" s="29" t="s">
        <v>689</v>
      </c>
      <c r="L103" s="44" t="s">
        <v>618</v>
      </c>
      <c r="M103" s="36" t="s">
        <v>619</v>
      </c>
      <c r="N103" s="36" t="s">
        <v>696</v>
      </c>
      <c r="O103" s="36" t="s">
        <v>695</v>
      </c>
      <c r="P103" s="30">
        <v>26</v>
      </c>
      <c r="Q103" s="28" t="s">
        <v>72</v>
      </c>
      <c r="R103" s="30" t="s">
        <v>10</v>
      </c>
      <c r="S103" s="30" t="s">
        <v>32</v>
      </c>
      <c r="T103" s="30"/>
      <c r="U103" s="30"/>
      <c r="V103" s="30"/>
      <c r="W103" s="30"/>
      <c r="X103" s="30"/>
      <c r="Y103" s="30"/>
      <c r="Z103" s="30"/>
      <c r="AA103" s="30" t="s">
        <v>32</v>
      </c>
      <c r="AB103" s="30"/>
      <c r="AC103" s="30"/>
      <c r="AD103" s="30"/>
      <c r="AE103" s="30"/>
      <c r="AF103" s="30"/>
      <c r="AG103" s="30" t="s">
        <v>444</v>
      </c>
      <c r="AH103" s="30" t="s">
        <v>463</v>
      </c>
      <c r="AI103" s="30" t="s">
        <v>441</v>
      </c>
      <c r="AJ103" s="30" t="s">
        <v>445</v>
      </c>
      <c r="AK103" s="29" t="s">
        <v>697</v>
      </c>
      <c r="AL103" s="28" t="s">
        <v>698</v>
      </c>
      <c r="AM103" s="25">
        <v>0</v>
      </c>
      <c r="AN103" s="99">
        <v>0</v>
      </c>
      <c r="AO103" s="99">
        <v>60000</v>
      </c>
      <c r="AP103" s="99">
        <v>100000</v>
      </c>
      <c r="AQ103" s="99">
        <v>100000</v>
      </c>
      <c r="AR103" s="99">
        <v>260000</v>
      </c>
      <c r="AS103" s="99">
        <v>0</v>
      </c>
      <c r="AT103" s="99"/>
      <c r="AU103" s="99">
        <v>60000</v>
      </c>
      <c r="AV103" s="30"/>
      <c r="AW103" s="42"/>
      <c r="AX103" s="30"/>
      <c r="AY103" s="30"/>
      <c r="AZ103" s="30"/>
      <c r="BA103" s="30">
        <v>20000</v>
      </c>
      <c r="BB103" s="29"/>
      <c r="BC103" s="29">
        <v>20000</v>
      </c>
      <c r="BD103" s="29">
        <v>10000</v>
      </c>
      <c r="BE103" s="29"/>
      <c r="BF103" s="29">
        <v>10000</v>
      </c>
      <c r="BG103" s="29"/>
    </row>
    <row r="104" spans="1:61" ht="84.75" customHeight="1" x14ac:dyDescent="0.25">
      <c r="A104" s="43" t="s">
        <v>24</v>
      </c>
      <c r="B104" s="43" t="s">
        <v>25</v>
      </c>
      <c r="C104" s="43" t="s">
        <v>26</v>
      </c>
      <c r="D104" s="43" t="s">
        <v>27</v>
      </c>
      <c r="E104" s="43" t="s">
        <v>34</v>
      </c>
      <c r="F104" s="30" t="s">
        <v>73</v>
      </c>
      <c r="G104" s="30" t="s">
        <v>29</v>
      </c>
      <c r="H104" s="107" t="s">
        <v>74</v>
      </c>
      <c r="I104" s="30" t="s">
        <v>688</v>
      </c>
      <c r="J104" s="30" t="s">
        <v>608</v>
      </c>
      <c r="K104" s="29" t="s">
        <v>689</v>
      </c>
      <c r="L104" s="44" t="s">
        <v>618</v>
      </c>
      <c r="M104" s="36" t="s">
        <v>619</v>
      </c>
      <c r="N104" s="36" t="s">
        <v>690</v>
      </c>
      <c r="O104" s="36" t="s">
        <v>688</v>
      </c>
      <c r="P104" s="30">
        <v>27</v>
      </c>
      <c r="Q104" s="28" t="s">
        <v>75</v>
      </c>
      <c r="R104" s="30" t="s">
        <v>10</v>
      </c>
      <c r="S104" s="30"/>
      <c r="T104" s="30"/>
      <c r="U104" s="30" t="s">
        <v>76</v>
      </c>
      <c r="V104" s="30" t="s">
        <v>77</v>
      </c>
      <c r="W104" s="30"/>
      <c r="X104" s="30"/>
      <c r="Y104" s="30"/>
      <c r="Z104" s="30"/>
      <c r="AA104" s="30"/>
      <c r="AB104" s="30"/>
      <c r="AC104" s="30"/>
      <c r="AD104" s="30"/>
      <c r="AE104" s="30"/>
      <c r="AF104" s="30"/>
      <c r="AG104" s="30" t="s">
        <v>444</v>
      </c>
      <c r="AH104" s="30" t="s">
        <v>535</v>
      </c>
      <c r="AI104" s="30" t="s">
        <v>441</v>
      </c>
      <c r="AJ104" s="30" t="s">
        <v>445</v>
      </c>
      <c r="AK104" s="29" t="s">
        <v>699</v>
      </c>
      <c r="AL104" s="28" t="s">
        <v>700</v>
      </c>
      <c r="AM104" s="30">
        <v>0</v>
      </c>
      <c r="AN104" s="101">
        <v>0</v>
      </c>
      <c r="AO104" s="101">
        <v>3</v>
      </c>
      <c r="AP104" s="101">
        <v>3</v>
      </c>
      <c r="AQ104" s="101">
        <v>3</v>
      </c>
      <c r="AR104" s="101">
        <v>9</v>
      </c>
      <c r="AS104" s="101">
        <v>0</v>
      </c>
      <c r="AT104" s="101"/>
      <c r="AU104" s="101">
        <v>3</v>
      </c>
      <c r="AV104" s="30"/>
      <c r="AW104" s="42"/>
      <c r="AX104" s="30"/>
      <c r="AY104" s="30"/>
      <c r="AZ104" s="30"/>
      <c r="BA104" s="30"/>
      <c r="BB104" s="29"/>
      <c r="BC104" s="29">
        <v>1</v>
      </c>
      <c r="BD104" s="29"/>
      <c r="BE104" s="29"/>
      <c r="BF104" s="29">
        <v>2</v>
      </c>
      <c r="BG104" s="29"/>
    </row>
    <row r="105" spans="1:61" ht="84.75" customHeight="1" x14ac:dyDescent="0.25">
      <c r="A105" s="43" t="s">
        <v>24</v>
      </c>
      <c r="B105" s="43" t="s">
        <v>25</v>
      </c>
      <c r="C105" s="43" t="s">
        <v>26</v>
      </c>
      <c r="D105" s="43" t="s">
        <v>27</v>
      </c>
      <c r="E105" s="43" t="s">
        <v>27</v>
      </c>
      <c r="F105" s="30" t="s">
        <v>38</v>
      </c>
      <c r="G105" s="30" t="s">
        <v>39</v>
      </c>
      <c r="H105" s="30" t="s">
        <v>30</v>
      </c>
      <c r="I105" s="30" t="s">
        <v>629</v>
      </c>
      <c r="J105" s="30" t="s">
        <v>701</v>
      </c>
      <c r="K105" s="29" t="s">
        <v>684</v>
      </c>
      <c r="L105" s="44" t="s">
        <v>631</v>
      </c>
      <c r="M105" s="36" t="s">
        <v>632</v>
      </c>
      <c r="N105" s="36" t="s">
        <v>633</v>
      </c>
      <c r="O105" s="36" t="s">
        <v>634</v>
      </c>
      <c r="P105" s="103">
        <v>28</v>
      </c>
      <c r="Q105" s="28" t="s">
        <v>78</v>
      </c>
      <c r="R105" s="30" t="s">
        <v>36</v>
      </c>
      <c r="S105" s="30"/>
      <c r="T105" s="30"/>
      <c r="U105" s="30"/>
      <c r="V105" s="30"/>
      <c r="W105" s="30"/>
      <c r="X105" s="30"/>
      <c r="Y105" s="30"/>
      <c r="Z105" s="30"/>
      <c r="AA105" s="30"/>
      <c r="AB105" s="30"/>
      <c r="AC105" s="30"/>
      <c r="AD105" s="30"/>
      <c r="AE105" s="30"/>
      <c r="AF105" s="30"/>
      <c r="AG105" s="30" t="s">
        <v>444</v>
      </c>
      <c r="AH105" s="30" t="s">
        <v>456</v>
      </c>
      <c r="AI105" s="30" t="s">
        <v>441</v>
      </c>
      <c r="AJ105" s="30" t="s">
        <v>445</v>
      </c>
      <c r="AK105" s="29" t="s">
        <v>702</v>
      </c>
      <c r="AL105" s="28"/>
      <c r="AM105" s="25">
        <v>0</v>
      </c>
      <c r="AN105" s="99">
        <v>0</v>
      </c>
      <c r="AO105" s="99">
        <v>2</v>
      </c>
      <c r="AP105" s="99">
        <v>2</v>
      </c>
      <c r="AQ105" s="99">
        <v>1</v>
      </c>
      <c r="AR105" s="99">
        <v>5</v>
      </c>
      <c r="AS105" s="99">
        <v>0</v>
      </c>
      <c r="AT105" s="99"/>
      <c r="AU105" s="99">
        <v>2</v>
      </c>
      <c r="AV105" s="30"/>
      <c r="AW105" s="42"/>
      <c r="AX105" s="30"/>
      <c r="AY105" s="30"/>
      <c r="AZ105" s="30"/>
      <c r="BA105" s="30">
        <v>50</v>
      </c>
      <c r="BB105" s="29"/>
      <c r="BC105" s="29"/>
      <c r="BD105" s="29"/>
      <c r="BE105" s="29"/>
      <c r="BF105" s="29"/>
      <c r="BG105" s="29">
        <v>50</v>
      </c>
    </row>
    <row r="106" spans="1:61" ht="84.75" customHeight="1" x14ac:dyDescent="0.25">
      <c r="A106" s="43" t="s">
        <v>24</v>
      </c>
      <c r="B106" s="43" t="s">
        <v>25</v>
      </c>
      <c r="C106" s="43" t="s">
        <v>26</v>
      </c>
      <c r="D106" s="43" t="s">
        <v>27</v>
      </c>
      <c r="E106" s="43" t="s">
        <v>27</v>
      </c>
      <c r="F106" s="30" t="s">
        <v>38</v>
      </c>
      <c r="G106" s="30" t="s">
        <v>79</v>
      </c>
      <c r="H106" s="30" t="s">
        <v>30</v>
      </c>
      <c r="I106" s="30" t="s">
        <v>629</v>
      </c>
      <c r="J106" s="30" t="s">
        <v>701</v>
      </c>
      <c r="K106" s="29" t="s">
        <v>684</v>
      </c>
      <c r="L106" s="44" t="s">
        <v>631</v>
      </c>
      <c r="M106" s="36" t="s">
        <v>632</v>
      </c>
      <c r="N106" s="36" t="s">
        <v>633</v>
      </c>
      <c r="O106" s="36" t="s">
        <v>634</v>
      </c>
      <c r="P106" s="103">
        <v>29</v>
      </c>
      <c r="Q106" s="28" t="s">
        <v>80</v>
      </c>
      <c r="R106" s="30" t="s">
        <v>81</v>
      </c>
      <c r="S106" s="30"/>
      <c r="T106" s="30"/>
      <c r="U106" s="30"/>
      <c r="V106" s="30" t="s">
        <v>41</v>
      </c>
      <c r="W106" s="30"/>
      <c r="X106" s="30"/>
      <c r="Y106" s="30"/>
      <c r="Z106" s="30"/>
      <c r="AA106" s="30"/>
      <c r="AB106" s="30"/>
      <c r="AC106" s="30"/>
      <c r="AD106" s="30"/>
      <c r="AE106" s="30"/>
      <c r="AF106" s="30"/>
      <c r="AG106" s="30" t="s">
        <v>444</v>
      </c>
      <c r="AH106" s="30" t="s">
        <v>456</v>
      </c>
      <c r="AI106" s="30" t="s">
        <v>503</v>
      </c>
      <c r="AJ106" s="30" t="s">
        <v>437</v>
      </c>
      <c r="AK106" s="29" t="s">
        <v>703</v>
      </c>
      <c r="AL106" s="29"/>
      <c r="AM106" s="30">
        <v>0</v>
      </c>
      <c r="AN106" s="30">
        <v>11</v>
      </c>
      <c r="AO106" s="30">
        <v>17</v>
      </c>
      <c r="AP106" s="30">
        <v>22</v>
      </c>
      <c r="AQ106" s="30">
        <v>30</v>
      </c>
      <c r="AR106" s="30">
        <v>30</v>
      </c>
      <c r="AS106" s="30">
        <v>11</v>
      </c>
      <c r="AT106" s="30"/>
      <c r="AU106" s="97">
        <v>17</v>
      </c>
      <c r="AV106" s="30"/>
      <c r="AW106" s="39"/>
      <c r="AX106" s="30"/>
      <c r="AY106" s="30"/>
      <c r="AZ106" s="30"/>
      <c r="BA106" s="29"/>
      <c r="BB106" s="29"/>
      <c r="BC106" s="29"/>
      <c r="BD106" s="29"/>
      <c r="BE106" s="29"/>
      <c r="BF106" s="29"/>
      <c r="BG106" s="30">
        <v>17</v>
      </c>
    </row>
    <row r="107" spans="1:61" ht="84.75" customHeight="1" x14ac:dyDescent="0.25">
      <c r="A107" s="43" t="s">
        <v>24</v>
      </c>
      <c r="B107" s="43" t="s">
        <v>25</v>
      </c>
      <c r="C107" s="43" t="s">
        <v>26</v>
      </c>
      <c r="D107" s="43" t="s">
        <v>27</v>
      </c>
      <c r="E107" s="43" t="s">
        <v>27</v>
      </c>
      <c r="F107" s="30" t="s">
        <v>51</v>
      </c>
      <c r="G107" s="107" t="s">
        <v>82</v>
      </c>
      <c r="H107" s="30" t="s">
        <v>30</v>
      </c>
      <c r="I107" s="30" t="s">
        <v>648</v>
      </c>
      <c r="J107" s="30" t="s">
        <v>664</v>
      </c>
      <c r="K107" s="29" t="s">
        <v>704</v>
      </c>
      <c r="L107" s="44" t="s">
        <v>651</v>
      </c>
      <c r="M107" s="36" t="s">
        <v>652</v>
      </c>
      <c r="N107" s="36" t="s">
        <v>653</v>
      </c>
      <c r="O107" s="36" t="s">
        <v>654</v>
      </c>
      <c r="P107" s="30">
        <v>30</v>
      </c>
      <c r="Q107" s="28" t="s">
        <v>83</v>
      </c>
      <c r="R107" s="30" t="s">
        <v>36</v>
      </c>
      <c r="S107" s="30"/>
      <c r="T107" s="30"/>
      <c r="U107" s="30"/>
      <c r="V107" s="30" t="s">
        <v>84</v>
      </c>
      <c r="W107" s="30"/>
      <c r="X107" s="30"/>
      <c r="Y107" s="30"/>
      <c r="Z107" s="30"/>
      <c r="AA107" s="30"/>
      <c r="AB107" s="30"/>
      <c r="AC107" s="30"/>
      <c r="AD107" s="30"/>
      <c r="AE107" s="30"/>
      <c r="AF107" s="30"/>
      <c r="AG107" s="30" t="s">
        <v>444</v>
      </c>
      <c r="AH107" s="30" t="s">
        <v>460</v>
      </c>
      <c r="AI107" s="30" t="s">
        <v>457</v>
      </c>
      <c r="AJ107" s="30" t="s">
        <v>445</v>
      </c>
      <c r="AK107" s="29" t="s">
        <v>705</v>
      </c>
      <c r="AL107" s="29" t="s">
        <v>656</v>
      </c>
      <c r="AM107" s="25">
        <v>0</v>
      </c>
      <c r="AN107" s="25">
        <v>5000</v>
      </c>
      <c r="AO107" s="25">
        <v>10000</v>
      </c>
      <c r="AP107" s="25">
        <v>11000</v>
      </c>
      <c r="AQ107" s="25">
        <v>12000</v>
      </c>
      <c r="AR107" s="25">
        <v>12000</v>
      </c>
      <c r="AS107" s="25">
        <v>9467</v>
      </c>
      <c r="AT107" s="25">
        <v>63533</v>
      </c>
      <c r="AU107" s="25">
        <v>10000</v>
      </c>
      <c r="AV107" s="30">
        <v>0</v>
      </c>
      <c r="AW107" s="39">
        <v>1500</v>
      </c>
      <c r="AX107" s="105"/>
      <c r="AY107" s="30">
        <v>2000</v>
      </c>
      <c r="AZ107" s="105"/>
      <c r="BA107" s="29">
        <v>3000</v>
      </c>
      <c r="BB107" s="102"/>
      <c r="BC107" s="29">
        <v>5500</v>
      </c>
      <c r="BD107" s="29">
        <v>7000</v>
      </c>
      <c r="BE107" s="29">
        <v>9000</v>
      </c>
      <c r="BF107" s="29">
        <v>10000</v>
      </c>
      <c r="BG107" s="102"/>
    </row>
    <row r="108" spans="1:61" ht="84.75" customHeight="1" x14ac:dyDescent="0.25">
      <c r="A108" s="43" t="s">
        <v>24</v>
      </c>
      <c r="B108" s="43" t="s">
        <v>25</v>
      </c>
      <c r="C108" s="43" t="s">
        <v>26</v>
      </c>
      <c r="D108" s="43" t="s">
        <v>27</v>
      </c>
      <c r="E108" s="43" t="s">
        <v>34</v>
      </c>
      <c r="F108" s="30" t="s">
        <v>51</v>
      </c>
      <c r="G108" s="30" t="s">
        <v>29</v>
      </c>
      <c r="H108" s="30" t="s">
        <v>30</v>
      </c>
      <c r="I108" s="30" t="s">
        <v>695</v>
      </c>
      <c r="J108" s="30" t="s">
        <v>664</v>
      </c>
      <c r="K108" s="29" t="s">
        <v>670</v>
      </c>
      <c r="L108" s="44" t="s">
        <v>618</v>
      </c>
      <c r="M108" s="36" t="s">
        <v>619</v>
      </c>
      <c r="N108" s="36" t="s">
        <v>696</v>
      </c>
      <c r="O108" s="36" t="s">
        <v>695</v>
      </c>
      <c r="P108" s="30">
        <v>31</v>
      </c>
      <c r="Q108" s="28" t="s">
        <v>85</v>
      </c>
      <c r="R108" s="30" t="s">
        <v>10</v>
      </c>
      <c r="S108" s="30" t="s">
        <v>32</v>
      </c>
      <c r="T108" s="30"/>
      <c r="U108" s="30"/>
      <c r="V108" s="30"/>
      <c r="W108" s="30"/>
      <c r="X108" s="30"/>
      <c r="Y108" s="30"/>
      <c r="Z108" s="30"/>
      <c r="AA108" s="30"/>
      <c r="AB108" s="30"/>
      <c r="AC108" s="30"/>
      <c r="AD108" s="30"/>
      <c r="AE108" s="30"/>
      <c r="AF108" s="30"/>
      <c r="AG108" s="30" t="s">
        <v>444</v>
      </c>
      <c r="AH108" s="30" t="s">
        <v>463</v>
      </c>
      <c r="AI108" s="30" t="s">
        <v>441</v>
      </c>
      <c r="AJ108" s="30" t="s">
        <v>445</v>
      </c>
      <c r="AK108" s="29" t="s">
        <v>706</v>
      </c>
      <c r="AL108" s="28" t="s">
        <v>707</v>
      </c>
      <c r="AM108" s="30">
        <v>0</v>
      </c>
      <c r="AN108" s="101">
        <v>1500</v>
      </c>
      <c r="AO108" s="101">
        <v>1200</v>
      </c>
      <c r="AP108" s="101">
        <v>2500</v>
      </c>
      <c r="AQ108" s="101">
        <v>1500</v>
      </c>
      <c r="AR108" s="101">
        <v>6700</v>
      </c>
      <c r="AS108" s="101">
        <v>1548</v>
      </c>
      <c r="AT108" s="101">
        <v>0</v>
      </c>
      <c r="AU108" s="101">
        <v>1200</v>
      </c>
      <c r="AV108" s="30">
        <v>0</v>
      </c>
      <c r="AW108" s="42">
        <v>0</v>
      </c>
      <c r="AX108" s="30">
        <v>0</v>
      </c>
      <c r="AY108" s="30">
        <v>100</v>
      </c>
      <c r="AZ108" s="30"/>
      <c r="BA108" s="30">
        <v>400</v>
      </c>
      <c r="BB108" s="29"/>
      <c r="BC108" s="29"/>
      <c r="BD108" s="29">
        <v>400</v>
      </c>
      <c r="BE108" s="29"/>
      <c r="BF108" s="29">
        <v>300</v>
      </c>
      <c r="BG108" s="29"/>
    </row>
    <row r="109" spans="1:61" ht="84.75" customHeight="1" x14ac:dyDescent="0.25">
      <c r="A109" s="43" t="s">
        <v>24</v>
      </c>
      <c r="B109" s="43" t="s">
        <v>25</v>
      </c>
      <c r="C109" s="43" t="s">
        <v>26</v>
      </c>
      <c r="D109" s="43" t="s">
        <v>27</v>
      </c>
      <c r="E109" s="43" t="s">
        <v>27</v>
      </c>
      <c r="F109" s="30" t="s">
        <v>28</v>
      </c>
      <c r="G109" s="30" t="s">
        <v>29</v>
      </c>
      <c r="H109" s="30" t="s">
        <v>30</v>
      </c>
      <c r="I109" s="30" t="s">
        <v>708</v>
      </c>
      <c r="J109" s="30" t="s">
        <v>608</v>
      </c>
      <c r="K109" s="29" t="s">
        <v>709</v>
      </c>
      <c r="L109" s="44" t="s">
        <v>631</v>
      </c>
      <c r="M109" s="36" t="s">
        <v>632</v>
      </c>
      <c r="N109" s="36" t="s">
        <v>710</v>
      </c>
      <c r="O109" s="36" t="s">
        <v>708</v>
      </c>
      <c r="P109" s="30">
        <v>32</v>
      </c>
      <c r="Q109" s="28" t="s">
        <v>86</v>
      </c>
      <c r="R109" s="30" t="s">
        <v>36</v>
      </c>
      <c r="S109" s="30"/>
      <c r="T109" s="30"/>
      <c r="U109" s="30"/>
      <c r="V109" s="30" t="s">
        <v>221</v>
      </c>
      <c r="W109" s="30"/>
      <c r="X109" s="30"/>
      <c r="Y109" s="30"/>
      <c r="Z109" s="30"/>
      <c r="AA109" s="30"/>
      <c r="AB109" s="30"/>
      <c r="AC109" s="30" t="s">
        <v>32</v>
      </c>
      <c r="AD109" s="30"/>
      <c r="AE109" s="30"/>
      <c r="AF109" s="30"/>
      <c r="AG109" s="30" t="s">
        <v>469</v>
      </c>
      <c r="AH109" s="30" t="s">
        <v>463</v>
      </c>
      <c r="AI109" s="30" t="s">
        <v>457</v>
      </c>
      <c r="AJ109" s="30" t="s">
        <v>445</v>
      </c>
      <c r="AK109" s="29" t="s">
        <v>711</v>
      </c>
      <c r="AL109" s="29" t="s">
        <v>687</v>
      </c>
      <c r="AM109" s="25">
        <v>55</v>
      </c>
      <c r="AN109" s="25">
        <v>55</v>
      </c>
      <c r="AO109" s="25">
        <v>55</v>
      </c>
      <c r="AP109" s="25">
        <v>70</v>
      </c>
      <c r="AQ109" s="25">
        <v>70</v>
      </c>
      <c r="AR109" s="25">
        <v>70</v>
      </c>
      <c r="AS109" s="25">
        <v>55</v>
      </c>
      <c r="AT109" s="25">
        <v>0</v>
      </c>
      <c r="AU109" s="25">
        <v>55</v>
      </c>
      <c r="AV109" s="30"/>
      <c r="AW109" s="39"/>
      <c r="AX109" s="30">
        <v>55</v>
      </c>
      <c r="AY109" s="30"/>
      <c r="AZ109" s="30"/>
      <c r="BA109" s="29"/>
      <c r="BB109" s="29"/>
      <c r="BC109" s="29"/>
      <c r="BD109" s="29"/>
      <c r="BE109" s="29"/>
      <c r="BF109" s="29"/>
      <c r="BG109" s="29"/>
    </row>
    <row r="110" spans="1:61" ht="84.75" customHeight="1" x14ac:dyDescent="0.25">
      <c r="A110" s="43" t="s">
        <v>24</v>
      </c>
      <c r="B110" s="43" t="s">
        <v>25</v>
      </c>
      <c r="C110" s="43" t="s">
        <v>26</v>
      </c>
      <c r="D110" s="43" t="s">
        <v>27</v>
      </c>
      <c r="E110" s="43" t="s">
        <v>34</v>
      </c>
      <c r="F110" s="30" t="s">
        <v>51</v>
      </c>
      <c r="G110" s="30" t="s">
        <v>29</v>
      </c>
      <c r="H110" s="30" t="s">
        <v>30</v>
      </c>
      <c r="I110" s="30" t="s">
        <v>663</v>
      </c>
      <c r="J110" s="30" t="s">
        <v>664</v>
      </c>
      <c r="K110" s="29" t="s">
        <v>676</v>
      </c>
      <c r="L110" s="44" t="s">
        <v>618</v>
      </c>
      <c r="M110" s="36" t="s">
        <v>619</v>
      </c>
      <c r="N110" s="36" t="s">
        <v>666</v>
      </c>
      <c r="O110" s="36" t="s">
        <v>667</v>
      </c>
      <c r="P110" s="30">
        <v>33</v>
      </c>
      <c r="Q110" s="28" t="s">
        <v>87</v>
      </c>
      <c r="R110" s="30" t="s">
        <v>36</v>
      </c>
      <c r="S110" s="30" t="s">
        <v>32</v>
      </c>
      <c r="T110" s="30"/>
      <c r="U110" s="30"/>
      <c r="V110" s="30"/>
      <c r="W110" s="30"/>
      <c r="X110" s="30"/>
      <c r="Y110" s="30"/>
      <c r="Z110" s="30"/>
      <c r="AA110" s="30"/>
      <c r="AB110" s="30"/>
      <c r="AC110" s="30"/>
      <c r="AD110" s="30"/>
      <c r="AE110" s="30"/>
      <c r="AF110" s="30"/>
      <c r="AG110" s="30" t="s">
        <v>444</v>
      </c>
      <c r="AH110" s="30" t="s">
        <v>463</v>
      </c>
      <c r="AI110" s="30" t="s">
        <v>457</v>
      </c>
      <c r="AJ110" s="30" t="s">
        <v>445</v>
      </c>
      <c r="AK110" s="29" t="s">
        <v>712</v>
      </c>
      <c r="AL110" s="29" t="s">
        <v>713</v>
      </c>
      <c r="AM110" s="30">
        <v>129</v>
      </c>
      <c r="AN110" s="30">
        <v>129</v>
      </c>
      <c r="AO110" s="30">
        <v>129</v>
      </c>
      <c r="AP110" s="30">
        <v>129</v>
      </c>
      <c r="AQ110" s="30">
        <v>129</v>
      </c>
      <c r="AR110" s="30">
        <v>129</v>
      </c>
      <c r="AS110" s="30">
        <v>64</v>
      </c>
      <c r="AT110" s="30">
        <v>65</v>
      </c>
      <c r="AU110" s="30">
        <v>129</v>
      </c>
      <c r="AV110" s="30"/>
      <c r="AW110" s="39"/>
      <c r="AX110" s="30">
        <v>32</v>
      </c>
      <c r="AY110" s="30"/>
      <c r="AZ110" s="30"/>
      <c r="BA110" s="29">
        <v>65</v>
      </c>
      <c r="BB110" s="29"/>
      <c r="BC110" s="29"/>
      <c r="BD110" s="29">
        <v>100</v>
      </c>
      <c r="BE110" s="29"/>
      <c r="BF110" s="29"/>
      <c r="BG110" s="29">
        <v>129</v>
      </c>
    </row>
    <row r="111" spans="1:61" ht="84.75" customHeight="1" x14ac:dyDescent="0.25">
      <c r="A111" s="43" t="s">
        <v>24</v>
      </c>
      <c r="B111" s="43" t="s">
        <v>25</v>
      </c>
      <c r="C111" s="43" t="s">
        <v>26</v>
      </c>
      <c r="D111" s="43" t="s">
        <v>27</v>
      </c>
      <c r="E111" s="43" t="s">
        <v>34</v>
      </c>
      <c r="F111" s="30" t="s">
        <v>42</v>
      </c>
      <c r="G111" s="30" t="s">
        <v>29</v>
      </c>
      <c r="H111" s="30" t="s">
        <v>30</v>
      </c>
      <c r="I111" s="30" t="s">
        <v>636</v>
      </c>
      <c r="J111" s="30" t="s">
        <v>616</v>
      </c>
      <c r="K111" s="29" t="s">
        <v>709</v>
      </c>
      <c r="L111" s="44" t="s">
        <v>618</v>
      </c>
      <c r="M111" s="36" t="s">
        <v>619</v>
      </c>
      <c r="N111" s="36" t="s">
        <v>639</v>
      </c>
      <c r="O111" s="36" t="s">
        <v>636</v>
      </c>
      <c r="P111" s="30">
        <v>34</v>
      </c>
      <c r="Q111" s="28" t="s">
        <v>88</v>
      </c>
      <c r="R111" s="30" t="s">
        <v>81</v>
      </c>
      <c r="S111" s="30"/>
      <c r="T111" s="30"/>
      <c r="U111" s="30"/>
      <c r="V111" s="30"/>
      <c r="W111" s="30"/>
      <c r="X111" s="30"/>
      <c r="Y111" s="30"/>
      <c r="Z111" s="30"/>
      <c r="AA111" s="30"/>
      <c r="AB111" s="30"/>
      <c r="AC111" s="30"/>
      <c r="AD111" s="30"/>
      <c r="AE111" s="30"/>
      <c r="AF111" s="30"/>
      <c r="AG111" s="30" t="s">
        <v>534</v>
      </c>
      <c r="AH111" s="30" t="s">
        <v>456</v>
      </c>
      <c r="AI111" s="30" t="s">
        <v>457</v>
      </c>
      <c r="AJ111" s="30" t="s">
        <v>437</v>
      </c>
      <c r="AK111" s="29" t="s">
        <v>714</v>
      </c>
      <c r="AL111" s="29" t="s">
        <v>715</v>
      </c>
      <c r="AM111" s="25">
        <v>5</v>
      </c>
      <c r="AN111" s="25">
        <v>10</v>
      </c>
      <c r="AO111" s="25">
        <v>80</v>
      </c>
      <c r="AP111" s="25"/>
      <c r="AQ111" s="25"/>
      <c r="AR111" s="25">
        <v>80</v>
      </c>
      <c r="AS111" s="25">
        <v>10</v>
      </c>
      <c r="AT111" s="25"/>
      <c r="AU111" s="25">
        <v>80</v>
      </c>
      <c r="AV111" s="30"/>
      <c r="AW111" s="39"/>
      <c r="AX111" s="30"/>
      <c r="AY111" s="30"/>
      <c r="AZ111" s="30"/>
      <c r="BA111" s="29"/>
      <c r="BB111" s="29"/>
      <c r="BC111" s="29"/>
      <c r="BD111" s="29"/>
      <c r="BE111" s="29"/>
      <c r="BF111" s="29"/>
      <c r="BG111" s="29">
        <v>80</v>
      </c>
    </row>
    <row r="112" spans="1:61" ht="84.75" customHeight="1" x14ac:dyDescent="0.25">
      <c r="A112" s="43" t="s">
        <v>24</v>
      </c>
      <c r="B112" s="43" t="s">
        <v>25</v>
      </c>
      <c r="C112" s="43" t="s">
        <v>26</v>
      </c>
      <c r="D112" s="43" t="s">
        <v>27</v>
      </c>
      <c r="E112" s="43" t="s">
        <v>27</v>
      </c>
      <c r="F112" s="30" t="s">
        <v>42</v>
      </c>
      <c r="G112" s="30" t="s">
        <v>29</v>
      </c>
      <c r="H112" s="30" t="s">
        <v>30</v>
      </c>
      <c r="I112" s="30"/>
      <c r="J112" s="30"/>
      <c r="K112" s="29"/>
      <c r="L112" s="44"/>
      <c r="M112" s="36"/>
      <c r="N112" s="36"/>
      <c r="O112" s="36" t="s">
        <v>634</v>
      </c>
      <c r="P112" s="30">
        <v>506</v>
      </c>
      <c r="Q112" s="28" t="s">
        <v>716</v>
      </c>
      <c r="R112" s="30" t="s">
        <v>81</v>
      </c>
      <c r="S112" s="30"/>
      <c r="T112" s="30"/>
      <c r="U112" s="30"/>
      <c r="V112" s="30"/>
      <c r="W112" s="30"/>
      <c r="X112" s="30"/>
      <c r="Y112" s="30"/>
      <c r="Z112" s="30"/>
      <c r="AA112" s="30"/>
      <c r="AB112" s="30"/>
      <c r="AC112" s="30"/>
      <c r="AD112" s="30"/>
      <c r="AE112" s="30"/>
      <c r="AF112" s="30"/>
      <c r="AG112" s="30"/>
      <c r="AH112" s="30" t="s">
        <v>456</v>
      </c>
      <c r="AI112" s="30" t="s">
        <v>503</v>
      </c>
      <c r="AJ112" s="30" t="s">
        <v>437</v>
      </c>
      <c r="AK112" s="29" t="s">
        <v>717</v>
      </c>
      <c r="AL112" s="29"/>
      <c r="AM112" s="30"/>
      <c r="AN112" s="30"/>
      <c r="AO112" s="30"/>
      <c r="AP112" s="30"/>
      <c r="AQ112" s="30"/>
      <c r="AR112" s="30"/>
      <c r="AS112" s="30"/>
      <c r="AT112" s="30"/>
      <c r="AU112" s="59">
        <v>0</v>
      </c>
      <c r="AV112" s="30"/>
      <c r="AW112" s="109"/>
      <c r="AX112" s="30"/>
      <c r="AY112" s="30"/>
      <c r="AZ112" s="30"/>
      <c r="BA112" s="29"/>
      <c r="BB112" s="29"/>
      <c r="BC112" s="29"/>
      <c r="BD112" s="29"/>
      <c r="BE112" s="29"/>
      <c r="BF112" s="29"/>
      <c r="BG112" s="30"/>
      <c r="BI112" s="86" t="s">
        <v>582</v>
      </c>
    </row>
    <row r="113" spans="1:61" ht="84.75" customHeight="1" x14ac:dyDescent="0.25">
      <c r="A113" s="43" t="s">
        <v>24</v>
      </c>
      <c r="B113" s="43" t="s">
        <v>25</v>
      </c>
      <c r="C113" s="43" t="s">
        <v>26</v>
      </c>
      <c r="D113" s="43" t="s">
        <v>27</v>
      </c>
      <c r="E113" s="43" t="s">
        <v>34</v>
      </c>
      <c r="F113" s="30" t="s">
        <v>42</v>
      </c>
      <c r="G113" s="30" t="s">
        <v>29</v>
      </c>
      <c r="H113" s="30" t="s">
        <v>30</v>
      </c>
      <c r="I113" s="30" t="s">
        <v>636</v>
      </c>
      <c r="J113" s="30" t="s">
        <v>616</v>
      </c>
      <c r="K113" s="29" t="s">
        <v>638</v>
      </c>
      <c r="L113" s="44" t="s">
        <v>618</v>
      </c>
      <c r="M113" s="36" t="s">
        <v>619</v>
      </c>
      <c r="N113" s="36" t="s">
        <v>639</v>
      </c>
      <c r="O113" s="36" t="s">
        <v>636</v>
      </c>
      <c r="P113" s="30">
        <v>35</v>
      </c>
      <c r="Q113" s="28" t="s">
        <v>89</v>
      </c>
      <c r="R113" s="30" t="s">
        <v>10</v>
      </c>
      <c r="S113" s="30"/>
      <c r="T113" s="30" t="s">
        <v>32</v>
      </c>
      <c r="U113" s="30"/>
      <c r="V113" s="30"/>
      <c r="W113" s="30"/>
      <c r="X113" s="30"/>
      <c r="Y113" s="30"/>
      <c r="Z113" s="30"/>
      <c r="AA113" s="30"/>
      <c r="AB113" s="30"/>
      <c r="AC113" s="30"/>
      <c r="AD113" s="30"/>
      <c r="AE113" s="30"/>
      <c r="AF113" s="30"/>
      <c r="AG113" s="30" t="s">
        <v>444</v>
      </c>
      <c r="AH113" s="30" t="s">
        <v>463</v>
      </c>
      <c r="AI113" s="30" t="s">
        <v>441</v>
      </c>
      <c r="AJ113" s="30" t="s">
        <v>437</v>
      </c>
      <c r="AK113" s="29" t="s">
        <v>718</v>
      </c>
      <c r="AL113" s="28" t="s">
        <v>645</v>
      </c>
      <c r="AM113" s="25">
        <v>0</v>
      </c>
      <c r="AN113" s="99">
        <v>22</v>
      </c>
      <c r="AO113" s="99">
        <v>38</v>
      </c>
      <c r="AP113" s="99">
        <v>30</v>
      </c>
      <c r="AQ113" s="99">
        <v>10</v>
      </c>
      <c r="AR113" s="99">
        <v>100</v>
      </c>
      <c r="AS113" s="99">
        <v>22</v>
      </c>
      <c r="AT113" s="99">
        <v>0</v>
      </c>
      <c r="AU113" s="99">
        <v>38</v>
      </c>
      <c r="AV113" s="30"/>
      <c r="AW113" s="42"/>
      <c r="AX113" s="30">
        <v>20</v>
      </c>
      <c r="AY113" s="30"/>
      <c r="AZ113" s="30"/>
      <c r="BA113" s="30">
        <v>25</v>
      </c>
      <c r="BB113" s="29"/>
      <c r="BC113" s="29"/>
      <c r="BD113" s="29">
        <v>38</v>
      </c>
      <c r="BE113" s="29"/>
      <c r="BF113" s="29"/>
      <c r="BG113" s="29">
        <v>38</v>
      </c>
    </row>
    <row r="114" spans="1:61" ht="84.75" customHeight="1" x14ac:dyDescent="0.25">
      <c r="A114" s="43" t="s">
        <v>24</v>
      </c>
      <c r="B114" s="43" t="s">
        <v>25</v>
      </c>
      <c r="C114" s="43" t="s">
        <v>26</v>
      </c>
      <c r="D114" s="43" t="s">
        <v>27</v>
      </c>
      <c r="E114" s="43" t="s">
        <v>27</v>
      </c>
      <c r="F114" s="30" t="s">
        <v>38</v>
      </c>
      <c r="G114" s="30" t="s">
        <v>39</v>
      </c>
      <c r="H114" s="30" t="s">
        <v>30</v>
      </c>
      <c r="I114" s="30" t="s">
        <v>629</v>
      </c>
      <c r="J114" s="30" t="s">
        <v>701</v>
      </c>
      <c r="K114" s="29" t="s">
        <v>630</v>
      </c>
      <c r="L114" s="44" t="s">
        <v>631</v>
      </c>
      <c r="M114" s="36" t="s">
        <v>632</v>
      </c>
      <c r="N114" s="36" t="s">
        <v>633</v>
      </c>
      <c r="O114" s="36" t="s">
        <v>634</v>
      </c>
      <c r="P114" s="30">
        <v>36</v>
      </c>
      <c r="Q114" s="28" t="s">
        <v>90</v>
      </c>
      <c r="R114" s="30" t="s">
        <v>36</v>
      </c>
      <c r="S114" s="30"/>
      <c r="T114" s="30">
        <v>3931</v>
      </c>
      <c r="U114" s="30"/>
      <c r="V114" s="30"/>
      <c r="W114" s="30"/>
      <c r="X114" s="30"/>
      <c r="Y114" s="30"/>
      <c r="Z114" s="30"/>
      <c r="AA114" s="30"/>
      <c r="AB114" s="30"/>
      <c r="AC114" s="30"/>
      <c r="AD114" s="30"/>
      <c r="AE114" s="30"/>
      <c r="AF114" s="30"/>
      <c r="AG114" s="30" t="s">
        <v>444</v>
      </c>
      <c r="AH114" s="30" t="s">
        <v>456</v>
      </c>
      <c r="AI114" s="30" t="s">
        <v>441</v>
      </c>
      <c r="AJ114" s="30" t="s">
        <v>445</v>
      </c>
      <c r="AK114" s="29" t="s">
        <v>719</v>
      </c>
      <c r="AL114" s="28"/>
      <c r="AM114" s="30">
        <v>0</v>
      </c>
      <c r="AN114" s="101">
        <v>2800</v>
      </c>
      <c r="AO114" s="101">
        <v>5000</v>
      </c>
      <c r="AP114" s="101">
        <v>0</v>
      </c>
      <c r="AQ114" s="101">
        <v>2800</v>
      </c>
      <c r="AR114" s="101">
        <v>10600</v>
      </c>
      <c r="AS114" s="101"/>
      <c r="AT114" s="101"/>
      <c r="AU114" s="101">
        <v>5000</v>
      </c>
      <c r="AV114" s="30"/>
      <c r="AW114" s="42"/>
      <c r="AX114" s="30"/>
      <c r="AY114" s="30"/>
      <c r="AZ114" s="30"/>
      <c r="BA114" s="30"/>
      <c r="BB114" s="29"/>
      <c r="BC114" s="29"/>
      <c r="BD114" s="29"/>
      <c r="BE114" s="29"/>
      <c r="BF114" s="29"/>
      <c r="BG114" s="29"/>
    </row>
    <row r="115" spans="1:61" ht="84.75" customHeight="1" x14ac:dyDescent="0.25">
      <c r="A115" s="43" t="s">
        <v>24</v>
      </c>
      <c r="B115" s="43" t="s">
        <v>25</v>
      </c>
      <c r="C115" s="43" t="s">
        <v>26</v>
      </c>
      <c r="D115" s="43" t="s">
        <v>27</v>
      </c>
      <c r="E115" s="43" t="s">
        <v>65</v>
      </c>
      <c r="F115" s="30" t="s">
        <v>73</v>
      </c>
      <c r="G115" s="30" t="s">
        <v>79</v>
      </c>
      <c r="H115" s="30" t="s">
        <v>91</v>
      </c>
      <c r="I115" s="30" t="s">
        <v>607</v>
      </c>
      <c r="J115" s="30" t="s">
        <v>720</v>
      </c>
      <c r="K115" s="29" t="s">
        <v>704</v>
      </c>
      <c r="L115" s="44" t="s">
        <v>610</v>
      </c>
      <c r="M115" s="36" t="s">
        <v>611</v>
      </c>
      <c r="N115" s="36" t="s">
        <v>612</v>
      </c>
      <c r="O115" s="36" t="s">
        <v>607</v>
      </c>
      <c r="P115" s="30">
        <v>37</v>
      </c>
      <c r="Q115" s="28" t="s">
        <v>92</v>
      </c>
      <c r="R115" s="30" t="s">
        <v>10</v>
      </c>
      <c r="S115" s="30"/>
      <c r="T115" s="30" t="s">
        <v>32</v>
      </c>
      <c r="U115" s="30" t="s">
        <v>32</v>
      </c>
      <c r="V115" s="30" t="s">
        <v>93</v>
      </c>
      <c r="W115" s="30" t="s">
        <v>32</v>
      </c>
      <c r="X115" s="30"/>
      <c r="Y115" s="30"/>
      <c r="Z115" s="30"/>
      <c r="AA115" s="30"/>
      <c r="AB115" s="30"/>
      <c r="AC115" s="30"/>
      <c r="AD115" s="30"/>
      <c r="AE115" s="30"/>
      <c r="AF115" s="30"/>
      <c r="AG115" s="30" t="s">
        <v>444</v>
      </c>
      <c r="AH115" s="30" t="s">
        <v>535</v>
      </c>
      <c r="AI115" s="30" t="s">
        <v>441</v>
      </c>
      <c r="AJ115" s="30" t="s">
        <v>437</v>
      </c>
      <c r="AK115" s="29" t="s">
        <v>721</v>
      </c>
      <c r="AL115" s="28" t="s">
        <v>722</v>
      </c>
      <c r="AM115" s="25">
        <v>0</v>
      </c>
      <c r="AN115" s="99">
        <v>0</v>
      </c>
      <c r="AO115" s="99">
        <v>2</v>
      </c>
      <c r="AP115" s="99">
        <v>0</v>
      </c>
      <c r="AQ115" s="99">
        <v>1</v>
      </c>
      <c r="AR115" s="99">
        <v>3</v>
      </c>
      <c r="AS115" s="99">
        <v>0</v>
      </c>
      <c r="AT115" s="99"/>
      <c r="AU115" s="99">
        <v>2</v>
      </c>
      <c r="AV115" s="30"/>
      <c r="AW115" s="42"/>
      <c r="AX115" s="30"/>
      <c r="AY115" s="30"/>
      <c r="AZ115" s="30"/>
      <c r="BA115" s="30"/>
      <c r="BB115" s="29"/>
      <c r="BC115" s="29"/>
      <c r="BD115" s="29"/>
      <c r="BE115" s="29"/>
      <c r="BF115" s="29"/>
      <c r="BG115" s="29">
        <v>2</v>
      </c>
    </row>
    <row r="116" spans="1:61" ht="84.75" customHeight="1" x14ac:dyDescent="0.25">
      <c r="A116" s="43" t="s">
        <v>24</v>
      </c>
      <c r="B116" s="43" t="s">
        <v>25</v>
      </c>
      <c r="C116" s="43" t="s">
        <v>26</v>
      </c>
      <c r="D116" s="43" t="s">
        <v>27</v>
      </c>
      <c r="E116" s="43" t="s">
        <v>65</v>
      </c>
      <c r="F116" s="30" t="s">
        <v>28</v>
      </c>
      <c r="G116" s="30" t="s">
        <v>79</v>
      </c>
      <c r="H116" s="30" t="s">
        <v>91</v>
      </c>
      <c r="I116" s="30" t="s">
        <v>657</v>
      </c>
      <c r="J116" s="30" t="s">
        <v>720</v>
      </c>
      <c r="K116" s="29" t="s">
        <v>723</v>
      </c>
      <c r="L116" s="44" t="s">
        <v>610</v>
      </c>
      <c r="M116" s="36" t="s">
        <v>611</v>
      </c>
      <c r="N116" s="36" t="s">
        <v>658</v>
      </c>
      <c r="O116" s="36" t="s">
        <v>659</v>
      </c>
      <c r="P116" s="103">
        <v>38</v>
      </c>
      <c r="Q116" s="28" t="s">
        <v>94</v>
      </c>
      <c r="R116" s="30" t="s">
        <v>55</v>
      </c>
      <c r="S116" s="30" t="s">
        <v>32</v>
      </c>
      <c r="T116" s="30"/>
      <c r="U116" s="30"/>
      <c r="V116" s="30"/>
      <c r="W116" s="30"/>
      <c r="X116" s="30"/>
      <c r="Y116" s="30"/>
      <c r="Z116" s="30"/>
      <c r="AA116" s="30"/>
      <c r="AB116" s="30"/>
      <c r="AC116" s="30"/>
      <c r="AD116" s="30"/>
      <c r="AE116" s="30"/>
      <c r="AF116" s="30"/>
      <c r="AG116" s="30" t="s">
        <v>534</v>
      </c>
      <c r="AH116" s="30" t="s">
        <v>456</v>
      </c>
      <c r="AI116" s="30" t="s">
        <v>457</v>
      </c>
      <c r="AJ116" s="30" t="s">
        <v>437</v>
      </c>
      <c r="AK116" s="29" t="s">
        <v>724</v>
      </c>
      <c r="AL116" s="29"/>
      <c r="AM116" s="30">
        <v>4.75</v>
      </c>
      <c r="AN116" s="30">
        <v>6.25</v>
      </c>
      <c r="AO116" s="30">
        <v>8.5</v>
      </c>
      <c r="AP116" s="30">
        <v>8.5</v>
      </c>
      <c r="AQ116" s="30">
        <v>10</v>
      </c>
      <c r="AR116" s="30">
        <v>10</v>
      </c>
      <c r="AS116" s="30">
        <v>2.9</v>
      </c>
      <c r="AT116" s="30">
        <v>3.35</v>
      </c>
      <c r="AU116" s="30">
        <v>8.5</v>
      </c>
      <c r="AV116" s="30"/>
      <c r="AW116" s="39"/>
      <c r="AX116" s="30"/>
      <c r="AY116" s="30"/>
      <c r="AZ116" s="30"/>
      <c r="BA116" s="29"/>
      <c r="BB116" s="29"/>
      <c r="BC116" s="29"/>
      <c r="BD116" s="29"/>
      <c r="BE116" s="29"/>
      <c r="BF116" s="29"/>
      <c r="BG116" s="29"/>
    </row>
    <row r="117" spans="1:61" ht="84.75" customHeight="1" x14ac:dyDescent="0.25">
      <c r="A117" s="43" t="s">
        <v>24</v>
      </c>
      <c r="B117" s="43" t="s">
        <v>25</v>
      </c>
      <c r="C117" s="43" t="s">
        <v>26</v>
      </c>
      <c r="D117" s="43" t="s">
        <v>27</v>
      </c>
      <c r="E117" s="43" t="s">
        <v>34</v>
      </c>
      <c r="F117" s="30" t="s">
        <v>73</v>
      </c>
      <c r="G117" s="30" t="s">
        <v>29</v>
      </c>
      <c r="H117" s="30" t="s">
        <v>74</v>
      </c>
      <c r="I117" s="30" t="s">
        <v>725</v>
      </c>
      <c r="J117" s="30" t="s">
        <v>726</v>
      </c>
      <c r="K117" s="29" t="s">
        <v>709</v>
      </c>
      <c r="L117" s="44" t="s">
        <v>618</v>
      </c>
      <c r="M117" s="36" t="s">
        <v>619</v>
      </c>
      <c r="N117" s="36" t="s">
        <v>690</v>
      </c>
      <c r="O117" s="36" t="s">
        <v>688</v>
      </c>
      <c r="P117" s="30">
        <v>39</v>
      </c>
      <c r="Q117" s="28" t="s">
        <v>95</v>
      </c>
      <c r="R117" s="30" t="s">
        <v>10</v>
      </c>
      <c r="S117" s="30"/>
      <c r="T117" s="30">
        <v>3944</v>
      </c>
      <c r="U117" s="30" t="s">
        <v>76</v>
      </c>
      <c r="V117" s="30" t="s">
        <v>96</v>
      </c>
      <c r="W117" s="30"/>
      <c r="X117" s="30"/>
      <c r="Y117" s="30"/>
      <c r="Z117" s="30"/>
      <c r="AA117" s="30"/>
      <c r="AB117" s="30"/>
      <c r="AC117" s="30"/>
      <c r="AD117" s="30"/>
      <c r="AE117" s="30"/>
      <c r="AF117" s="30"/>
      <c r="AG117" s="30" t="s">
        <v>444</v>
      </c>
      <c r="AH117" s="30" t="s">
        <v>535</v>
      </c>
      <c r="AI117" s="30" t="s">
        <v>441</v>
      </c>
      <c r="AJ117" s="30" t="s">
        <v>445</v>
      </c>
      <c r="AK117" s="29" t="s">
        <v>727</v>
      </c>
      <c r="AL117" s="28" t="s">
        <v>728</v>
      </c>
      <c r="AM117" s="25">
        <v>0</v>
      </c>
      <c r="AN117" s="99">
        <v>0</v>
      </c>
      <c r="AO117" s="99">
        <v>2</v>
      </c>
      <c r="AP117" s="99">
        <v>2</v>
      </c>
      <c r="AQ117" s="99">
        <v>2</v>
      </c>
      <c r="AR117" s="99">
        <v>6</v>
      </c>
      <c r="AS117" s="99">
        <v>0</v>
      </c>
      <c r="AT117" s="99"/>
      <c r="AU117" s="99">
        <v>2</v>
      </c>
      <c r="AV117" s="30"/>
      <c r="AW117" s="42"/>
      <c r="AX117" s="30"/>
      <c r="AY117" s="30"/>
      <c r="AZ117" s="30"/>
      <c r="BA117" s="30"/>
      <c r="BB117" s="29"/>
      <c r="BC117" s="29"/>
      <c r="BD117" s="29"/>
      <c r="BE117" s="29"/>
      <c r="BF117" s="29">
        <v>2</v>
      </c>
      <c r="BG117" s="29"/>
    </row>
    <row r="118" spans="1:61" ht="84.75" customHeight="1" x14ac:dyDescent="0.25">
      <c r="A118" s="43" t="s">
        <v>24</v>
      </c>
      <c r="B118" s="43" t="s">
        <v>25</v>
      </c>
      <c r="C118" s="43" t="s">
        <v>26</v>
      </c>
      <c r="D118" s="43" t="s">
        <v>27</v>
      </c>
      <c r="E118" s="43" t="s">
        <v>34</v>
      </c>
      <c r="F118" s="30" t="s">
        <v>73</v>
      </c>
      <c r="G118" s="30" t="s">
        <v>29</v>
      </c>
      <c r="H118" s="30" t="s">
        <v>74</v>
      </c>
      <c r="I118" s="30" t="s">
        <v>729</v>
      </c>
      <c r="J118" s="30" t="s">
        <v>701</v>
      </c>
      <c r="K118" s="29" t="s">
        <v>730</v>
      </c>
      <c r="L118" s="44" t="s">
        <v>618</v>
      </c>
      <c r="M118" s="36" t="s">
        <v>619</v>
      </c>
      <c r="N118" s="36" t="s">
        <v>731</v>
      </c>
      <c r="O118" s="36" t="s">
        <v>729</v>
      </c>
      <c r="P118" s="30">
        <v>40</v>
      </c>
      <c r="Q118" s="28" t="s">
        <v>97</v>
      </c>
      <c r="R118" s="30" t="s">
        <v>732</v>
      </c>
      <c r="S118" s="30" t="s">
        <v>32</v>
      </c>
      <c r="T118" s="30"/>
      <c r="U118" s="30"/>
      <c r="V118" s="30" t="s">
        <v>93</v>
      </c>
      <c r="W118" s="30" t="s">
        <v>98</v>
      </c>
      <c r="X118" s="30"/>
      <c r="Y118" s="30"/>
      <c r="Z118" s="30"/>
      <c r="AA118" s="30"/>
      <c r="AB118" s="30"/>
      <c r="AC118" s="30"/>
      <c r="AD118" s="30"/>
      <c r="AE118" s="30"/>
      <c r="AF118" s="30"/>
      <c r="AG118" s="30" t="s">
        <v>444</v>
      </c>
      <c r="AH118" s="30" t="s">
        <v>456</v>
      </c>
      <c r="AI118" s="30" t="s">
        <v>503</v>
      </c>
      <c r="AJ118" s="30" t="s">
        <v>437</v>
      </c>
      <c r="AK118" s="29" t="s">
        <v>733</v>
      </c>
      <c r="AL118" s="29"/>
      <c r="AM118" s="30">
        <v>0</v>
      </c>
      <c r="AN118" s="30">
        <v>8</v>
      </c>
      <c r="AO118" s="30">
        <v>40</v>
      </c>
      <c r="AP118" s="30">
        <v>65</v>
      </c>
      <c r="AQ118" s="30">
        <v>100</v>
      </c>
      <c r="AR118" s="30">
        <v>100</v>
      </c>
      <c r="AS118" s="30">
        <v>8</v>
      </c>
      <c r="AT118" s="30">
        <v>0</v>
      </c>
      <c r="AU118" s="30">
        <v>40</v>
      </c>
      <c r="AV118" s="30"/>
      <c r="AW118" s="39"/>
      <c r="AX118" s="30"/>
      <c r="AY118" s="30"/>
      <c r="AZ118" s="30"/>
      <c r="BA118" s="29"/>
      <c r="BB118" s="29"/>
      <c r="BC118" s="29"/>
      <c r="BD118" s="29"/>
      <c r="BE118" s="29"/>
      <c r="BF118" s="29"/>
      <c r="BG118" s="30">
        <v>40</v>
      </c>
    </row>
    <row r="119" spans="1:61" ht="84.75" customHeight="1" x14ac:dyDescent="0.25">
      <c r="A119" s="43" t="s">
        <v>24</v>
      </c>
      <c r="B119" s="43" t="s">
        <v>25</v>
      </c>
      <c r="C119" s="43" t="s">
        <v>26</v>
      </c>
      <c r="D119" s="43" t="s">
        <v>27</v>
      </c>
      <c r="E119" s="43" t="s">
        <v>34</v>
      </c>
      <c r="F119" s="30" t="s">
        <v>73</v>
      </c>
      <c r="G119" s="30" t="s">
        <v>29</v>
      </c>
      <c r="H119" s="30" t="s">
        <v>99</v>
      </c>
      <c r="I119" s="30" t="s">
        <v>729</v>
      </c>
      <c r="J119" s="30" t="s">
        <v>701</v>
      </c>
      <c r="K119" s="29" t="s">
        <v>730</v>
      </c>
      <c r="L119" s="44" t="s">
        <v>618</v>
      </c>
      <c r="M119" s="36" t="s">
        <v>619</v>
      </c>
      <c r="N119" s="36" t="s">
        <v>731</v>
      </c>
      <c r="O119" s="36" t="s">
        <v>729</v>
      </c>
      <c r="P119" s="30">
        <v>41</v>
      </c>
      <c r="Q119" s="28" t="s">
        <v>100</v>
      </c>
      <c r="R119" s="30" t="s">
        <v>732</v>
      </c>
      <c r="S119" s="30" t="s">
        <v>32</v>
      </c>
      <c r="T119" s="30"/>
      <c r="U119" s="30"/>
      <c r="V119" s="30" t="s">
        <v>101</v>
      </c>
      <c r="W119" s="30" t="s">
        <v>102</v>
      </c>
      <c r="X119" s="30"/>
      <c r="Y119" s="30"/>
      <c r="Z119" s="30"/>
      <c r="AA119" s="30"/>
      <c r="AB119" s="30"/>
      <c r="AC119" s="30"/>
      <c r="AD119" s="30"/>
      <c r="AE119" s="30"/>
      <c r="AF119" s="30"/>
      <c r="AG119" s="30" t="s">
        <v>444</v>
      </c>
      <c r="AH119" s="30" t="s">
        <v>456</v>
      </c>
      <c r="AI119" s="30" t="s">
        <v>503</v>
      </c>
      <c r="AJ119" s="30" t="s">
        <v>437</v>
      </c>
      <c r="AK119" s="29" t="s">
        <v>734</v>
      </c>
      <c r="AL119" s="29"/>
      <c r="AM119" s="25">
        <v>0</v>
      </c>
      <c r="AN119" s="25">
        <v>0</v>
      </c>
      <c r="AO119" s="25">
        <v>0</v>
      </c>
      <c r="AP119" s="25">
        <v>1</v>
      </c>
      <c r="AQ119" s="25">
        <v>0</v>
      </c>
      <c r="AR119" s="25">
        <v>1</v>
      </c>
      <c r="AS119" s="25">
        <v>0</v>
      </c>
      <c r="AT119" s="25">
        <v>0</v>
      </c>
      <c r="AU119" s="59">
        <v>0</v>
      </c>
      <c r="AV119" s="30"/>
      <c r="AW119" s="39"/>
      <c r="AX119" s="30"/>
      <c r="AY119" s="30"/>
      <c r="AZ119" s="30"/>
      <c r="BA119" s="29"/>
      <c r="BB119" s="29"/>
      <c r="BC119" s="29"/>
      <c r="BD119" s="29"/>
      <c r="BE119" s="29"/>
      <c r="BF119" s="29"/>
      <c r="BG119" s="30">
        <f>+AU119</f>
        <v>0</v>
      </c>
      <c r="BI119" s="86" t="s">
        <v>582</v>
      </c>
    </row>
    <row r="120" spans="1:61" ht="84.75" customHeight="1" x14ac:dyDescent="0.25">
      <c r="A120" s="43" t="s">
        <v>24</v>
      </c>
      <c r="B120" s="43" t="s">
        <v>25</v>
      </c>
      <c r="C120" s="43" t="s">
        <v>26</v>
      </c>
      <c r="D120" s="43" t="s">
        <v>27</v>
      </c>
      <c r="E120" s="43" t="s">
        <v>34</v>
      </c>
      <c r="F120" s="30" t="s">
        <v>73</v>
      </c>
      <c r="G120" s="30" t="s">
        <v>29</v>
      </c>
      <c r="H120" s="30" t="s">
        <v>99</v>
      </c>
      <c r="I120" s="30" t="s">
        <v>729</v>
      </c>
      <c r="J120" s="30" t="s">
        <v>701</v>
      </c>
      <c r="K120" s="29" t="s">
        <v>730</v>
      </c>
      <c r="L120" s="44" t="s">
        <v>618</v>
      </c>
      <c r="M120" s="36" t="s">
        <v>619</v>
      </c>
      <c r="N120" s="36" t="s">
        <v>731</v>
      </c>
      <c r="O120" s="36" t="s">
        <v>729</v>
      </c>
      <c r="P120" s="30">
        <v>42</v>
      </c>
      <c r="Q120" s="28" t="s">
        <v>103</v>
      </c>
      <c r="R120" s="30" t="s">
        <v>732</v>
      </c>
      <c r="S120" s="30" t="s">
        <v>32</v>
      </c>
      <c r="T120" s="30"/>
      <c r="U120" s="30"/>
      <c r="V120" s="30"/>
      <c r="W120" s="30" t="s">
        <v>104</v>
      </c>
      <c r="X120" s="30"/>
      <c r="Y120" s="30"/>
      <c r="Z120" s="30"/>
      <c r="AA120" s="30"/>
      <c r="AB120" s="30"/>
      <c r="AC120" s="30"/>
      <c r="AD120" s="30"/>
      <c r="AE120" s="30"/>
      <c r="AF120" s="30"/>
      <c r="AG120" s="30" t="s">
        <v>444</v>
      </c>
      <c r="AH120" s="30" t="s">
        <v>456</v>
      </c>
      <c r="AI120" s="30" t="s">
        <v>441</v>
      </c>
      <c r="AJ120" s="30" t="s">
        <v>437</v>
      </c>
      <c r="AK120" s="36" t="s">
        <v>735</v>
      </c>
      <c r="AL120" s="28"/>
      <c r="AM120" s="30">
        <v>0</v>
      </c>
      <c r="AN120" s="101">
        <v>0</v>
      </c>
      <c r="AO120" s="101">
        <v>0</v>
      </c>
      <c r="AP120" s="101">
        <v>0</v>
      </c>
      <c r="AQ120" s="101">
        <v>1</v>
      </c>
      <c r="AR120" s="101">
        <v>1</v>
      </c>
      <c r="AS120" s="101">
        <v>0</v>
      </c>
      <c r="AT120" s="101">
        <v>0</v>
      </c>
      <c r="AU120" s="59">
        <v>0</v>
      </c>
      <c r="AV120" s="30"/>
      <c r="AW120" s="42"/>
      <c r="AX120" s="30"/>
      <c r="AY120" s="30"/>
      <c r="AZ120" s="30"/>
      <c r="BA120" s="30"/>
      <c r="BB120" s="29"/>
      <c r="BC120" s="29"/>
      <c r="BD120" s="29"/>
      <c r="BE120" s="29"/>
      <c r="BF120" s="29"/>
      <c r="BG120" s="29"/>
      <c r="BI120" s="86" t="s">
        <v>582</v>
      </c>
    </row>
    <row r="121" spans="1:61" ht="84.75" customHeight="1" x14ac:dyDescent="0.25">
      <c r="A121" s="43" t="s">
        <v>24</v>
      </c>
      <c r="B121" s="43" t="s">
        <v>25</v>
      </c>
      <c r="C121" s="43" t="s">
        <v>26</v>
      </c>
      <c r="D121" s="43" t="s">
        <v>27</v>
      </c>
      <c r="E121" s="43" t="s">
        <v>34</v>
      </c>
      <c r="F121" s="30" t="s">
        <v>73</v>
      </c>
      <c r="G121" s="30" t="s">
        <v>29</v>
      </c>
      <c r="H121" s="30" t="s">
        <v>99</v>
      </c>
      <c r="I121" s="30" t="s">
        <v>729</v>
      </c>
      <c r="J121" s="30" t="s">
        <v>701</v>
      </c>
      <c r="K121" s="29" t="s">
        <v>730</v>
      </c>
      <c r="L121" s="44" t="s">
        <v>618</v>
      </c>
      <c r="M121" s="36" t="s">
        <v>619</v>
      </c>
      <c r="N121" s="36" t="s">
        <v>731</v>
      </c>
      <c r="O121" s="36" t="s">
        <v>729</v>
      </c>
      <c r="P121" s="30">
        <v>43</v>
      </c>
      <c r="Q121" s="28" t="s">
        <v>105</v>
      </c>
      <c r="R121" s="30" t="s">
        <v>732</v>
      </c>
      <c r="S121" s="30"/>
      <c r="T121" s="30"/>
      <c r="U121" s="30"/>
      <c r="V121" s="30"/>
      <c r="W121" s="30" t="s">
        <v>106</v>
      </c>
      <c r="X121" s="30"/>
      <c r="Y121" s="30"/>
      <c r="Z121" s="30"/>
      <c r="AA121" s="30"/>
      <c r="AB121" s="30"/>
      <c r="AC121" s="30"/>
      <c r="AD121" s="30"/>
      <c r="AE121" s="30"/>
      <c r="AF121" s="30"/>
      <c r="AG121" s="30" t="s">
        <v>434</v>
      </c>
      <c r="AH121" s="30" t="s">
        <v>456</v>
      </c>
      <c r="AI121" s="30" t="s">
        <v>503</v>
      </c>
      <c r="AJ121" s="30" t="s">
        <v>437</v>
      </c>
      <c r="AK121" s="29" t="s">
        <v>736</v>
      </c>
      <c r="AL121" s="29"/>
      <c r="AM121" s="25">
        <v>0</v>
      </c>
      <c r="AN121" s="25">
        <v>0</v>
      </c>
      <c r="AO121" s="25">
        <v>0</v>
      </c>
      <c r="AP121" s="25">
        <v>1</v>
      </c>
      <c r="AQ121" s="25">
        <v>0</v>
      </c>
      <c r="AR121" s="25">
        <v>1</v>
      </c>
      <c r="AS121" s="25">
        <v>0</v>
      </c>
      <c r="AT121" s="25">
        <v>0</v>
      </c>
      <c r="AU121" s="59">
        <v>0</v>
      </c>
      <c r="AV121" s="30"/>
      <c r="AW121" s="39"/>
      <c r="AX121" s="30"/>
      <c r="AY121" s="30"/>
      <c r="AZ121" s="30"/>
      <c r="BA121" s="29"/>
      <c r="BB121" s="29"/>
      <c r="BC121" s="29"/>
      <c r="BD121" s="29"/>
      <c r="BE121" s="29"/>
      <c r="BF121" s="29"/>
      <c r="BG121" s="30">
        <f>+AU121</f>
        <v>0</v>
      </c>
      <c r="BI121" s="86" t="s">
        <v>582</v>
      </c>
    </row>
    <row r="122" spans="1:61" ht="84.75" customHeight="1" x14ac:dyDescent="0.25">
      <c r="A122" s="43" t="s">
        <v>24</v>
      </c>
      <c r="B122" s="43" t="s">
        <v>25</v>
      </c>
      <c r="C122" s="43" t="s">
        <v>26</v>
      </c>
      <c r="D122" s="43" t="s">
        <v>27</v>
      </c>
      <c r="E122" s="43" t="s">
        <v>34</v>
      </c>
      <c r="F122" s="30" t="s">
        <v>73</v>
      </c>
      <c r="G122" s="30" t="s">
        <v>29</v>
      </c>
      <c r="H122" s="30" t="s">
        <v>99</v>
      </c>
      <c r="I122" s="30" t="s">
        <v>729</v>
      </c>
      <c r="J122" s="30" t="s">
        <v>701</v>
      </c>
      <c r="K122" s="29" t="s">
        <v>730</v>
      </c>
      <c r="L122" s="44" t="s">
        <v>618</v>
      </c>
      <c r="M122" s="36" t="s">
        <v>619</v>
      </c>
      <c r="N122" s="36" t="s">
        <v>731</v>
      </c>
      <c r="O122" s="36" t="s">
        <v>729</v>
      </c>
      <c r="P122" s="30">
        <v>44</v>
      </c>
      <c r="Q122" s="28" t="s">
        <v>107</v>
      </c>
      <c r="R122" s="30" t="s">
        <v>732</v>
      </c>
      <c r="S122" s="30" t="s">
        <v>32</v>
      </c>
      <c r="T122" s="30"/>
      <c r="U122" s="30"/>
      <c r="V122" s="30"/>
      <c r="W122" s="30" t="s">
        <v>108</v>
      </c>
      <c r="X122" s="30"/>
      <c r="Y122" s="30"/>
      <c r="Z122" s="30"/>
      <c r="AA122" s="30"/>
      <c r="AB122" s="30"/>
      <c r="AC122" s="30"/>
      <c r="AD122" s="30"/>
      <c r="AE122" s="30"/>
      <c r="AF122" s="30"/>
      <c r="AG122" s="30" t="s">
        <v>444</v>
      </c>
      <c r="AH122" s="30" t="s">
        <v>456</v>
      </c>
      <c r="AI122" s="30" t="s">
        <v>503</v>
      </c>
      <c r="AJ122" s="30" t="s">
        <v>445</v>
      </c>
      <c r="AK122" s="29" t="s">
        <v>737</v>
      </c>
      <c r="AL122" s="29"/>
      <c r="AM122" s="30">
        <v>0</v>
      </c>
      <c r="AN122" s="30">
        <v>0</v>
      </c>
      <c r="AO122" s="30">
        <v>0</v>
      </c>
      <c r="AP122" s="30">
        <v>0</v>
      </c>
      <c r="AQ122" s="30">
        <v>1</v>
      </c>
      <c r="AR122" s="30">
        <v>1</v>
      </c>
      <c r="AS122" s="30">
        <v>0</v>
      </c>
      <c r="AT122" s="30">
        <v>0</v>
      </c>
      <c r="AU122" s="59">
        <v>0</v>
      </c>
      <c r="AV122" s="30"/>
      <c r="AW122" s="39"/>
      <c r="AX122" s="30"/>
      <c r="AY122" s="30"/>
      <c r="AZ122" s="30"/>
      <c r="BA122" s="29"/>
      <c r="BB122" s="29"/>
      <c r="BC122" s="29"/>
      <c r="BD122" s="29"/>
      <c r="BE122" s="29"/>
      <c r="BF122" s="29"/>
      <c r="BG122" s="30">
        <f>+AU122</f>
        <v>0</v>
      </c>
      <c r="BI122" s="86" t="s">
        <v>582</v>
      </c>
    </row>
    <row r="123" spans="1:61" ht="84.75" customHeight="1" x14ac:dyDescent="0.25">
      <c r="A123" s="43" t="s">
        <v>24</v>
      </c>
      <c r="B123" s="43" t="s">
        <v>25</v>
      </c>
      <c r="C123" s="43" t="s">
        <v>26</v>
      </c>
      <c r="D123" s="43" t="s">
        <v>27</v>
      </c>
      <c r="E123" s="43" t="s">
        <v>34</v>
      </c>
      <c r="F123" s="30" t="s">
        <v>73</v>
      </c>
      <c r="G123" s="30" t="s">
        <v>29</v>
      </c>
      <c r="H123" s="30" t="s">
        <v>99</v>
      </c>
      <c r="I123" s="30" t="s">
        <v>729</v>
      </c>
      <c r="J123" s="30" t="s">
        <v>701</v>
      </c>
      <c r="K123" s="29" t="s">
        <v>730</v>
      </c>
      <c r="L123" s="44" t="s">
        <v>618</v>
      </c>
      <c r="M123" s="36" t="s">
        <v>619</v>
      </c>
      <c r="N123" s="36" t="s">
        <v>731</v>
      </c>
      <c r="O123" s="36" t="s">
        <v>729</v>
      </c>
      <c r="P123" s="30">
        <v>45</v>
      </c>
      <c r="Q123" s="28" t="s">
        <v>109</v>
      </c>
      <c r="R123" s="30" t="s">
        <v>732</v>
      </c>
      <c r="S123" s="30" t="s">
        <v>32</v>
      </c>
      <c r="T123" s="30"/>
      <c r="U123" s="30"/>
      <c r="V123" s="30"/>
      <c r="W123" s="30" t="s">
        <v>108</v>
      </c>
      <c r="X123" s="30"/>
      <c r="Y123" s="30"/>
      <c r="Z123" s="30"/>
      <c r="AA123" s="30"/>
      <c r="AB123" s="30"/>
      <c r="AC123" s="30"/>
      <c r="AD123" s="30"/>
      <c r="AE123" s="30"/>
      <c r="AF123" s="30"/>
      <c r="AG123" s="30" t="s">
        <v>444</v>
      </c>
      <c r="AH123" s="30" t="s">
        <v>456</v>
      </c>
      <c r="AI123" s="30" t="s">
        <v>503</v>
      </c>
      <c r="AJ123" s="30" t="s">
        <v>437</v>
      </c>
      <c r="AK123" s="29" t="s">
        <v>738</v>
      </c>
      <c r="AL123" s="29"/>
      <c r="AM123" s="25">
        <v>0</v>
      </c>
      <c r="AN123" s="25">
        <v>0</v>
      </c>
      <c r="AO123" s="25">
        <v>0</v>
      </c>
      <c r="AP123" s="25">
        <v>0</v>
      </c>
      <c r="AQ123" s="25">
        <v>1</v>
      </c>
      <c r="AR123" s="25">
        <v>1</v>
      </c>
      <c r="AS123" s="25">
        <v>0</v>
      </c>
      <c r="AT123" s="25">
        <v>0</v>
      </c>
      <c r="AU123" s="59">
        <v>0</v>
      </c>
      <c r="AV123" s="30"/>
      <c r="AW123" s="39"/>
      <c r="AX123" s="30"/>
      <c r="AY123" s="30"/>
      <c r="AZ123" s="30"/>
      <c r="BA123" s="29"/>
      <c r="BB123" s="29"/>
      <c r="BC123" s="29"/>
      <c r="BD123" s="29"/>
      <c r="BE123" s="29"/>
      <c r="BF123" s="29"/>
      <c r="BG123" s="30">
        <f>+AU123</f>
        <v>0</v>
      </c>
      <c r="BI123" s="86" t="s">
        <v>582</v>
      </c>
    </row>
    <row r="124" spans="1:61" ht="84.75" customHeight="1" x14ac:dyDescent="0.25">
      <c r="A124" s="43" t="s">
        <v>24</v>
      </c>
      <c r="B124" s="43" t="s">
        <v>25</v>
      </c>
      <c r="C124" s="43" t="s">
        <v>26</v>
      </c>
      <c r="D124" s="43" t="s">
        <v>27</v>
      </c>
      <c r="E124" s="43" t="s">
        <v>34</v>
      </c>
      <c r="F124" s="30" t="s">
        <v>73</v>
      </c>
      <c r="G124" s="30" t="s">
        <v>29</v>
      </c>
      <c r="H124" s="30" t="s">
        <v>99</v>
      </c>
      <c r="I124" s="30" t="s">
        <v>729</v>
      </c>
      <c r="J124" s="30" t="s">
        <v>701</v>
      </c>
      <c r="K124" s="29" t="s">
        <v>730</v>
      </c>
      <c r="L124" s="44" t="s">
        <v>618</v>
      </c>
      <c r="M124" s="36" t="s">
        <v>619</v>
      </c>
      <c r="N124" s="36" t="s">
        <v>731</v>
      </c>
      <c r="O124" s="36" t="s">
        <v>729</v>
      </c>
      <c r="P124" s="30">
        <v>46</v>
      </c>
      <c r="Q124" s="28" t="s">
        <v>110</v>
      </c>
      <c r="R124" s="30" t="s">
        <v>732</v>
      </c>
      <c r="S124" s="30" t="s">
        <v>32</v>
      </c>
      <c r="T124" s="30"/>
      <c r="U124" s="30"/>
      <c r="V124" s="30"/>
      <c r="W124" s="30" t="s">
        <v>108</v>
      </c>
      <c r="X124" s="30"/>
      <c r="Y124" s="30"/>
      <c r="Z124" s="30"/>
      <c r="AA124" s="30"/>
      <c r="AB124" s="30"/>
      <c r="AC124" s="30"/>
      <c r="AD124" s="30"/>
      <c r="AE124" s="30"/>
      <c r="AF124" s="30"/>
      <c r="AG124" s="30" t="s">
        <v>444</v>
      </c>
      <c r="AH124" s="30" t="s">
        <v>456</v>
      </c>
      <c r="AI124" s="30" t="s">
        <v>441</v>
      </c>
      <c r="AJ124" s="30" t="s">
        <v>437</v>
      </c>
      <c r="AK124" s="29" t="s">
        <v>739</v>
      </c>
      <c r="AL124" s="28"/>
      <c r="AM124" s="30">
        <v>0</v>
      </c>
      <c r="AN124" s="101">
        <v>0</v>
      </c>
      <c r="AO124" s="101">
        <v>0</v>
      </c>
      <c r="AP124" s="101">
        <v>0</v>
      </c>
      <c r="AQ124" s="101">
        <v>1</v>
      </c>
      <c r="AR124" s="101">
        <v>1</v>
      </c>
      <c r="AS124" s="101">
        <v>0</v>
      </c>
      <c r="AT124" s="101">
        <v>0</v>
      </c>
      <c r="AU124" s="59">
        <v>0</v>
      </c>
      <c r="AV124" s="30"/>
      <c r="AW124" s="42"/>
      <c r="AX124" s="30"/>
      <c r="AY124" s="30"/>
      <c r="AZ124" s="30"/>
      <c r="BA124" s="30"/>
      <c r="BB124" s="29"/>
      <c r="BC124" s="29"/>
      <c r="BD124" s="29"/>
      <c r="BE124" s="29"/>
      <c r="BF124" s="29"/>
      <c r="BG124" s="29"/>
      <c r="BI124" s="86" t="s">
        <v>582</v>
      </c>
    </row>
    <row r="125" spans="1:61" ht="84.75" customHeight="1" x14ac:dyDescent="0.25">
      <c r="A125" s="43" t="s">
        <v>24</v>
      </c>
      <c r="B125" s="43" t="s">
        <v>25</v>
      </c>
      <c r="C125" s="43" t="s">
        <v>26</v>
      </c>
      <c r="D125" s="43" t="s">
        <v>27</v>
      </c>
      <c r="E125" s="43" t="s">
        <v>34</v>
      </c>
      <c r="F125" s="30" t="s">
        <v>73</v>
      </c>
      <c r="G125" s="30" t="s">
        <v>29</v>
      </c>
      <c r="H125" s="30" t="s">
        <v>74</v>
      </c>
      <c r="I125" s="30" t="s">
        <v>729</v>
      </c>
      <c r="J125" s="30" t="s">
        <v>726</v>
      </c>
      <c r="K125" s="29" t="s">
        <v>740</v>
      </c>
      <c r="L125" s="44" t="s">
        <v>618</v>
      </c>
      <c r="M125" s="36" t="s">
        <v>619</v>
      </c>
      <c r="N125" s="36" t="s">
        <v>731</v>
      </c>
      <c r="O125" s="36" t="s">
        <v>729</v>
      </c>
      <c r="P125" s="30">
        <v>47</v>
      </c>
      <c r="Q125" s="28" t="s">
        <v>111</v>
      </c>
      <c r="R125" s="30" t="s">
        <v>10</v>
      </c>
      <c r="S125" s="30" t="s">
        <v>32</v>
      </c>
      <c r="T125" s="30"/>
      <c r="U125" s="30" t="s">
        <v>32</v>
      </c>
      <c r="V125" s="30" t="s">
        <v>32</v>
      </c>
      <c r="W125" s="30" t="s">
        <v>32</v>
      </c>
      <c r="X125" s="30"/>
      <c r="Y125" s="30"/>
      <c r="Z125" s="30"/>
      <c r="AA125" s="30"/>
      <c r="AB125" s="30"/>
      <c r="AC125" s="30" t="s">
        <v>32</v>
      </c>
      <c r="AD125" s="30"/>
      <c r="AE125" s="30"/>
      <c r="AF125" s="30"/>
      <c r="AG125" s="30" t="s">
        <v>444</v>
      </c>
      <c r="AH125" s="30" t="s">
        <v>456</v>
      </c>
      <c r="AI125" s="30" t="s">
        <v>441</v>
      </c>
      <c r="AJ125" s="30" t="s">
        <v>445</v>
      </c>
      <c r="AK125" s="29" t="s">
        <v>741</v>
      </c>
      <c r="AL125" s="28" t="s">
        <v>742</v>
      </c>
      <c r="AM125" s="25">
        <v>0</v>
      </c>
      <c r="AN125" s="99">
        <v>3</v>
      </c>
      <c r="AO125" s="99">
        <v>10</v>
      </c>
      <c r="AP125" s="99">
        <v>25</v>
      </c>
      <c r="AQ125" s="99">
        <v>25</v>
      </c>
      <c r="AR125" s="99">
        <v>25</v>
      </c>
      <c r="AS125" s="99">
        <v>3</v>
      </c>
      <c r="AT125" s="99"/>
      <c r="AU125" s="99">
        <v>10</v>
      </c>
      <c r="AV125" s="30"/>
      <c r="AW125" s="42"/>
      <c r="AX125" s="30">
        <v>0</v>
      </c>
      <c r="AY125" s="30"/>
      <c r="AZ125" s="30"/>
      <c r="BA125" s="30">
        <v>0</v>
      </c>
      <c r="BB125" s="29"/>
      <c r="BC125" s="29"/>
      <c r="BD125" s="29">
        <v>0</v>
      </c>
      <c r="BE125" s="29"/>
      <c r="BF125" s="29"/>
      <c r="BG125" s="29">
        <v>10</v>
      </c>
    </row>
    <row r="126" spans="1:61" ht="84.75" customHeight="1" x14ac:dyDescent="0.25">
      <c r="A126" s="43" t="s">
        <v>24</v>
      </c>
      <c r="B126" s="43" t="s">
        <v>25</v>
      </c>
      <c r="C126" s="43" t="s">
        <v>26</v>
      </c>
      <c r="D126" s="43" t="s">
        <v>27</v>
      </c>
      <c r="E126" s="43" t="s">
        <v>34</v>
      </c>
      <c r="F126" s="30" t="s">
        <v>28</v>
      </c>
      <c r="G126" s="30" t="s">
        <v>29</v>
      </c>
      <c r="H126" s="30" t="s">
        <v>74</v>
      </c>
      <c r="I126" s="30" t="s">
        <v>729</v>
      </c>
      <c r="J126" s="30" t="s">
        <v>743</v>
      </c>
      <c r="K126" s="29" t="s">
        <v>744</v>
      </c>
      <c r="L126" s="44" t="s">
        <v>618</v>
      </c>
      <c r="M126" s="36" t="s">
        <v>619</v>
      </c>
      <c r="N126" s="36" t="s">
        <v>731</v>
      </c>
      <c r="O126" s="36" t="s">
        <v>729</v>
      </c>
      <c r="P126" s="30">
        <v>48</v>
      </c>
      <c r="Q126" s="28" t="s">
        <v>112</v>
      </c>
      <c r="R126" s="30" t="s">
        <v>10</v>
      </c>
      <c r="S126" s="30" t="s">
        <v>32</v>
      </c>
      <c r="T126" s="30"/>
      <c r="U126" s="30"/>
      <c r="V126" s="30" t="s">
        <v>32</v>
      </c>
      <c r="W126" s="30"/>
      <c r="X126" s="30"/>
      <c r="Y126" s="30"/>
      <c r="Z126" s="30"/>
      <c r="AA126" s="30"/>
      <c r="AB126" s="30"/>
      <c r="AC126" s="30"/>
      <c r="AD126" s="30"/>
      <c r="AE126" s="30"/>
      <c r="AF126" s="30"/>
      <c r="AG126" s="30" t="s">
        <v>469</v>
      </c>
      <c r="AH126" s="30" t="s">
        <v>463</v>
      </c>
      <c r="AI126" s="30" t="s">
        <v>436</v>
      </c>
      <c r="AJ126" s="30" t="s">
        <v>437</v>
      </c>
      <c r="AK126" s="29" t="s">
        <v>745</v>
      </c>
      <c r="AL126" s="29" t="s">
        <v>746</v>
      </c>
      <c r="AM126" s="30">
        <v>0</v>
      </c>
      <c r="AN126" s="30">
        <v>0</v>
      </c>
      <c r="AO126" s="30">
        <v>96</v>
      </c>
      <c r="AP126" s="30">
        <v>96</v>
      </c>
      <c r="AQ126" s="30">
        <v>96</v>
      </c>
      <c r="AR126" s="30">
        <v>96</v>
      </c>
      <c r="AS126" s="30">
        <v>0</v>
      </c>
      <c r="AT126" s="30"/>
      <c r="AU126" s="30">
        <v>96</v>
      </c>
      <c r="AV126" s="30"/>
      <c r="AW126" s="39"/>
      <c r="AX126" s="30">
        <v>0</v>
      </c>
      <c r="AY126" s="30"/>
      <c r="AZ126" s="30"/>
      <c r="BA126" s="30">
        <v>16</v>
      </c>
      <c r="BB126" s="29"/>
      <c r="BC126" s="29"/>
      <c r="BD126" s="29">
        <v>40</v>
      </c>
      <c r="BE126" s="29"/>
      <c r="BF126" s="29"/>
      <c r="BG126" s="29">
        <v>40</v>
      </c>
    </row>
    <row r="127" spans="1:61" ht="84.75" customHeight="1" x14ac:dyDescent="0.25">
      <c r="A127" s="43" t="s">
        <v>24</v>
      </c>
      <c r="B127" s="43" t="s">
        <v>25</v>
      </c>
      <c r="C127" s="43" t="s">
        <v>26</v>
      </c>
      <c r="D127" s="43" t="s">
        <v>27</v>
      </c>
      <c r="E127" s="43" t="s">
        <v>34</v>
      </c>
      <c r="F127" s="30" t="s">
        <v>28</v>
      </c>
      <c r="G127" s="30" t="s">
        <v>29</v>
      </c>
      <c r="H127" s="30" t="s">
        <v>74</v>
      </c>
      <c r="I127" s="30" t="s">
        <v>729</v>
      </c>
      <c r="J127" s="107" t="s">
        <v>747</v>
      </c>
      <c r="K127" s="29" t="s">
        <v>709</v>
      </c>
      <c r="L127" s="44" t="s">
        <v>618</v>
      </c>
      <c r="M127" s="36" t="s">
        <v>619</v>
      </c>
      <c r="N127" s="36" t="s">
        <v>731</v>
      </c>
      <c r="O127" s="36" t="s">
        <v>729</v>
      </c>
      <c r="P127" s="30">
        <v>49</v>
      </c>
      <c r="Q127" s="28" t="s">
        <v>113</v>
      </c>
      <c r="R127" s="30" t="s">
        <v>36</v>
      </c>
      <c r="S127" s="30"/>
      <c r="T127" s="30"/>
      <c r="U127" s="30"/>
      <c r="V127" s="30"/>
      <c r="W127" s="30"/>
      <c r="X127" s="30"/>
      <c r="Y127" s="30"/>
      <c r="Z127" s="30"/>
      <c r="AA127" s="30"/>
      <c r="AB127" s="30"/>
      <c r="AC127" s="30"/>
      <c r="AD127" s="30"/>
      <c r="AE127" s="30"/>
      <c r="AF127" s="30"/>
      <c r="AG127" s="30" t="s">
        <v>469</v>
      </c>
      <c r="AH127" s="30" t="s">
        <v>463</v>
      </c>
      <c r="AI127" s="30" t="s">
        <v>436</v>
      </c>
      <c r="AJ127" s="30" t="s">
        <v>445</v>
      </c>
      <c r="AK127" s="29" t="s">
        <v>748</v>
      </c>
      <c r="AL127" s="29" t="s">
        <v>749</v>
      </c>
      <c r="AM127" s="25">
        <v>96</v>
      </c>
      <c r="AN127" s="25">
        <v>0</v>
      </c>
      <c r="AO127" s="25">
        <v>96</v>
      </c>
      <c r="AP127" s="25">
        <v>96</v>
      </c>
      <c r="AQ127" s="25">
        <v>96</v>
      </c>
      <c r="AR127" s="25">
        <v>96</v>
      </c>
      <c r="AS127" s="25">
        <v>0</v>
      </c>
      <c r="AT127" s="25">
        <v>0</v>
      </c>
      <c r="AU127" s="25">
        <v>96</v>
      </c>
      <c r="AV127" s="30"/>
      <c r="AW127" s="39"/>
      <c r="AX127" s="30">
        <v>22</v>
      </c>
      <c r="AY127" s="30"/>
      <c r="AZ127" s="30"/>
      <c r="BA127" s="30">
        <v>74</v>
      </c>
      <c r="BB127" s="29"/>
      <c r="BC127" s="29"/>
      <c r="BD127" s="29">
        <v>96</v>
      </c>
      <c r="BE127" s="29"/>
      <c r="BF127" s="29"/>
      <c r="BG127" s="29"/>
    </row>
    <row r="128" spans="1:61" ht="84.75" customHeight="1" x14ac:dyDescent="0.25">
      <c r="A128" s="43" t="s">
        <v>24</v>
      </c>
      <c r="B128" s="43" t="s">
        <v>25</v>
      </c>
      <c r="C128" s="43" t="s">
        <v>26</v>
      </c>
      <c r="D128" s="43" t="s">
        <v>27</v>
      </c>
      <c r="E128" s="43" t="s">
        <v>27</v>
      </c>
      <c r="F128" s="30" t="s">
        <v>28</v>
      </c>
      <c r="G128" s="30" t="s">
        <v>29</v>
      </c>
      <c r="H128" s="30" t="s">
        <v>74</v>
      </c>
      <c r="I128" s="30" t="s">
        <v>708</v>
      </c>
      <c r="J128" s="107" t="s">
        <v>747</v>
      </c>
      <c r="K128" s="29" t="s">
        <v>709</v>
      </c>
      <c r="L128" s="44" t="s">
        <v>631</v>
      </c>
      <c r="M128" s="36" t="s">
        <v>632</v>
      </c>
      <c r="N128" s="36" t="s">
        <v>710</v>
      </c>
      <c r="O128" s="36" t="s">
        <v>708</v>
      </c>
      <c r="P128" s="30">
        <v>50</v>
      </c>
      <c r="Q128" s="28" t="s">
        <v>114</v>
      </c>
      <c r="R128" s="30" t="s">
        <v>36</v>
      </c>
      <c r="S128" s="30"/>
      <c r="T128" s="30"/>
      <c r="U128" s="30"/>
      <c r="V128" s="30"/>
      <c r="W128" s="30"/>
      <c r="X128" s="30"/>
      <c r="Y128" s="30"/>
      <c r="Z128" s="30"/>
      <c r="AA128" s="30"/>
      <c r="AB128" s="30"/>
      <c r="AC128" s="30"/>
      <c r="AD128" s="30"/>
      <c r="AE128" s="30"/>
      <c r="AF128" s="30"/>
      <c r="AG128" s="30" t="s">
        <v>469</v>
      </c>
      <c r="AH128" s="30" t="s">
        <v>463</v>
      </c>
      <c r="AI128" s="30" t="s">
        <v>441</v>
      </c>
      <c r="AJ128" s="30" t="s">
        <v>445</v>
      </c>
      <c r="AK128" s="29" t="s">
        <v>750</v>
      </c>
      <c r="AL128" s="28" t="s">
        <v>751</v>
      </c>
      <c r="AM128" s="30">
        <v>0</v>
      </c>
      <c r="AN128" s="101">
        <v>89</v>
      </c>
      <c r="AO128" s="101">
        <v>96</v>
      </c>
      <c r="AP128" s="101">
        <v>96</v>
      </c>
      <c r="AQ128" s="101">
        <v>96</v>
      </c>
      <c r="AR128" s="101">
        <v>96</v>
      </c>
      <c r="AS128" s="101">
        <v>89</v>
      </c>
      <c r="AT128" s="101">
        <v>0</v>
      </c>
      <c r="AU128" s="101">
        <v>96</v>
      </c>
      <c r="AV128" s="30"/>
      <c r="AW128" s="42"/>
      <c r="AX128" s="30">
        <v>0</v>
      </c>
      <c r="AY128" s="30"/>
      <c r="AZ128" s="30"/>
      <c r="BA128" s="30">
        <v>32</v>
      </c>
      <c r="BB128" s="29"/>
      <c r="BC128" s="29"/>
      <c r="BD128" s="29">
        <v>32</v>
      </c>
      <c r="BE128" s="29"/>
      <c r="BF128" s="29"/>
      <c r="BG128" s="29">
        <v>32</v>
      </c>
    </row>
    <row r="129" spans="1:61" ht="84.75" customHeight="1" x14ac:dyDescent="0.25">
      <c r="A129" s="43" t="s">
        <v>24</v>
      </c>
      <c r="B129" s="43" t="s">
        <v>25</v>
      </c>
      <c r="C129" s="43" t="s">
        <v>26</v>
      </c>
      <c r="D129" s="43" t="s">
        <v>27</v>
      </c>
      <c r="E129" s="43" t="s">
        <v>27</v>
      </c>
      <c r="F129" s="30" t="s">
        <v>115</v>
      </c>
      <c r="G129" s="30" t="s">
        <v>29</v>
      </c>
      <c r="H129" s="107" t="s">
        <v>30</v>
      </c>
      <c r="I129" s="30" t="s">
        <v>708</v>
      </c>
      <c r="J129" s="107" t="s">
        <v>747</v>
      </c>
      <c r="K129" s="29" t="s">
        <v>709</v>
      </c>
      <c r="L129" s="44" t="s">
        <v>631</v>
      </c>
      <c r="M129" s="36" t="s">
        <v>632</v>
      </c>
      <c r="N129" s="36" t="s">
        <v>710</v>
      </c>
      <c r="O129" s="36" t="s">
        <v>708</v>
      </c>
      <c r="P129" s="30">
        <v>51</v>
      </c>
      <c r="Q129" s="28" t="s">
        <v>116</v>
      </c>
      <c r="R129" s="30" t="s">
        <v>36</v>
      </c>
      <c r="S129" s="30"/>
      <c r="T129" s="30"/>
      <c r="U129" s="30"/>
      <c r="V129" s="30"/>
      <c r="W129" s="30"/>
      <c r="X129" s="30"/>
      <c r="Y129" s="30"/>
      <c r="Z129" s="30"/>
      <c r="AA129" s="30"/>
      <c r="AB129" s="30"/>
      <c r="AC129" s="30"/>
      <c r="AD129" s="30"/>
      <c r="AE129" s="30"/>
      <c r="AF129" s="30"/>
      <c r="AG129" s="30" t="s">
        <v>444</v>
      </c>
      <c r="AH129" s="30" t="s">
        <v>463</v>
      </c>
      <c r="AI129" s="30" t="s">
        <v>441</v>
      </c>
      <c r="AJ129" s="30" t="s">
        <v>437</v>
      </c>
      <c r="AK129" s="29" t="s">
        <v>752</v>
      </c>
      <c r="AL129" s="28" t="s">
        <v>753</v>
      </c>
      <c r="AM129" s="25"/>
      <c r="AN129" s="99">
        <v>0</v>
      </c>
      <c r="AO129" s="99">
        <v>50</v>
      </c>
      <c r="AP129" s="99">
        <v>100</v>
      </c>
      <c r="AQ129" s="99"/>
      <c r="AR129" s="99">
        <v>100</v>
      </c>
      <c r="AS129" s="99">
        <v>20</v>
      </c>
      <c r="AT129" s="99">
        <v>0</v>
      </c>
      <c r="AU129" s="99">
        <v>50</v>
      </c>
      <c r="AV129" s="30"/>
      <c r="AW129" s="42"/>
      <c r="AX129" s="30">
        <v>10</v>
      </c>
      <c r="AY129" s="30"/>
      <c r="AZ129" s="30"/>
      <c r="BA129" s="30">
        <v>10</v>
      </c>
      <c r="BB129" s="29"/>
      <c r="BC129" s="29"/>
      <c r="BD129" s="29">
        <v>20</v>
      </c>
      <c r="BE129" s="29"/>
      <c r="BF129" s="29"/>
      <c r="BG129" s="29">
        <v>10</v>
      </c>
    </row>
    <row r="130" spans="1:61" ht="84.75" customHeight="1" x14ac:dyDescent="0.25">
      <c r="A130" s="43" t="s">
        <v>24</v>
      </c>
      <c r="B130" s="43" t="s">
        <v>25</v>
      </c>
      <c r="C130" s="43" t="s">
        <v>26</v>
      </c>
      <c r="D130" s="43" t="s">
        <v>27</v>
      </c>
      <c r="E130" s="43" t="s">
        <v>34</v>
      </c>
      <c r="F130" s="30" t="s">
        <v>73</v>
      </c>
      <c r="G130" s="30" t="s">
        <v>117</v>
      </c>
      <c r="H130" s="110" t="s">
        <v>74</v>
      </c>
      <c r="I130" s="30"/>
      <c r="J130" s="30" t="s">
        <v>726</v>
      </c>
      <c r="K130" s="29" t="s">
        <v>709</v>
      </c>
      <c r="L130" s="44"/>
      <c r="M130" s="48"/>
      <c r="N130" s="48"/>
      <c r="O130" s="48" t="s">
        <v>729</v>
      </c>
      <c r="P130" s="103">
        <v>479</v>
      </c>
      <c r="Q130" s="28" t="s">
        <v>118</v>
      </c>
      <c r="R130" s="30" t="s">
        <v>119</v>
      </c>
      <c r="S130" s="30"/>
      <c r="T130" s="30"/>
      <c r="U130" s="30" t="s">
        <v>32</v>
      </c>
      <c r="V130" s="30"/>
      <c r="W130" s="30"/>
      <c r="X130" s="30"/>
      <c r="Y130" s="30"/>
      <c r="Z130" s="30"/>
      <c r="AA130" s="30"/>
      <c r="AB130" s="30"/>
      <c r="AC130" s="30"/>
      <c r="AD130" s="30"/>
      <c r="AE130" s="30"/>
      <c r="AF130" s="30"/>
      <c r="AG130" s="30" t="s">
        <v>444</v>
      </c>
      <c r="AH130" s="30" t="s">
        <v>456</v>
      </c>
      <c r="AI130" s="30" t="s">
        <v>457</v>
      </c>
      <c r="AJ130" s="30" t="s">
        <v>445</v>
      </c>
      <c r="AK130" s="29" t="s">
        <v>754</v>
      </c>
      <c r="AL130" s="29"/>
      <c r="AM130" s="30">
        <v>0</v>
      </c>
      <c r="AN130" s="69">
        <v>7</v>
      </c>
      <c r="AO130" s="30">
        <v>60</v>
      </c>
      <c r="AP130" s="30">
        <v>60</v>
      </c>
      <c r="AQ130" s="30">
        <v>60</v>
      </c>
      <c r="AR130" s="30">
        <v>60</v>
      </c>
      <c r="AS130" s="30"/>
      <c r="AT130" s="30"/>
      <c r="AU130" s="30">
        <v>60</v>
      </c>
      <c r="AV130" s="30"/>
      <c r="AW130" s="39"/>
      <c r="AX130" s="30"/>
      <c r="AY130" s="30"/>
      <c r="AZ130" s="30"/>
      <c r="BA130" s="29"/>
      <c r="BB130" s="29"/>
      <c r="BC130" s="29"/>
      <c r="BD130" s="29"/>
      <c r="BE130" s="29"/>
      <c r="BF130" s="29">
        <v>2</v>
      </c>
      <c r="BG130" s="29"/>
    </row>
    <row r="131" spans="1:61" ht="84.75" customHeight="1" x14ac:dyDescent="0.25">
      <c r="A131" s="43" t="s">
        <v>24</v>
      </c>
      <c r="B131" s="43" t="s">
        <v>25</v>
      </c>
      <c r="C131" s="43" t="s">
        <v>26</v>
      </c>
      <c r="D131" s="43" t="s">
        <v>27</v>
      </c>
      <c r="E131" s="43" t="s">
        <v>65</v>
      </c>
      <c r="F131" s="30" t="s">
        <v>73</v>
      </c>
      <c r="G131" s="30" t="s">
        <v>117</v>
      </c>
      <c r="H131" s="110" t="s">
        <v>74</v>
      </c>
      <c r="I131" s="30"/>
      <c r="J131" s="30" t="s">
        <v>726</v>
      </c>
      <c r="K131" s="29" t="s">
        <v>709</v>
      </c>
      <c r="L131" s="44"/>
      <c r="M131" s="48"/>
      <c r="N131" s="48"/>
      <c r="O131" s="48" t="s">
        <v>659</v>
      </c>
      <c r="P131" s="30">
        <v>480</v>
      </c>
      <c r="Q131" s="28" t="s">
        <v>120</v>
      </c>
      <c r="R131" s="30" t="s">
        <v>119</v>
      </c>
      <c r="S131" s="30"/>
      <c r="T131" s="30"/>
      <c r="U131" s="30" t="s">
        <v>32</v>
      </c>
      <c r="V131" s="30"/>
      <c r="W131" s="30"/>
      <c r="X131" s="30"/>
      <c r="Y131" s="30"/>
      <c r="Z131" s="30"/>
      <c r="AA131" s="30"/>
      <c r="AB131" s="30"/>
      <c r="AC131" s="30"/>
      <c r="AD131" s="30"/>
      <c r="AE131" s="30"/>
      <c r="AF131" s="30"/>
      <c r="AG131" s="30" t="s">
        <v>434</v>
      </c>
      <c r="AH131" s="30" t="s">
        <v>463</v>
      </c>
      <c r="AI131" s="30" t="s">
        <v>441</v>
      </c>
      <c r="AJ131" s="30" t="s">
        <v>445</v>
      </c>
      <c r="AK131" s="29" t="s">
        <v>755</v>
      </c>
      <c r="AL131" s="28"/>
      <c r="AM131" s="25">
        <v>0</v>
      </c>
      <c r="AN131" s="111">
        <v>5</v>
      </c>
      <c r="AO131" s="99">
        <v>5</v>
      </c>
      <c r="AP131" s="99">
        <v>5</v>
      </c>
      <c r="AQ131" s="99">
        <v>5</v>
      </c>
      <c r="AR131" s="99">
        <v>20</v>
      </c>
      <c r="AS131" s="99"/>
      <c r="AT131" s="99"/>
      <c r="AU131" s="99">
        <v>5</v>
      </c>
      <c r="AV131" s="30"/>
      <c r="AW131" s="42"/>
      <c r="AX131" s="30"/>
      <c r="AY131" s="30"/>
      <c r="AZ131" s="30"/>
      <c r="BA131" s="30"/>
      <c r="BB131" s="29"/>
      <c r="BC131" s="29"/>
      <c r="BD131" s="29"/>
      <c r="BE131" s="29"/>
      <c r="BF131" s="29">
        <v>2</v>
      </c>
      <c r="BG131" s="29"/>
    </row>
    <row r="132" spans="1:61" ht="84.75" customHeight="1" x14ac:dyDescent="0.25">
      <c r="A132" s="43" t="s">
        <v>24</v>
      </c>
      <c r="B132" s="43" t="s">
        <v>25</v>
      </c>
      <c r="C132" s="43" t="s">
        <v>26</v>
      </c>
      <c r="D132" s="43" t="s">
        <v>27</v>
      </c>
      <c r="E132" s="43" t="s">
        <v>34</v>
      </c>
      <c r="F132" s="30" t="s">
        <v>73</v>
      </c>
      <c r="G132" s="30" t="s">
        <v>117</v>
      </c>
      <c r="H132" s="110" t="s">
        <v>74</v>
      </c>
      <c r="I132" s="30"/>
      <c r="J132" s="30" t="s">
        <v>726</v>
      </c>
      <c r="K132" s="29" t="s">
        <v>709</v>
      </c>
      <c r="L132" s="44"/>
      <c r="M132" s="48"/>
      <c r="N132" s="48"/>
      <c r="O132" s="48" t="s">
        <v>667</v>
      </c>
      <c r="P132" s="103">
        <v>481</v>
      </c>
      <c r="Q132" s="28" t="s">
        <v>121</v>
      </c>
      <c r="R132" s="30" t="s">
        <v>119</v>
      </c>
      <c r="S132" s="30"/>
      <c r="T132" s="30"/>
      <c r="U132" s="30" t="s">
        <v>32</v>
      </c>
      <c r="V132" s="30"/>
      <c r="W132" s="30"/>
      <c r="X132" s="30"/>
      <c r="Y132" s="30"/>
      <c r="Z132" s="30"/>
      <c r="AA132" s="30"/>
      <c r="AB132" s="30"/>
      <c r="AC132" s="30"/>
      <c r="AD132" s="30"/>
      <c r="AE132" s="30"/>
      <c r="AF132" s="30"/>
      <c r="AG132" s="30" t="s">
        <v>434</v>
      </c>
      <c r="AH132" s="30" t="s">
        <v>456</v>
      </c>
      <c r="AI132" s="30" t="s">
        <v>503</v>
      </c>
      <c r="AJ132" s="30" t="s">
        <v>756</v>
      </c>
      <c r="AK132" s="29" t="s">
        <v>757</v>
      </c>
      <c r="AL132" s="29"/>
      <c r="AM132" s="30">
        <v>0</v>
      </c>
      <c r="AN132" s="30"/>
      <c r="AO132" s="30"/>
      <c r="AP132" s="30">
        <v>30</v>
      </c>
      <c r="AQ132" s="30">
        <v>90</v>
      </c>
      <c r="AR132" s="30">
        <v>90</v>
      </c>
      <c r="AS132" s="30"/>
      <c r="AT132" s="30"/>
      <c r="AU132" s="59">
        <v>0</v>
      </c>
      <c r="AV132" s="30"/>
      <c r="AW132" s="39"/>
      <c r="AX132" s="30"/>
      <c r="AY132" s="30"/>
      <c r="AZ132" s="30"/>
      <c r="BA132" s="29"/>
      <c r="BB132" s="29"/>
      <c r="BC132" s="29"/>
      <c r="BD132" s="29"/>
      <c r="BE132" s="29"/>
      <c r="BF132" s="29"/>
      <c r="BG132" s="30">
        <f>+AU132</f>
        <v>0</v>
      </c>
      <c r="BI132" s="86" t="s">
        <v>582</v>
      </c>
    </row>
    <row r="133" spans="1:61" ht="84.75" customHeight="1" x14ac:dyDescent="0.25">
      <c r="A133" s="43" t="s">
        <v>24</v>
      </c>
      <c r="B133" s="43" t="s">
        <v>25</v>
      </c>
      <c r="C133" s="43" t="s">
        <v>26</v>
      </c>
      <c r="D133" s="43" t="s">
        <v>27</v>
      </c>
      <c r="E133" s="43" t="s">
        <v>34</v>
      </c>
      <c r="F133" s="30" t="s">
        <v>73</v>
      </c>
      <c r="G133" s="30" t="s">
        <v>123</v>
      </c>
      <c r="H133" s="110" t="s">
        <v>74</v>
      </c>
      <c r="I133" s="30"/>
      <c r="J133" s="30" t="s">
        <v>726</v>
      </c>
      <c r="K133" s="29" t="s">
        <v>709</v>
      </c>
      <c r="L133" s="44"/>
      <c r="M133" s="48"/>
      <c r="N133" s="48"/>
      <c r="O133" s="48" t="s">
        <v>667</v>
      </c>
      <c r="P133" s="30">
        <v>502</v>
      </c>
      <c r="Q133" s="28" t="s">
        <v>758</v>
      </c>
      <c r="R133" s="30" t="s">
        <v>125</v>
      </c>
      <c r="S133" s="30"/>
      <c r="T133" s="30"/>
      <c r="U133" s="30"/>
      <c r="V133" s="30" t="s">
        <v>32</v>
      </c>
      <c r="W133" s="30"/>
      <c r="X133" s="30"/>
      <c r="Y133" s="30"/>
      <c r="Z133" s="30"/>
      <c r="AA133" s="30"/>
      <c r="AB133" s="30"/>
      <c r="AC133" s="30"/>
      <c r="AD133" s="30"/>
      <c r="AE133" s="30"/>
      <c r="AF133" s="30"/>
      <c r="AG133" s="30" t="s">
        <v>444</v>
      </c>
      <c r="AH133" s="30" t="s">
        <v>535</v>
      </c>
      <c r="AI133" s="30" t="s">
        <v>441</v>
      </c>
      <c r="AJ133" s="30" t="s">
        <v>445</v>
      </c>
      <c r="AK133" s="29" t="s">
        <v>759</v>
      </c>
      <c r="AL133" s="28"/>
      <c r="AM133" s="25">
        <v>0</v>
      </c>
      <c r="AN133" s="25"/>
      <c r="AO133" s="25"/>
      <c r="AP133" s="25">
        <v>1500</v>
      </c>
      <c r="AQ133" s="25">
        <v>500</v>
      </c>
      <c r="AR133" s="25">
        <v>2000</v>
      </c>
      <c r="AS133" s="25"/>
      <c r="AT133" s="25"/>
      <c r="AU133" s="25">
        <v>0</v>
      </c>
      <c r="AV133" s="30"/>
      <c r="AW133" s="42"/>
      <c r="AX133" s="30"/>
      <c r="AY133" s="30"/>
      <c r="AZ133" s="30"/>
      <c r="BA133" s="30"/>
      <c r="BB133" s="29"/>
      <c r="BC133" s="29"/>
      <c r="BD133" s="29"/>
      <c r="BE133" s="29"/>
      <c r="BF133" s="29">
        <v>2</v>
      </c>
      <c r="BG133" s="29"/>
      <c r="BI133" s="86" t="s">
        <v>582</v>
      </c>
    </row>
    <row r="134" spans="1:61" ht="84.75" customHeight="1" x14ac:dyDescent="0.25">
      <c r="A134" s="43" t="s">
        <v>24</v>
      </c>
      <c r="B134" s="43" t="s">
        <v>25</v>
      </c>
      <c r="C134" s="43" t="s">
        <v>26</v>
      </c>
      <c r="D134" s="43" t="s">
        <v>27</v>
      </c>
      <c r="E134" s="43" t="s">
        <v>34</v>
      </c>
      <c r="F134" s="30" t="s">
        <v>73</v>
      </c>
      <c r="G134" s="30" t="s">
        <v>123</v>
      </c>
      <c r="H134" s="110" t="s">
        <v>74</v>
      </c>
      <c r="I134" s="30"/>
      <c r="J134" s="30" t="s">
        <v>726</v>
      </c>
      <c r="K134" s="29" t="s">
        <v>709</v>
      </c>
      <c r="L134" s="44"/>
      <c r="M134" s="48"/>
      <c r="N134" s="48"/>
      <c r="O134" s="48" t="s">
        <v>667</v>
      </c>
      <c r="P134" s="30">
        <v>486</v>
      </c>
      <c r="Q134" s="28" t="s">
        <v>128</v>
      </c>
      <c r="R134" s="30" t="s">
        <v>125</v>
      </c>
      <c r="S134" s="30"/>
      <c r="T134" s="30"/>
      <c r="U134" s="30"/>
      <c r="V134" s="30" t="s">
        <v>32</v>
      </c>
      <c r="W134" s="30"/>
      <c r="X134" s="30"/>
      <c r="Y134" s="30"/>
      <c r="Z134" s="30"/>
      <c r="AA134" s="30"/>
      <c r="AB134" s="30"/>
      <c r="AC134" s="30"/>
      <c r="AD134" s="30"/>
      <c r="AE134" s="30"/>
      <c r="AF134" s="30"/>
      <c r="AG134" s="30" t="s">
        <v>444</v>
      </c>
      <c r="AH134" s="30" t="s">
        <v>535</v>
      </c>
      <c r="AI134" s="30" t="s">
        <v>441</v>
      </c>
      <c r="AJ134" s="30" t="s">
        <v>445</v>
      </c>
      <c r="AK134" s="29" t="s">
        <v>760</v>
      </c>
      <c r="AL134" s="28"/>
      <c r="AM134" s="30">
        <v>0</v>
      </c>
      <c r="AN134" s="30"/>
      <c r="AO134" s="30"/>
      <c r="AP134" s="30">
        <v>100</v>
      </c>
      <c r="AQ134" s="30">
        <v>100</v>
      </c>
      <c r="AR134" s="30">
        <v>200</v>
      </c>
      <c r="AS134" s="30"/>
      <c r="AT134" s="30"/>
      <c r="AU134" s="30">
        <v>0</v>
      </c>
      <c r="AV134" s="30"/>
      <c r="AW134" s="42"/>
      <c r="AX134" s="30"/>
      <c r="AY134" s="30"/>
      <c r="AZ134" s="30"/>
      <c r="BA134" s="30"/>
      <c r="BB134" s="29"/>
      <c r="BC134" s="29"/>
      <c r="BD134" s="29"/>
      <c r="BE134" s="29"/>
      <c r="BF134" s="29">
        <v>2</v>
      </c>
      <c r="BG134" s="29"/>
      <c r="BI134" s="86" t="s">
        <v>582</v>
      </c>
    </row>
    <row r="135" spans="1:61" ht="84.75" customHeight="1" x14ac:dyDescent="0.25">
      <c r="A135" s="43" t="s">
        <v>24</v>
      </c>
      <c r="B135" s="43" t="s">
        <v>25</v>
      </c>
      <c r="C135" s="43" t="s">
        <v>26</v>
      </c>
      <c r="D135" s="43" t="s">
        <v>27</v>
      </c>
      <c r="E135" s="43" t="s">
        <v>34</v>
      </c>
      <c r="F135" s="30" t="s">
        <v>73</v>
      </c>
      <c r="G135" s="30" t="s">
        <v>123</v>
      </c>
      <c r="H135" s="110" t="s">
        <v>74</v>
      </c>
      <c r="I135" s="30"/>
      <c r="J135" s="30" t="s">
        <v>726</v>
      </c>
      <c r="K135" s="29" t="s">
        <v>709</v>
      </c>
      <c r="L135" s="44"/>
      <c r="M135" s="48"/>
      <c r="N135" s="48"/>
      <c r="O135" s="48" t="s">
        <v>667</v>
      </c>
      <c r="P135" s="30">
        <v>501</v>
      </c>
      <c r="Q135" s="28" t="s">
        <v>761</v>
      </c>
      <c r="R135" s="30" t="s">
        <v>125</v>
      </c>
      <c r="S135" s="30"/>
      <c r="T135" s="30"/>
      <c r="U135" s="30"/>
      <c r="V135" s="30" t="s">
        <v>32</v>
      </c>
      <c r="W135" s="30"/>
      <c r="X135" s="30"/>
      <c r="Y135" s="30"/>
      <c r="Z135" s="30"/>
      <c r="AA135" s="30"/>
      <c r="AB135" s="30"/>
      <c r="AC135" s="30"/>
      <c r="AD135" s="30"/>
      <c r="AE135" s="30"/>
      <c r="AF135" s="30"/>
      <c r="AG135" s="30" t="s">
        <v>444</v>
      </c>
      <c r="AH135" s="30" t="s">
        <v>535</v>
      </c>
      <c r="AI135" s="30" t="s">
        <v>441</v>
      </c>
      <c r="AJ135" s="30" t="s">
        <v>445</v>
      </c>
      <c r="AK135" s="29" t="s">
        <v>762</v>
      </c>
      <c r="AL135" s="28"/>
      <c r="AM135" s="25">
        <v>0</v>
      </c>
      <c r="AN135" s="25"/>
      <c r="AO135" s="25">
        <v>200</v>
      </c>
      <c r="AP135" s="25">
        <v>200</v>
      </c>
      <c r="AQ135" s="25">
        <v>100</v>
      </c>
      <c r="AR135" s="25">
        <v>500</v>
      </c>
      <c r="AS135" s="25"/>
      <c r="AT135" s="25"/>
      <c r="AU135" s="25">
        <v>200</v>
      </c>
      <c r="AV135" s="30"/>
      <c r="AW135" s="42"/>
      <c r="AX135" s="30"/>
      <c r="AY135" s="30"/>
      <c r="AZ135" s="30"/>
      <c r="BA135" s="30"/>
      <c r="BB135" s="29"/>
      <c r="BC135" s="29"/>
      <c r="BD135" s="29"/>
      <c r="BE135" s="29"/>
      <c r="BF135" s="29">
        <v>2</v>
      </c>
      <c r="BG135" s="29"/>
    </row>
    <row r="136" spans="1:61" ht="84.75" customHeight="1" x14ac:dyDescent="0.25">
      <c r="A136" s="43" t="s">
        <v>24</v>
      </c>
      <c r="B136" s="43" t="s">
        <v>25</v>
      </c>
      <c r="C136" s="43" t="s">
        <v>26</v>
      </c>
      <c r="D136" s="43" t="s">
        <v>27</v>
      </c>
      <c r="E136" s="43" t="s">
        <v>34</v>
      </c>
      <c r="F136" s="30" t="s">
        <v>73</v>
      </c>
      <c r="G136" s="30" t="s">
        <v>123</v>
      </c>
      <c r="H136" s="110" t="s">
        <v>74</v>
      </c>
      <c r="I136" s="30"/>
      <c r="J136" s="30" t="s">
        <v>726</v>
      </c>
      <c r="K136" s="29" t="s">
        <v>709</v>
      </c>
      <c r="L136" s="44"/>
      <c r="M136" s="48"/>
      <c r="N136" s="48"/>
      <c r="O136" s="48" t="s">
        <v>729</v>
      </c>
      <c r="P136" s="30">
        <v>497</v>
      </c>
      <c r="Q136" s="28" t="s">
        <v>763</v>
      </c>
      <c r="R136" s="30" t="s">
        <v>125</v>
      </c>
      <c r="S136" s="30"/>
      <c r="T136" s="30"/>
      <c r="U136" s="30"/>
      <c r="V136" s="30" t="s">
        <v>32</v>
      </c>
      <c r="W136" s="30"/>
      <c r="X136" s="30"/>
      <c r="Y136" s="30"/>
      <c r="Z136" s="30"/>
      <c r="AA136" s="30"/>
      <c r="AB136" s="30"/>
      <c r="AC136" s="30"/>
      <c r="AD136" s="30"/>
      <c r="AE136" s="30"/>
      <c r="AF136" s="30"/>
      <c r="AG136" s="30" t="s">
        <v>444</v>
      </c>
      <c r="AH136" s="30" t="s">
        <v>456</v>
      </c>
      <c r="AI136" s="30" t="s">
        <v>764</v>
      </c>
      <c r="AJ136" s="30" t="s">
        <v>445</v>
      </c>
      <c r="AK136" s="29" t="s">
        <v>763</v>
      </c>
      <c r="AL136" s="28"/>
      <c r="AM136" s="30"/>
      <c r="AN136" s="30"/>
      <c r="AO136" s="30"/>
      <c r="AP136" s="30"/>
      <c r="AQ136" s="30">
        <v>1</v>
      </c>
      <c r="AR136" s="30">
        <v>1</v>
      </c>
      <c r="AS136" s="30"/>
      <c r="AT136" s="30"/>
      <c r="AU136" s="30">
        <v>0</v>
      </c>
      <c r="AV136" s="30"/>
      <c r="AW136" s="42"/>
      <c r="AX136" s="30"/>
      <c r="AY136" s="30"/>
      <c r="AZ136" s="30"/>
      <c r="BA136" s="29"/>
      <c r="BB136" s="29"/>
      <c r="BC136" s="29"/>
      <c r="BD136" s="29"/>
      <c r="BE136" s="29"/>
      <c r="BF136" s="29">
        <v>2</v>
      </c>
      <c r="BG136" s="29"/>
      <c r="BI136" s="86" t="s">
        <v>582</v>
      </c>
    </row>
    <row r="137" spans="1:61" ht="84.75" customHeight="1" x14ac:dyDescent="0.25">
      <c r="A137" s="43" t="s">
        <v>24</v>
      </c>
      <c r="B137" s="43" t="s">
        <v>25</v>
      </c>
      <c r="C137" s="43" t="s">
        <v>26</v>
      </c>
      <c r="D137" s="43" t="s">
        <v>27</v>
      </c>
      <c r="E137" s="43" t="s">
        <v>34</v>
      </c>
      <c r="F137" s="30" t="s">
        <v>73</v>
      </c>
      <c r="G137" s="30" t="s">
        <v>123</v>
      </c>
      <c r="H137" s="110" t="s">
        <v>74</v>
      </c>
      <c r="I137" s="30"/>
      <c r="J137" s="30" t="s">
        <v>726</v>
      </c>
      <c r="K137" s="29" t="s">
        <v>709</v>
      </c>
      <c r="L137" s="44"/>
      <c r="M137" s="48"/>
      <c r="N137" s="48"/>
      <c r="O137" s="48" t="s">
        <v>729</v>
      </c>
      <c r="P137" s="103">
        <v>495</v>
      </c>
      <c r="Q137" s="28" t="s">
        <v>765</v>
      </c>
      <c r="R137" s="30" t="s">
        <v>125</v>
      </c>
      <c r="S137" s="30"/>
      <c r="T137" s="30"/>
      <c r="U137" s="30"/>
      <c r="V137" s="30" t="s">
        <v>32</v>
      </c>
      <c r="W137" s="30"/>
      <c r="X137" s="30"/>
      <c r="Y137" s="30"/>
      <c r="Z137" s="30"/>
      <c r="AA137" s="30"/>
      <c r="AB137" s="30"/>
      <c r="AC137" s="30"/>
      <c r="AD137" s="30"/>
      <c r="AE137" s="30"/>
      <c r="AF137" s="30"/>
      <c r="AG137" s="30" t="s">
        <v>434</v>
      </c>
      <c r="AH137" s="30" t="s">
        <v>463</v>
      </c>
      <c r="AI137" s="30" t="s">
        <v>764</v>
      </c>
      <c r="AJ137" s="30" t="s">
        <v>445</v>
      </c>
      <c r="AK137" s="29" t="s">
        <v>766</v>
      </c>
      <c r="AL137" s="28"/>
      <c r="AM137" s="25">
        <v>0</v>
      </c>
      <c r="AN137" s="25"/>
      <c r="AO137" s="25">
        <v>96</v>
      </c>
      <c r="AP137" s="25">
        <v>96</v>
      </c>
      <c r="AQ137" s="25">
        <v>96</v>
      </c>
      <c r="AR137" s="25">
        <v>96</v>
      </c>
      <c r="AS137" s="25"/>
      <c r="AT137" s="25"/>
      <c r="AU137" s="59">
        <v>96</v>
      </c>
      <c r="AV137" s="30"/>
      <c r="AW137" s="42"/>
      <c r="AX137" s="30">
        <v>0</v>
      </c>
      <c r="AY137" s="30"/>
      <c r="AZ137" s="30"/>
      <c r="BA137" s="29"/>
      <c r="BB137" s="29"/>
      <c r="BC137" s="29"/>
      <c r="BD137" s="29"/>
      <c r="BE137" s="29"/>
      <c r="BF137" s="29">
        <v>2</v>
      </c>
      <c r="BG137" s="29"/>
    </row>
    <row r="138" spans="1:61" ht="84.75" customHeight="1" x14ac:dyDescent="0.25">
      <c r="A138" s="43" t="s">
        <v>24</v>
      </c>
      <c r="B138" s="43" t="s">
        <v>25</v>
      </c>
      <c r="C138" s="43" t="s">
        <v>26</v>
      </c>
      <c r="D138" s="43" t="s">
        <v>27</v>
      </c>
      <c r="E138" s="43" t="s">
        <v>34</v>
      </c>
      <c r="F138" s="30" t="s">
        <v>73</v>
      </c>
      <c r="G138" s="30" t="s">
        <v>123</v>
      </c>
      <c r="H138" s="110" t="s">
        <v>74</v>
      </c>
      <c r="I138" s="30"/>
      <c r="J138" s="30" t="s">
        <v>726</v>
      </c>
      <c r="K138" s="29" t="s">
        <v>709</v>
      </c>
      <c r="L138" s="44"/>
      <c r="M138" s="48"/>
      <c r="N138" s="48"/>
      <c r="O138" s="48" t="s">
        <v>729</v>
      </c>
      <c r="P138" s="103">
        <v>496</v>
      </c>
      <c r="Q138" s="28" t="s">
        <v>767</v>
      </c>
      <c r="R138" s="30" t="s">
        <v>125</v>
      </c>
      <c r="S138" s="30"/>
      <c r="T138" s="30"/>
      <c r="U138" s="30"/>
      <c r="V138" s="30" t="s">
        <v>32</v>
      </c>
      <c r="W138" s="30"/>
      <c r="X138" s="30"/>
      <c r="Y138" s="30"/>
      <c r="Z138" s="30"/>
      <c r="AA138" s="30"/>
      <c r="AB138" s="30"/>
      <c r="AC138" s="30"/>
      <c r="AD138" s="30"/>
      <c r="AE138" s="30"/>
      <c r="AF138" s="30"/>
      <c r="AG138" s="30" t="s">
        <v>434</v>
      </c>
      <c r="AH138" s="30" t="s">
        <v>463</v>
      </c>
      <c r="AI138" s="30" t="s">
        <v>764</v>
      </c>
      <c r="AJ138" s="30" t="s">
        <v>445</v>
      </c>
      <c r="AK138" s="29" t="s">
        <v>768</v>
      </c>
      <c r="AL138" s="28"/>
      <c r="AM138" s="30">
        <v>0</v>
      </c>
      <c r="AN138" s="30"/>
      <c r="AO138" s="30">
        <v>96</v>
      </c>
      <c r="AP138" s="30">
        <v>96</v>
      </c>
      <c r="AQ138" s="30">
        <v>96</v>
      </c>
      <c r="AR138" s="30">
        <v>96</v>
      </c>
      <c r="AS138" s="30"/>
      <c r="AT138" s="30"/>
      <c r="AU138" s="59">
        <v>96</v>
      </c>
      <c r="AV138" s="30"/>
      <c r="AW138" s="42"/>
      <c r="AX138" s="30"/>
      <c r="AY138" s="30"/>
      <c r="AZ138" s="30"/>
      <c r="BA138" s="29"/>
      <c r="BB138" s="29"/>
      <c r="BC138" s="29"/>
      <c r="BD138" s="29"/>
      <c r="BE138" s="29"/>
      <c r="BF138" s="29">
        <v>2</v>
      </c>
      <c r="BG138" s="29"/>
    </row>
    <row r="139" spans="1:61" ht="84.75" customHeight="1" x14ac:dyDescent="0.25">
      <c r="A139" s="43" t="s">
        <v>24</v>
      </c>
      <c r="B139" s="43" t="s">
        <v>25</v>
      </c>
      <c r="C139" s="43" t="s">
        <v>26</v>
      </c>
      <c r="D139" s="43" t="s">
        <v>27</v>
      </c>
      <c r="E139" s="43" t="s">
        <v>34</v>
      </c>
      <c r="F139" s="30" t="s">
        <v>73</v>
      </c>
      <c r="G139" s="30" t="s">
        <v>123</v>
      </c>
      <c r="H139" s="110" t="s">
        <v>74</v>
      </c>
      <c r="I139" s="30"/>
      <c r="J139" s="30" t="s">
        <v>726</v>
      </c>
      <c r="K139" s="29" t="s">
        <v>709</v>
      </c>
      <c r="L139" s="44"/>
      <c r="M139" s="48"/>
      <c r="N139" s="48"/>
      <c r="O139" s="36" t="s">
        <v>729</v>
      </c>
      <c r="P139" s="103">
        <v>489</v>
      </c>
      <c r="Q139" s="28" t="s">
        <v>769</v>
      </c>
      <c r="R139" s="30" t="s">
        <v>119</v>
      </c>
      <c r="S139" s="30"/>
      <c r="T139" s="30"/>
      <c r="U139" s="30" t="s">
        <v>32</v>
      </c>
      <c r="V139" s="30"/>
      <c r="W139" s="30"/>
      <c r="X139" s="30"/>
      <c r="Y139" s="30"/>
      <c r="Z139" s="30"/>
      <c r="AA139" s="30"/>
      <c r="AB139" s="30"/>
      <c r="AC139" s="30"/>
      <c r="AD139" s="30"/>
      <c r="AE139" s="30"/>
      <c r="AF139" s="30"/>
      <c r="AG139" s="30" t="s">
        <v>434</v>
      </c>
      <c r="AH139" s="30" t="s">
        <v>535</v>
      </c>
      <c r="AI139" s="30" t="s">
        <v>441</v>
      </c>
      <c r="AJ139" s="30" t="s">
        <v>437</v>
      </c>
      <c r="AK139" s="29" t="s">
        <v>770</v>
      </c>
      <c r="AL139" s="29"/>
      <c r="AM139" s="25">
        <v>0</v>
      </c>
      <c r="AN139" s="25">
        <v>0</v>
      </c>
      <c r="AO139" s="25">
        <v>20</v>
      </c>
      <c r="AP139" s="25">
        <v>30</v>
      </c>
      <c r="AQ139" s="25">
        <v>30</v>
      </c>
      <c r="AR139" s="25">
        <v>80</v>
      </c>
      <c r="AS139" s="25"/>
      <c r="AT139" s="25"/>
      <c r="AU139" s="59">
        <v>20</v>
      </c>
      <c r="AV139" s="30"/>
      <c r="AW139" s="109"/>
      <c r="AX139" s="30"/>
      <c r="AY139" s="30"/>
      <c r="AZ139" s="30"/>
      <c r="BA139" s="30"/>
      <c r="BB139" s="29"/>
      <c r="BC139" s="29"/>
      <c r="BD139" s="29"/>
      <c r="BE139" s="29"/>
      <c r="BF139" s="29"/>
      <c r="BG139" s="29"/>
    </row>
    <row r="140" spans="1:61" ht="84.75" customHeight="1" x14ac:dyDescent="0.25">
      <c r="A140" s="43" t="s">
        <v>24</v>
      </c>
      <c r="B140" s="43" t="s">
        <v>25</v>
      </c>
      <c r="C140" s="43" t="s">
        <v>26</v>
      </c>
      <c r="D140" s="43" t="s">
        <v>27</v>
      </c>
      <c r="E140" s="43" t="s">
        <v>34</v>
      </c>
      <c r="F140" s="30" t="s">
        <v>73</v>
      </c>
      <c r="G140" s="30" t="s">
        <v>123</v>
      </c>
      <c r="H140" s="110" t="s">
        <v>74</v>
      </c>
      <c r="I140" s="30"/>
      <c r="J140" s="30" t="s">
        <v>726</v>
      </c>
      <c r="K140" s="29" t="s">
        <v>709</v>
      </c>
      <c r="L140" s="44"/>
      <c r="M140" s="48"/>
      <c r="N140" s="48"/>
      <c r="O140" s="36" t="s">
        <v>729</v>
      </c>
      <c r="P140" s="103">
        <v>490</v>
      </c>
      <c r="Q140" s="28" t="s">
        <v>771</v>
      </c>
      <c r="R140" s="30" t="s">
        <v>119</v>
      </c>
      <c r="S140" s="30"/>
      <c r="T140" s="30"/>
      <c r="U140" s="30" t="s">
        <v>32</v>
      </c>
      <c r="V140" s="30"/>
      <c r="W140" s="30"/>
      <c r="X140" s="30"/>
      <c r="Y140" s="30"/>
      <c r="Z140" s="30"/>
      <c r="AA140" s="30"/>
      <c r="AB140" s="30"/>
      <c r="AC140" s="30"/>
      <c r="AD140" s="30"/>
      <c r="AE140" s="30"/>
      <c r="AF140" s="30"/>
      <c r="AG140" s="30" t="s">
        <v>434</v>
      </c>
      <c r="AH140" s="30" t="s">
        <v>456</v>
      </c>
      <c r="AI140" s="30" t="s">
        <v>441</v>
      </c>
      <c r="AJ140" s="30" t="s">
        <v>756</v>
      </c>
      <c r="AK140" s="29" t="s">
        <v>772</v>
      </c>
      <c r="AL140" s="29"/>
      <c r="AM140" s="30">
        <v>0</v>
      </c>
      <c r="AN140" s="30">
        <v>0</v>
      </c>
      <c r="AO140" s="30">
        <v>30</v>
      </c>
      <c r="AP140" s="30">
        <v>30</v>
      </c>
      <c r="AQ140" s="30">
        <v>20</v>
      </c>
      <c r="AR140" s="30">
        <v>80</v>
      </c>
      <c r="AS140" s="30"/>
      <c r="AT140" s="30"/>
      <c r="AU140" s="59">
        <v>30</v>
      </c>
      <c r="AV140" s="30"/>
      <c r="AW140" s="109"/>
      <c r="AX140" s="30"/>
      <c r="AY140" s="30"/>
      <c r="AZ140" s="30"/>
      <c r="BA140" s="30"/>
      <c r="BB140" s="29"/>
      <c r="BC140" s="29"/>
      <c r="BD140" s="29"/>
      <c r="BE140" s="29"/>
      <c r="BF140" s="29"/>
      <c r="BG140" s="29"/>
    </row>
    <row r="141" spans="1:61" ht="84.75" customHeight="1" x14ac:dyDescent="0.25">
      <c r="A141" s="43" t="s">
        <v>24</v>
      </c>
      <c r="B141" s="43" t="s">
        <v>25</v>
      </c>
      <c r="C141" s="43" t="s">
        <v>26</v>
      </c>
      <c r="D141" s="43" t="s">
        <v>27</v>
      </c>
      <c r="E141" s="43" t="s">
        <v>65</v>
      </c>
      <c r="F141" s="30" t="s">
        <v>73</v>
      </c>
      <c r="G141" s="30" t="s">
        <v>123</v>
      </c>
      <c r="H141" s="110" t="s">
        <v>74</v>
      </c>
      <c r="I141" s="30"/>
      <c r="J141" s="30" t="s">
        <v>726</v>
      </c>
      <c r="K141" s="29" t="s">
        <v>709</v>
      </c>
      <c r="L141" s="44"/>
      <c r="M141" s="48"/>
      <c r="N141" s="48"/>
      <c r="O141" s="36" t="s">
        <v>607</v>
      </c>
      <c r="P141" s="103">
        <v>491</v>
      </c>
      <c r="Q141" s="28" t="s">
        <v>773</v>
      </c>
      <c r="R141" s="30" t="s">
        <v>125</v>
      </c>
      <c r="S141" s="30"/>
      <c r="T141" s="30"/>
      <c r="U141" s="30"/>
      <c r="V141" s="30" t="s">
        <v>32</v>
      </c>
      <c r="W141" s="30"/>
      <c r="X141" s="30"/>
      <c r="Y141" s="30"/>
      <c r="Z141" s="30"/>
      <c r="AA141" s="30"/>
      <c r="AB141" s="30"/>
      <c r="AC141" s="30"/>
      <c r="AD141" s="30"/>
      <c r="AE141" s="30"/>
      <c r="AF141" s="30"/>
      <c r="AG141" s="30" t="s">
        <v>434</v>
      </c>
      <c r="AH141" s="30" t="s">
        <v>463</v>
      </c>
      <c r="AI141" s="30" t="s">
        <v>441</v>
      </c>
      <c r="AJ141" s="30" t="s">
        <v>756</v>
      </c>
      <c r="AK141" s="29" t="s">
        <v>774</v>
      </c>
      <c r="AL141" s="29"/>
      <c r="AM141" s="25"/>
      <c r="AN141" s="25">
        <v>0</v>
      </c>
      <c r="AO141" s="25">
        <v>20</v>
      </c>
      <c r="AP141" s="25">
        <v>40</v>
      </c>
      <c r="AQ141" s="25">
        <v>40</v>
      </c>
      <c r="AR141" s="25">
        <v>100</v>
      </c>
      <c r="AS141" s="25"/>
      <c r="AT141" s="25"/>
      <c r="AU141" s="59">
        <v>20</v>
      </c>
      <c r="AV141" s="30"/>
      <c r="AW141" s="109"/>
      <c r="AX141" s="30"/>
      <c r="AY141" s="30"/>
      <c r="AZ141" s="30"/>
      <c r="BA141" s="30"/>
      <c r="BB141" s="29"/>
      <c r="BC141" s="29"/>
      <c r="BD141" s="29"/>
      <c r="BE141" s="29"/>
      <c r="BF141" s="29"/>
      <c r="BG141" s="29"/>
    </row>
    <row r="142" spans="1:61" ht="84.75" customHeight="1" x14ac:dyDescent="0.25">
      <c r="A142" s="43" t="s">
        <v>24</v>
      </c>
      <c r="B142" s="43" t="s">
        <v>25</v>
      </c>
      <c r="C142" s="43" t="s">
        <v>26</v>
      </c>
      <c r="D142" s="43" t="s">
        <v>27</v>
      </c>
      <c r="E142" s="43" t="s">
        <v>65</v>
      </c>
      <c r="F142" s="30" t="s">
        <v>73</v>
      </c>
      <c r="G142" s="30" t="s">
        <v>123</v>
      </c>
      <c r="H142" s="110" t="s">
        <v>74</v>
      </c>
      <c r="I142" s="30"/>
      <c r="J142" s="30" t="s">
        <v>726</v>
      </c>
      <c r="K142" s="29" t="s">
        <v>709</v>
      </c>
      <c r="L142" s="44"/>
      <c r="M142" s="48"/>
      <c r="N142" s="48"/>
      <c r="O142" s="36" t="s">
        <v>659</v>
      </c>
      <c r="P142" s="103">
        <v>485</v>
      </c>
      <c r="Q142" s="28" t="s">
        <v>127</v>
      </c>
      <c r="R142" s="30" t="s">
        <v>125</v>
      </c>
      <c r="S142" s="30"/>
      <c r="T142" s="30"/>
      <c r="U142" s="30"/>
      <c r="V142" s="30" t="s">
        <v>32</v>
      </c>
      <c r="W142" s="30"/>
      <c r="X142" s="30"/>
      <c r="Y142" s="30"/>
      <c r="Z142" s="30"/>
      <c r="AA142" s="30"/>
      <c r="AB142" s="30"/>
      <c r="AC142" s="30"/>
      <c r="AD142" s="30"/>
      <c r="AE142" s="30"/>
      <c r="AF142" s="30"/>
      <c r="AG142" s="30" t="s">
        <v>434</v>
      </c>
      <c r="AH142" s="30" t="s">
        <v>463</v>
      </c>
      <c r="AI142" s="30" t="s">
        <v>441</v>
      </c>
      <c r="AJ142" s="30" t="s">
        <v>445</v>
      </c>
      <c r="AK142" s="29" t="s">
        <v>775</v>
      </c>
      <c r="AL142" s="29"/>
      <c r="AM142" s="30">
        <v>0</v>
      </c>
      <c r="AN142" s="30">
        <v>0</v>
      </c>
      <c r="AO142" s="30">
        <v>2</v>
      </c>
      <c r="AP142" s="30">
        <v>2</v>
      </c>
      <c r="AQ142" s="30">
        <v>2</v>
      </c>
      <c r="AR142" s="30">
        <v>6</v>
      </c>
      <c r="AS142" s="30"/>
      <c r="AT142" s="30"/>
      <c r="AU142" s="59">
        <v>2</v>
      </c>
      <c r="AV142" s="30"/>
      <c r="AW142" s="109"/>
      <c r="AX142" s="30"/>
      <c r="AY142" s="30"/>
      <c r="AZ142" s="30"/>
      <c r="BA142" s="30"/>
      <c r="BB142" s="29"/>
      <c r="BC142" s="29"/>
      <c r="BD142" s="29"/>
      <c r="BE142" s="29"/>
      <c r="BF142" s="29"/>
      <c r="BG142" s="29"/>
    </row>
    <row r="143" spans="1:61" ht="84.75" customHeight="1" x14ac:dyDescent="0.25">
      <c r="A143" s="43" t="s">
        <v>24</v>
      </c>
      <c r="B143" s="43" t="s">
        <v>25</v>
      </c>
      <c r="C143" s="43" t="s">
        <v>26</v>
      </c>
      <c r="D143" s="43" t="s">
        <v>27</v>
      </c>
      <c r="E143" s="43" t="s">
        <v>34</v>
      </c>
      <c r="F143" s="30" t="s">
        <v>73</v>
      </c>
      <c r="G143" s="30" t="s">
        <v>123</v>
      </c>
      <c r="H143" s="110" t="s">
        <v>74</v>
      </c>
      <c r="I143" s="30"/>
      <c r="J143" s="30" t="s">
        <v>726</v>
      </c>
      <c r="K143" s="29" t="s">
        <v>709</v>
      </c>
      <c r="L143" s="44"/>
      <c r="M143" s="48"/>
      <c r="N143" s="48"/>
      <c r="O143" s="36" t="s">
        <v>729</v>
      </c>
      <c r="P143" s="103">
        <v>494</v>
      </c>
      <c r="Q143" s="28" t="s">
        <v>776</v>
      </c>
      <c r="R143" s="30" t="s">
        <v>125</v>
      </c>
      <c r="S143" s="30"/>
      <c r="T143" s="30"/>
      <c r="U143" s="30"/>
      <c r="V143" s="30" t="s">
        <v>32</v>
      </c>
      <c r="W143" s="30"/>
      <c r="X143" s="30"/>
      <c r="Y143" s="30"/>
      <c r="Z143" s="30"/>
      <c r="AA143" s="30"/>
      <c r="AB143" s="30"/>
      <c r="AC143" s="30"/>
      <c r="AD143" s="30"/>
      <c r="AE143" s="30"/>
      <c r="AF143" s="30"/>
      <c r="AG143" s="30" t="s">
        <v>434</v>
      </c>
      <c r="AH143" s="30" t="s">
        <v>463</v>
      </c>
      <c r="AI143" s="30" t="s">
        <v>441</v>
      </c>
      <c r="AJ143" s="30" t="s">
        <v>756</v>
      </c>
      <c r="AK143" s="29" t="s">
        <v>777</v>
      </c>
      <c r="AL143" s="29"/>
      <c r="AM143" s="25"/>
      <c r="AN143" s="69">
        <v>20</v>
      </c>
      <c r="AO143" s="25">
        <v>25</v>
      </c>
      <c r="AP143" s="25">
        <v>25</v>
      </c>
      <c r="AQ143" s="25">
        <v>30</v>
      </c>
      <c r="AR143" s="25">
        <v>100</v>
      </c>
      <c r="AS143" s="25"/>
      <c r="AT143" s="25"/>
      <c r="AU143" s="59">
        <v>20</v>
      </c>
      <c r="AV143" s="30"/>
      <c r="AW143" s="109"/>
      <c r="AX143" s="30"/>
      <c r="AY143" s="30"/>
      <c r="AZ143" s="30"/>
      <c r="BA143" s="30"/>
      <c r="BB143" s="29"/>
      <c r="BC143" s="29"/>
      <c r="BD143" s="29"/>
      <c r="BE143" s="29"/>
      <c r="BF143" s="29"/>
      <c r="BG143" s="29"/>
    </row>
    <row r="144" spans="1:61" ht="84.75" customHeight="1" x14ac:dyDescent="0.25">
      <c r="A144" s="43" t="s">
        <v>24</v>
      </c>
      <c r="B144" s="43" t="s">
        <v>25</v>
      </c>
      <c r="C144" s="43" t="s">
        <v>26</v>
      </c>
      <c r="D144" s="43" t="s">
        <v>27</v>
      </c>
      <c r="E144" s="43" t="s">
        <v>34</v>
      </c>
      <c r="F144" s="30" t="s">
        <v>73</v>
      </c>
      <c r="G144" s="30" t="s">
        <v>123</v>
      </c>
      <c r="H144" s="110" t="s">
        <v>74</v>
      </c>
      <c r="I144" s="30"/>
      <c r="J144" s="30" t="s">
        <v>726</v>
      </c>
      <c r="K144" s="29" t="s">
        <v>709</v>
      </c>
      <c r="L144" s="44"/>
      <c r="M144" s="48"/>
      <c r="N144" s="48"/>
      <c r="O144" s="36" t="s">
        <v>667</v>
      </c>
      <c r="P144" s="103">
        <v>487</v>
      </c>
      <c r="Q144" s="28" t="s">
        <v>129</v>
      </c>
      <c r="R144" s="30" t="s">
        <v>125</v>
      </c>
      <c r="S144" s="30"/>
      <c r="T144" s="30"/>
      <c r="U144" s="30"/>
      <c r="V144" s="30" t="s">
        <v>32</v>
      </c>
      <c r="W144" s="30"/>
      <c r="X144" s="30"/>
      <c r="Y144" s="30"/>
      <c r="Z144" s="30"/>
      <c r="AA144" s="30"/>
      <c r="AB144" s="30"/>
      <c r="AC144" s="30"/>
      <c r="AD144" s="30"/>
      <c r="AE144" s="30"/>
      <c r="AF144" s="30"/>
      <c r="AG144" s="30" t="s">
        <v>434</v>
      </c>
      <c r="AH144" s="30" t="s">
        <v>535</v>
      </c>
      <c r="AI144" s="30" t="s">
        <v>441</v>
      </c>
      <c r="AJ144" s="30" t="s">
        <v>445</v>
      </c>
      <c r="AK144" s="29" t="s">
        <v>778</v>
      </c>
      <c r="AL144" s="29"/>
      <c r="AM144" s="30">
        <v>0</v>
      </c>
      <c r="AN144" s="30"/>
      <c r="AO144" s="30"/>
      <c r="AP144" s="30">
        <v>1</v>
      </c>
      <c r="AQ144" s="30"/>
      <c r="AR144" s="30">
        <v>1</v>
      </c>
      <c r="AS144" s="30"/>
      <c r="AT144" s="30"/>
      <c r="AU144" s="59">
        <v>0</v>
      </c>
      <c r="AV144" s="30"/>
      <c r="AW144" s="109"/>
      <c r="AX144" s="30"/>
      <c r="AY144" s="30"/>
      <c r="AZ144" s="30"/>
      <c r="BA144" s="30"/>
      <c r="BB144" s="29"/>
      <c r="BC144" s="29"/>
      <c r="BD144" s="29"/>
      <c r="BE144" s="29"/>
      <c r="BF144" s="29"/>
      <c r="BG144" s="29"/>
      <c r="BI144" s="86" t="s">
        <v>582</v>
      </c>
    </row>
    <row r="145" spans="1:61" ht="84.75" customHeight="1" x14ac:dyDescent="0.25">
      <c r="A145" s="43" t="s">
        <v>24</v>
      </c>
      <c r="B145" s="43" t="s">
        <v>25</v>
      </c>
      <c r="C145" s="43" t="s">
        <v>26</v>
      </c>
      <c r="D145" s="43" t="s">
        <v>27</v>
      </c>
      <c r="E145" s="43" t="s">
        <v>27</v>
      </c>
      <c r="F145" s="30" t="s">
        <v>73</v>
      </c>
      <c r="G145" s="30" t="s">
        <v>123</v>
      </c>
      <c r="H145" s="110" t="s">
        <v>74</v>
      </c>
      <c r="I145" s="30"/>
      <c r="J145" s="30" t="s">
        <v>726</v>
      </c>
      <c r="K145" s="29" t="s">
        <v>709</v>
      </c>
      <c r="L145" s="44"/>
      <c r="M145" s="48"/>
      <c r="N145" s="48"/>
      <c r="O145" s="36" t="s">
        <v>654</v>
      </c>
      <c r="P145" s="103">
        <v>484</v>
      </c>
      <c r="Q145" s="28" t="s">
        <v>126</v>
      </c>
      <c r="R145" s="30" t="s">
        <v>125</v>
      </c>
      <c r="S145" s="30"/>
      <c r="T145" s="30"/>
      <c r="U145" s="30"/>
      <c r="V145" s="30" t="s">
        <v>32</v>
      </c>
      <c r="W145" s="30"/>
      <c r="X145" s="30"/>
      <c r="Y145" s="30"/>
      <c r="Z145" s="30"/>
      <c r="AA145" s="30"/>
      <c r="AB145" s="30"/>
      <c r="AC145" s="30"/>
      <c r="AD145" s="30"/>
      <c r="AE145" s="30"/>
      <c r="AF145" s="30"/>
      <c r="AG145" s="30" t="s">
        <v>444</v>
      </c>
      <c r="AH145" s="30" t="s">
        <v>463</v>
      </c>
      <c r="AI145" s="30" t="s">
        <v>441</v>
      </c>
      <c r="AJ145" s="30" t="s">
        <v>445</v>
      </c>
      <c r="AK145" s="29" t="s">
        <v>779</v>
      </c>
      <c r="AL145" s="29"/>
      <c r="AM145" s="25"/>
      <c r="AN145" s="25"/>
      <c r="AO145" s="25">
        <v>3000</v>
      </c>
      <c r="AP145" s="25">
        <v>3000</v>
      </c>
      <c r="AQ145" s="25">
        <v>4000</v>
      </c>
      <c r="AR145" s="25">
        <v>10000</v>
      </c>
      <c r="AS145" s="25"/>
      <c r="AT145" s="25"/>
      <c r="AU145" s="59">
        <v>3000</v>
      </c>
      <c r="AV145" s="30"/>
      <c r="AW145" s="109"/>
      <c r="AX145" s="30">
        <v>0</v>
      </c>
      <c r="AY145" s="30"/>
      <c r="AZ145" s="30"/>
      <c r="BA145" s="30">
        <v>1000</v>
      </c>
      <c r="BB145" s="29"/>
      <c r="BC145" s="29"/>
      <c r="BD145" s="29"/>
      <c r="BE145" s="29"/>
      <c r="BF145" s="29"/>
      <c r="BG145" s="29"/>
    </row>
    <row r="146" spans="1:61" ht="84.75" customHeight="1" x14ac:dyDescent="0.25">
      <c r="A146" s="43" t="s">
        <v>24</v>
      </c>
      <c r="B146" s="43" t="s">
        <v>25</v>
      </c>
      <c r="C146" s="43" t="s">
        <v>26</v>
      </c>
      <c r="D146" s="43" t="s">
        <v>27</v>
      </c>
      <c r="E146" s="43" t="s">
        <v>34</v>
      </c>
      <c r="F146" s="30" t="s">
        <v>73</v>
      </c>
      <c r="G146" s="30" t="s">
        <v>123</v>
      </c>
      <c r="H146" s="110" t="s">
        <v>74</v>
      </c>
      <c r="I146" s="30"/>
      <c r="J146" s="30" t="s">
        <v>726</v>
      </c>
      <c r="K146" s="29" t="s">
        <v>709</v>
      </c>
      <c r="L146" s="44"/>
      <c r="M146" s="48"/>
      <c r="N146" s="48"/>
      <c r="O146" s="36" t="s">
        <v>636</v>
      </c>
      <c r="P146" s="103">
        <v>493</v>
      </c>
      <c r="Q146" s="28" t="s">
        <v>780</v>
      </c>
      <c r="R146" s="30" t="s">
        <v>125</v>
      </c>
      <c r="S146" s="30"/>
      <c r="T146" s="30"/>
      <c r="U146" s="30"/>
      <c r="V146" s="30" t="s">
        <v>32</v>
      </c>
      <c r="W146" s="30"/>
      <c r="X146" s="30"/>
      <c r="Y146" s="30"/>
      <c r="Z146" s="30"/>
      <c r="AA146" s="30"/>
      <c r="AB146" s="30"/>
      <c r="AC146" s="30"/>
      <c r="AD146" s="30"/>
      <c r="AE146" s="30"/>
      <c r="AF146" s="30"/>
      <c r="AG146" s="30" t="s">
        <v>444</v>
      </c>
      <c r="AH146" s="30" t="s">
        <v>456</v>
      </c>
      <c r="AI146" s="30" t="s">
        <v>764</v>
      </c>
      <c r="AJ146" s="30" t="s">
        <v>445</v>
      </c>
      <c r="AK146" s="29" t="s">
        <v>781</v>
      </c>
      <c r="AL146" s="29"/>
      <c r="AM146" s="30">
        <v>0</v>
      </c>
      <c r="AN146" s="30"/>
      <c r="AO146" s="30"/>
      <c r="AP146" s="30"/>
      <c r="AQ146" s="30">
        <v>1</v>
      </c>
      <c r="AR146" s="30">
        <v>1</v>
      </c>
      <c r="AS146" s="30"/>
      <c r="AT146" s="30"/>
      <c r="AU146" s="59">
        <v>0</v>
      </c>
      <c r="AV146" s="30"/>
      <c r="AW146" s="109"/>
      <c r="AX146" s="30"/>
      <c r="AY146" s="30"/>
      <c r="AZ146" s="30"/>
      <c r="BA146" s="29"/>
      <c r="BB146" s="29"/>
      <c r="BC146" s="29"/>
      <c r="BD146" s="29"/>
      <c r="BE146" s="29"/>
      <c r="BF146" s="29"/>
      <c r="BG146" s="29"/>
      <c r="BI146" s="86" t="s">
        <v>582</v>
      </c>
    </row>
    <row r="147" spans="1:61" ht="84.75" customHeight="1" x14ac:dyDescent="0.25">
      <c r="A147" s="43" t="s">
        <v>24</v>
      </c>
      <c r="B147" s="43" t="s">
        <v>25</v>
      </c>
      <c r="C147" s="43" t="s">
        <v>26</v>
      </c>
      <c r="D147" s="43" t="s">
        <v>27</v>
      </c>
      <c r="E147" s="43" t="s">
        <v>34</v>
      </c>
      <c r="F147" s="30" t="s">
        <v>73</v>
      </c>
      <c r="G147" s="30" t="s">
        <v>123</v>
      </c>
      <c r="H147" s="110" t="s">
        <v>74</v>
      </c>
      <c r="I147" s="30"/>
      <c r="J147" s="30" t="s">
        <v>726</v>
      </c>
      <c r="K147" s="29" t="s">
        <v>709</v>
      </c>
      <c r="L147" s="44"/>
      <c r="M147" s="48"/>
      <c r="N147" s="48"/>
      <c r="O147" s="36" t="s">
        <v>688</v>
      </c>
      <c r="P147" s="103">
        <v>503</v>
      </c>
      <c r="Q147" s="28" t="s">
        <v>782</v>
      </c>
      <c r="R147" s="30" t="s">
        <v>125</v>
      </c>
      <c r="S147" s="30"/>
      <c r="T147" s="30"/>
      <c r="U147" s="30"/>
      <c r="V147" s="30" t="s">
        <v>32</v>
      </c>
      <c r="W147" s="30"/>
      <c r="X147" s="30"/>
      <c r="Y147" s="30"/>
      <c r="Z147" s="30"/>
      <c r="AA147" s="30"/>
      <c r="AB147" s="30"/>
      <c r="AC147" s="30"/>
      <c r="AD147" s="30"/>
      <c r="AE147" s="30"/>
      <c r="AF147" s="30"/>
      <c r="AG147" s="30" t="s">
        <v>434</v>
      </c>
      <c r="AH147" s="30" t="s">
        <v>463</v>
      </c>
      <c r="AI147" s="30" t="s">
        <v>441</v>
      </c>
      <c r="AJ147" s="30" t="s">
        <v>756</v>
      </c>
      <c r="AK147" s="29" t="s">
        <v>783</v>
      </c>
      <c r="AL147" s="29"/>
      <c r="AM147" s="25"/>
      <c r="AN147" s="25"/>
      <c r="AO147" s="25">
        <v>30</v>
      </c>
      <c r="AP147" s="25">
        <v>30</v>
      </c>
      <c r="AQ147" s="25">
        <v>40</v>
      </c>
      <c r="AR147" s="25">
        <v>100</v>
      </c>
      <c r="AS147" s="25"/>
      <c r="AT147" s="25"/>
      <c r="AU147" s="59">
        <v>30</v>
      </c>
      <c r="AV147" s="30"/>
      <c r="AW147" s="109"/>
      <c r="AX147" s="30">
        <v>0</v>
      </c>
      <c r="AY147" s="30"/>
      <c r="AZ147" s="30"/>
      <c r="BA147" s="30">
        <v>5</v>
      </c>
      <c r="BB147" s="29"/>
      <c r="BC147" s="29"/>
      <c r="BD147" s="29"/>
      <c r="BE147" s="29"/>
      <c r="BF147" s="29"/>
      <c r="BG147" s="29"/>
    </row>
    <row r="148" spans="1:61" ht="84.75" customHeight="1" x14ac:dyDescent="0.25">
      <c r="A148" s="43" t="s">
        <v>24</v>
      </c>
      <c r="B148" s="43" t="s">
        <v>25</v>
      </c>
      <c r="C148" s="43" t="s">
        <v>26</v>
      </c>
      <c r="D148" s="43" t="s">
        <v>27</v>
      </c>
      <c r="E148" s="43" t="s">
        <v>34</v>
      </c>
      <c r="F148" s="30" t="s">
        <v>73</v>
      </c>
      <c r="G148" s="30" t="s">
        <v>123</v>
      </c>
      <c r="H148" s="110" t="s">
        <v>74</v>
      </c>
      <c r="I148" s="30"/>
      <c r="J148" s="30" t="s">
        <v>726</v>
      </c>
      <c r="K148" s="29" t="s">
        <v>709</v>
      </c>
      <c r="L148" s="44"/>
      <c r="M148" s="48"/>
      <c r="N148" s="48"/>
      <c r="O148" s="36" t="s">
        <v>729</v>
      </c>
      <c r="P148" s="103">
        <v>498</v>
      </c>
      <c r="Q148" s="28" t="s">
        <v>784</v>
      </c>
      <c r="R148" s="30" t="s">
        <v>125</v>
      </c>
      <c r="S148" s="30"/>
      <c r="T148" s="30"/>
      <c r="U148" s="30"/>
      <c r="V148" s="30" t="s">
        <v>32</v>
      </c>
      <c r="W148" s="30"/>
      <c r="X148" s="30"/>
      <c r="Y148" s="30"/>
      <c r="Z148" s="30"/>
      <c r="AA148" s="30"/>
      <c r="AB148" s="30"/>
      <c r="AC148" s="30"/>
      <c r="AD148" s="30"/>
      <c r="AE148" s="30"/>
      <c r="AF148" s="30"/>
      <c r="AG148" s="30" t="s">
        <v>434</v>
      </c>
      <c r="AH148" s="30" t="s">
        <v>463</v>
      </c>
      <c r="AI148" s="30" t="s">
        <v>441</v>
      </c>
      <c r="AJ148" s="30" t="s">
        <v>756</v>
      </c>
      <c r="AK148" s="29" t="s">
        <v>785</v>
      </c>
      <c r="AL148" s="29"/>
      <c r="AM148" s="30"/>
      <c r="AN148" s="30"/>
      <c r="AO148" s="30">
        <v>25</v>
      </c>
      <c r="AP148" s="30">
        <v>35</v>
      </c>
      <c r="AQ148" s="30">
        <v>40</v>
      </c>
      <c r="AR148" s="30">
        <v>100</v>
      </c>
      <c r="AS148" s="30"/>
      <c r="AT148" s="30"/>
      <c r="AU148" s="59">
        <v>25</v>
      </c>
      <c r="AV148" s="30"/>
      <c r="AW148" s="109"/>
      <c r="AX148" s="30">
        <v>0</v>
      </c>
      <c r="AY148" s="30"/>
      <c r="AZ148" s="30"/>
      <c r="BA148" s="30">
        <v>2</v>
      </c>
      <c r="BB148" s="29"/>
      <c r="BC148" s="29"/>
      <c r="BD148" s="29"/>
      <c r="BE148" s="29"/>
      <c r="BF148" s="29"/>
      <c r="BG148" s="29"/>
    </row>
    <row r="149" spans="1:61" ht="84.75" customHeight="1" x14ac:dyDescent="0.25">
      <c r="A149" s="43" t="s">
        <v>24</v>
      </c>
      <c r="B149" s="43" t="s">
        <v>25</v>
      </c>
      <c r="C149" s="43" t="s">
        <v>26</v>
      </c>
      <c r="D149" s="43" t="s">
        <v>27</v>
      </c>
      <c r="E149" s="43" t="s">
        <v>34</v>
      </c>
      <c r="F149" s="30" t="s">
        <v>73</v>
      </c>
      <c r="G149" s="30" t="s">
        <v>123</v>
      </c>
      <c r="H149" s="110" t="s">
        <v>74</v>
      </c>
      <c r="I149" s="30"/>
      <c r="J149" s="30" t="s">
        <v>726</v>
      </c>
      <c r="K149" s="29" t="s">
        <v>709</v>
      </c>
      <c r="L149" s="44"/>
      <c r="M149" s="48"/>
      <c r="N149" s="48"/>
      <c r="O149" s="36" t="s">
        <v>634</v>
      </c>
      <c r="P149" s="103">
        <v>500</v>
      </c>
      <c r="Q149" s="28" t="s">
        <v>786</v>
      </c>
      <c r="R149" s="30" t="s">
        <v>125</v>
      </c>
      <c r="S149" s="30"/>
      <c r="T149" s="30"/>
      <c r="U149" s="30"/>
      <c r="V149" s="30" t="s">
        <v>32</v>
      </c>
      <c r="W149" s="30"/>
      <c r="X149" s="30"/>
      <c r="Y149" s="30"/>
      <c r="Z149" s="30"/>
      <c r="AA149" s="30"/>
      <c r="AB149" s="30"/>
      <c r="AC149" s="30"/>
      <c r="AD149" s="30"/>
      <c r="AE149" s="30"/>
      <c r="AF149" s="30"/>
      <c r="AG149" s="30" t="s">
        <v>444</v>
      </c>
      <c r="AH149" s="30" t="s">
        <v>456</v>
      </c>
      <c r="AI149" s="30" t="s">
        <v>441</v>
      </c>
      <c r="AJ149" s="30" t="s">
        <v>445</v>
      </c>
      <c r="AK149" s="29" t="s">
        <v>787</v>
      </c>
      <c r="AL149" s="29"/>
      <c r="AM149" s="25">
        <v>0</v>
      </c>
      <c r="AN149" s="69">
        <v>30</v>
      </c>
      <c r="AO149" s="25">
        <v>22</v>
      </c>
      <c r="AP149" s="25">
        <v>22</v>
      </c>
      <c r="AQ149" s="25">
        <v>22</v>
      </c>
      <c r="AR149" s="25">
        <v>96</v>
      </c>
      <c r="AS149" s="25"/>
      <c r="AT149" s="25"/>
      <c r="AU149" s="59">
        <v>22</v>
      </c>
      <c r="AV149" s="30"/>
      <c r="AW149" s="109"/>
      <c r="AX149" s="30"/>
      <c r="AY149" s="30"/>
      <c r="AZ149" s="30"/>
      <c r="BA149" s="30"/>
      <c r="BB149" s="29"/>
      <c r="BC149" s="29"/>
      <c r="BD149" s="29"/>
      <c r="BE149" s="29"/>
      <c r="BF149" s="29"/>
      <c r="BG149" s="29"/>
    </row>
    <row r="150" spans="1:61" ht="84.75" customHeight="1" x14ac:dyDescent="0.25">
      <c r="A150" s="43" t="s">
        <v>24</v>
      </c>
      <c r="B150" s="43" t="s">
        <v>25</v>
      </c>
      <c r="C150" s="43" t="s">
        <v>26</v>
      </c>
      <c r="D150" s="43" t="s">
        <v>27</v>
      </c>
      <c r="E150" s="43" t="s">
        <v>34</v>
      </c>
      <c r="F150" s="30" t="s">
        <v>73</v>
      </c>
      <c r="G150" s="30" t="s">
        <v>123</v>
      </c>
      <c r="H150" s="110" t="s">
        <v>74</v>
      </c>
      <c r="I150" s="30"/>
      <c r="J150" s="30" t="s">
        <v>726</v>
      </c>
      <c r="K150" s="29" t="s">
        <v>709</v>
      </c>
      <c r="L150" s="44"/>
      <c r="M150" s="48"/>
      <c r="N150" s="48"/>
      <c r="O150" s="36" t="s">
        <v>729</v>
      </c>
      <c r="P150" s="103">
        <v>504</v>
      </c>
      <c r="Q150" s="28" t="s">
        <v>788</v>
      </c>
      <c r="R150" s="30" t="s">
        <v>125</v>
      </c>
      <c r="S150" s="30"/>
      <c r="T150" s="30"/>
      <c r="U150" s="30"/>
      <c r="V150" s="30" t="s">
        <v>32</v>
      </c>
      <c r="W150" s="30"/>
      <c r="X150" s="30"/>
      <c r="Y150" s="30"/>
      <c r="Z150" s="30"/>
      <c r="AA150" s="30"/>
      <c r="AB150" s="30"/>
      <c r="AC150" s="30"/>
      <c r="AD150" s="30"/>
      <c r="AE150" s="30"/>
      <c r="AF150" s="30"/>
      <c r="AG150" s="30" t="s">
        <v>434</v>
      </c>
      <c r="AH150" s="30" t="s">
        <v>463</v>
      </c>
      <c r="AI150" s="30" t="s">
        <v>441</v>
      </c>
      <c r="AJ150" s="30" t="s">
        <v>756</v>
      </c>
      <c r="AK150" s="29" t="s">
        <v>789</v>
      </c>
      <c r="AL150" s="29"/>
      <c r="AM150" s="30"/>
      <c r="AN150" s="30"/>
      <c r="AO150" s="30">
        <v>50</v>
      </c>
      <c r="AP150" s="30">
        <v>30</v>
      </c>
      <c r="AQ150" s="30">
        <v>20</v>
      </c>
      <c r="AR150" s="30">
        <v>100</v>
      </c>
      <c r="AS150" s="30"/>
      <c r="AT150" s="30"/>
      <c r="AU150" s="59">
        <v>50</v>
      </c>
      <c r="AV150" s="30"/>
      <c r="AW150" s="109"/>
      <c r="AX150" s="30">
        <v>0</v>
      </c>
      <c r="AY150" s="30"/>
      <c r="AZ150" s="30"/>
      <c r="BA150" s="30">
        <v>10</v>
      </c>
      <c r="BB150" s="29"/>
      <c r="BC150" s="29"/>
      <c r="BD150" s="29"/>
      <c r="BE150" s="29"/>
      <c r="BF150" s="29"/>
      <c r="BG150" s="29"/>
    </row>
    <row r="151" spans="1:61" ht="84.75" customHeight="1" x14ac:dyDescent="0.25">
      <c r="A151" s="43" t="s">
        <v>24</v>
      </c>
      <c r="B151" s="43" t="s">
        <v>25</v>
      </c>
      <c r="C151" s="43" t="s">
        <v>26</v>
      </c>
      <c r="D151" s="43" t="s">
        <v>27</v>
      </c>
      <c r="E151" s="43" t="s">
        <v>34</v>
      </c>
      <c r="F151" s="30" t="s">
        <v>73</v>
      </c>
      <c r="G151" s="30" t="s">
        <v>123</v>
      </c>
      <c r="H151" s="110" t="s">
        <v>74</v>
      </c>
      <c r="I151" s="30"/>
      <c r="J151" s="30" t="s">
        <v>726</v>
      </c>
      <c r="K151" s="29" t="s">
        <v>709</v>
      </c>
      <c r="L151" s="44"/>
      <c r="M151" s="48"/>
      <c r="N151" s="48"/>
      <c r="O151" s="36" t="s">
        <v>729</v>
      </c>
      <c r="P151" s="103">
        <v>499</v>
      </c>
      <c r="Q151" s="28" t="s">
        <v>790</v>
      </c>
      <c r="R151" s="30" t="s">
        <v>125</v>
      </c>
      <c r="S151" s="30"/>
      <c r="T151" s="30"/>
      <c r="U151" s="30"/>
      <c r="V151" s="30" t="s">
        <v>32</v>
      </c>
      <c r="W151" s="30"/>
      <c r="X151" s="30"/>
      <c r="Y151" s="30"/>
      <c r="Z151" s="30"/>
      <c r="AA151" s="30"/>
      <c r="AB151" s="30"/>
      <c r="AC151" s="30"/>
      <c r="AD151" s="30"/>
      <c r="AE151" s="30"/>
      <c r="AF151" s="30"/>
      <c r="AG151" s="30" t="s">
        <v>434</v>
      </c>
      <c r="AH151" s="30" t="s">
        <v>463</v>
      </c>
      <c r="AI151" s="30" t="s">
        <v>441</v>
      </c>
      <c r="AJ151" s="30" t="s">
        <v>756</v>
      </c>
      <c r="AK151" s="29" t="s">
        <v>791</v>
      </c>
      <c r="AL151" s="29"/>
      <c r="AM151" s="25"/>
      <c r="AN151" s="25"/>
      <c r="AO151" s="25">
        <v>25</v>
      </c>
      <c r="AP151" s="25">
        <v>35</v>
      </c>
      <c r="AQ151" s="25">
        <v>40</v>
      </c>
      <c r="AR151" s="25">
        <v>100</v>
      </c>
      <c r="AS151" s="25"/>
      <c r="AT151" s="25"/>
      <c r="AU151" s="59">
        <v>25</v>
      </c>
      <c r="AV151" s="30"/>
      <c r="AW151" s="109"/>
      <c r="AX151" s="30">
        <v>0</v>
      </c>
      <c r="AY151" s="30"/>
      <c r="AZ151" s="30"/>
      <c r="BA151" s="30">
        <v>5</v>
      </c>
      <c r="BB151" s="29"/>
      <c r="BC151" s="29"/>
      <c r="BD151" s="29"/>
      <c r="BE151" s="29"/>
      <c r="BF151" s="29"/>
      <c r="BG151" s="29"/>
    </row>
    <row r="152" spans="1:61" ht="84.75" customHeight="1" x14ac:dyDescent="0.25">
      <c r="A152" s="43" t="s">
        <v>24</v>
      </c>
      <c r="B152" s="43" t="s">
        <v>25</v>
      </c>
      <c r="C152" s="43" t="s">
        <v>26</v>
      </c>
      <c r="D152" s="43" t="s">
        <v>27</v>
      </c>
      <c r="E152" s="43" t="s">
        <v>34</v>
      </c>
      <c r="F152" s="30" t="s">
        <v>73</v>
      </c>
      <c r="G152" s="30" t="s">
        <v>123</v>
      </c>
      <c r="H152" s="110" t="s">
        <v>74</v>
      </c>
      <c r="I152" s="30"/>
      <c r="J152" s="30" t="s">
        <v>726</v>
      </c>
      <c r="K152" s="29" t="s">
        <v>709</v>
      </c>
      <c r="L152" s="44"/>
      <c r="M152" s="48"/>
      <c r="N152" s="48"/>
      <c r="O152" s="36" t="s">
        <v>729</v>
      </c>
      <c r="P152" s="103">
        <v>483</v>
      </c>
      <c r="Q152" s="28" t="s">
        <v>124</v>
      </c>
      <c r="R152" s="30" t="s">
        <v>125</v>
      </c>
      <c r="S152" s="30"/>
      <c r="T152" s="30"/>
      <c r="U152" s="30"/>
      <c r="V152" s="30" t="s">
        <v>32</v>
      </c>
      <c r="W152" s="30"/>
      <c r="X152" s="30"/>
      <c r="Y152" s="30"/>
      <c r="Z152" s="30"/>
      <c r="AA152" s="30"/>
      <c r="AB152" s="30"/>
      <c r="AC152" s="30"/>
      <c r="AD152" s="30"/>
      <c r="AE152" s="30"/>
      <c r="AF152" s="30"/>
      <c r="AG152" s="30" t="s">
        <v>434</v>
      </c>
      <c r="AH152" s="30" t="s">
        <v>463</v>
      </c>
      <c r="AI152" s="30" t="s">
        <v>441</v>
      </c>
      <c r="AJ152" s="30" t="s">
        <v>756</v>
      </c>
      <c r="AK152" s="29" t="s">
        <v>792</v>
      </c>
      <c r="AL152" s="29"/>
      <c r="AM152" s="30"/>
      <c r="AN152" s="30"/>
      <c r="AO152" s="30">
        <v>25</v>
      </c>
      <c r="AP152" s="30">
        <v>25</v>
      </c>
      <c r="AQ152" s="30">
        <v>50</v>
      </c>
      <c r="AR152" s="30">
        <v>100</v>
      </c>
      <c r="AS152" s="30"/>
      <c r="AT152" s="30"/>
      <c r="AU152" s="59">
        <v>25</v>
      </c>
      <c r="AV152" s="30"/>
      <c r="AW152" s="109"/>
      <c r="AX152" s="30">
        <v>0</v>
      </c>
      <c r="AY152" s="30"/>
      <c r="AZ152" s="30"/>
      <c r="BA152" s="30">
        <v>7.5</v>
      </c>
      <c r="BB152" s="29"/>
      <c r="BC152" s="29"/>
      <c r="BD152" s="29"/>
      <c r="BE152" s="29"/>
      <c r="BF152" s="29"/>
      <c r="BG152" s="29"/>
    </row>
    <row r="153" spans="1:61" ht="84.75" customHeight="1" x14ac:dyDescent="0.25">
      <c r="A153" s="43" t="s">
        <v>24</v>
      </c>
      <c r="B153" s="43" t="s">
        <v>25</v>
      </c>
      <c r="C153" s="43" t="s">
        <v>26</v>
      </c>
      <c r="D153" s="43" t="s">
        <v>27</v>
      </c>
      <c r="E153" s="43" t="s">
        <v>34</v>
      </c>
      <c r="F153" s="30" t="s">
        <v>73</v>
      </c>
      <c r="G153" s="30" t="s">
        <v>117</v>
      </c>
      <c r="H153" s="110" t="s">
        <v>74</v>
      </c>
      <c r="I153" s="30"/>
      <c r="J153" s="30" t="s">
        <v>726</v>
      </c>
      <c r="K153" s="29" t="s">
        <v>709</v>
      </c>
      <c r="L153" s="44"/>
      <c r="M153" s="48"/>
      <c r="N153" s="48"/>
      <c r="O153" s="36" t="s">
        <v>729</v>
      </c>
      <c r="P153" s="103">
        <v>482</v>
      </c>
      <c r="Q153" s="28" t="s">
        <v>122</v>
      </c>
      <c r="R153" s="30" t="s">
        <v>125</v>
      </c>
      <c r="S153" s="30"/>
      <c r="T153" s="30"/>
      <c r="U153" s="30" t="s">
        <v>32</v>
      </c>
      <c r="V153" s="30"/>
      <c r="W153" s="30"/>
      <c r="X153" s="30"/>
      <c r="Y153" s="30"/>
      <c r="Z153" s="30"/>
      <c r="AA153" s="30"/>
      <c r="AB153" s="30"/>
      <c r="AC153" s="30"/>
      <c r="AD153" s="30"/>
      <c r="AE153" s="30"/>
      <c r="AF153" s="30"/>
      <c r="AG153" s="30" t="s">
        <v>434</v>
      </c>
      <c r="AH153" s="30" t="s">
        <v>463</v>
      </c>
      <c r="AI153" s="30" t="s">
        <v>441</v>
      </c>
      <c r="AJ153" s="30" t="s">
        <v>756</v>
      </c>
      <c r="AK153" s="29" t="s">
        <v>793</v>
      </c>
      <c r="AL153" s="29"/>
      <c r="AM153" s="25">
        <v>0</v>
      </c>
      <c r="AN153" s="25"/>
      <c r="AO153" s="25">
        <v>25</v>
      </c>
      <c r="AP153" s="25">
        <v>25</v>
      </c>
      <c r="AQ153" s="25">
        <v>50</v>
      </c>
      <c r="AR153" s="25">
        <v>100</v>
      </c>
      <c r="AS153" s="25"/>
      <c r="AT153" s="25"/>
      <c r="AU153" s="59">
        <v>25</v>
      </c>
      <c r="AV153" s="30"/>
      <c r="AW153" s="109"/>
      <c r="AX153" s="30">
        <v>0</v>
      </c>
      <c r="AY153" s="30"/>
      <c r="AZ153" s="30"/>
      <c r="BA153" s="30">
        <v>5</v>
      </c>
      <c r="BB153" s="29"/>
      <c r="BC153" s="29"/>
      <c r="BD153" s="29"/>
      <c r="BE153" s="29"/>
      <c r="BF153" s="29"/>
      <c r="BG153" s="29"/>
    </row>
    <row r="154" spans="1:61" ht="84.75" customHeight="1" x14ac:dyDescent="0.25">
      <c r="A154" s="43" t="s">
        <v>24</v>
      </c>
      <c r="B154" s="43" t="s">
        <v>25</v>
      </c>
      <c r="C154" s="43" t="s">
        <v>26</v>
      </c>
      <c r="D154" s="43" t="s">
        <v>27</v>
      </c>
      <c r="E154" s="43" t="s">
        <v>34</v>
      </c>
      <c r="F154" s="30" t="s">
        <v>73</v>
      </c>
      <c r="G154" s="30" t="s">
        <v>123</v>
      </c>
      <c r="H154" s="110" t="s">
        <v>74</v>
      </c>
      <c r="I154" s="30"/>
      <c r="J154" s="30" t="s">
        <v>726</v>
      </c>
      <c r="K154" s="29" t="s">
        <v>709</v>
      </c>
      <c r="L154" s="44"/>
      <c r="M154" s="48"/>
      <c r="N154" s="48"/>
      <c r="O154" s="36" t="s">
        <v>667</v>
      </c>
      <c r="P154" s="103">
        <v>505</v>
      </c>
      <c r="Q154" s="28" t="s">
        <v>794</v>
      </c>
      <c r="R154" s="30" t="s">
        <v>125</v>
      </c>
      <c r="S154" s="30"/>
      <c r="T154" s="30"/>
      <c r="U154" s="30"/>
      <c r="V154" s="30" t="s">
        <v>32</v>
      </c>
      <c r="W154" s="30"/>
      <c r="X154" s="30"/>
      <c r="Y154" s="30"/>
      <c r="Z154" s="30"/>
      <c r="AA154" s="30"/>
      <c r="AB154" s="30"/>
      <c r="AC154" s="30"/>
      <c r="AD154" s="30"/>
      <c r="AE154" s="30"/>
      <c r="AF154" s="30"/>
      <c r="AG154" s="30" t="s">
        <v>434</v>
      </c>
      <c r="AH154" s="30" t="s">
        <v>463</v>
      </c>
      <c r="AI154" s="30" t="s">
        <v>441</v>
      </c>
      <c r="AJ154" s="30" t="s">
        <v>756</v>
      </c>
      <c r="AK154" s="29" t="s">
        <v>795</v>
      </c>
      <c r="AL154" s="29"/>
      <c r="AM154" s="30">
        <v>0</v>
      </c>
      <c r="AN154" s="30">
        <v>0</v>
      </c>
      <c r="AO154" s="30">
        <v>30</v>
      </c>
      <c r="AP154" s="30">
        <v>40</v>
      </c>
      <c r="AQ154" s="30">
        <v>30</v>
      </c>
      <c r="AR154" s="30">
        <v>100</v>
      </c>
      <c r="AS154" s="30"/>
      <c r="AT154" s="30"/>
      <c r="AU154" s="59">
        <v>30</v>
      </c>
      <c r="AV154" s="30"/>
      <c r="AW154" s="109"/>
      <c r="AX154" s="30"/>
      <c r="AY154" s="30"/>
      <c r="AZ154" s="30"/>
      <c r="BA154" s="30"/>
      <c r="BB154" s="29"/>
      <c r="BC154" s="29"/>
      <c r="BD154" s="29"/>
      <c r="BE154" s="29"/>
      <c r="BF154" s="29"/>
      <c r="BG154" s="29"/>
    </row>
    <row r="155" spans="1:61" ht="78" customHeight="1" x14ac:dyDescent="0.25">
      <c r="A155" s="43" t="s">
        <v>24</v>
      </c>
      <c r="B155" s="43" t="s">
        <v>25</v>
      </c>
      <c r="C155" s="43" t="s">
        <v>26</v>
      </c>
      <c r="D155" s="43" t="s">
        <v>130</v>
      </c>
      <c r="E155" s="43" t="s">
        <v>131</v>
      </c>
      <c r="F155" s="30" t="s">
        <v>115</v>
      </c>
      <c r="G155" s="30" t="s">
        <v>79</v>
      </c>
      <c r="H155" s="30" t="s">
        <v>74</v>
      </c>
      <c r="I155" s="30" t="s">
        <v>796</v>
      </c>
      <c r="J155" s="30" t="s">
        <v>797</v>
      </c>
      <c r="K155" s="28" t="s">
        <v>798</v>
      </c>
      <c r="L155" s="44" t="s">
        <v>799</v>
      </c>
      <c r="M155" s="28" t="s">
        <v>800</v>
      </c>
      <c r="N155" s="30">
        <v>7</v>
      </c>
      <c r="O155" s="28" t="s">
        <v>800</v>
      </c>
      <c r="P155" s="30">
        <v>52</v>
      </c>
      <c r="Q155" s="28" t="s">
        <v>132</v>
      </c>
      <c r="R155" s="30" t="s">
        <v>81</v>
      </c>
      <c r="S155" s="28"/>
      <c r="T155" s="28"/>
      <c r="U155" s="28"/>
      <c r="V155" s="28"/>
      <c r="W155" s="28"/>
      <c r="X155" s="28"/>
      <c r="Y155" s="28"/>
      <c r="Z155" s="28"/>
      <c r="AA155" s="28"/>
      <c r="AB155" s="28"/>
      <c r="AC155" s="28"/>
      <c r="AD155" s="28"/>
      <c r="AE155" s="28"/>
      <c r="AF155" s="28"/>
      <c r="AG155" s="30" t="s">
        <v>444</v>
      </c>
      <c r="AH155" s="30" t="s">
        <v>448</v>
      </c>
      <c r="AI155" s="30" t="s">
        <v>441</v>
      </c>
      <c r="AJ155" s="30" t="s">
        <v>445</v>
      </c>
      <c r="AK155" s="28" t="s">
        <v>801</v>
      </c>
      <c r="AL155" s="28" t="s">
        <v>802</v>
      </c>
      <c r="AM155" s="30">
        <v>682</v>
      </c>
      <c r="AN155" s="30">
        <v>199</v>
      </c>
      <c r="AO155" s="30">
        <v>67</v>
      </c>
      <c r="AP155" s="30">
        <v>82</v>
      </c>
      <c r="AQ155" s="30">
        <v>81</v>
      </c>
      <c r="AR155" s="30">
        <v>429</v>
      </c>
      <c r="AS155" s="50"/>
      <c r="AT155" s="30"/>
      <c r="AU155" s="30">
        <v>67</v>
      </c>
      <c r="AV155" s="50"/>
      <c r="AW155" s="112"/>
      <c r="AX155" s="28"/>
      <c r="AY155" s="30"/>
      <c r="AZ155" s="28"/>
      <c r="BA155" s="30">
        <v>33</v>
      </c>
      <c r="BB155" s="30"/>
      <c r="BC155" s="30"/>
      <c r="BD155" s="30"/>
      <c r="BE155" s="28"/>
      <c r="BF155" s="30"/>
      <c r="BG155" s="30">
        <v>34</v>
      </c>
    </row>
    <row r="156" spans="1:61" ht="78" customHeight="1" x14ac:dyDescent="0.25">
      <c r="A156" s="43" t="s">
        <v>24</v>
      </c>
      <c r="B156" s="43" t="s">
        <v>25</v>
      </c>
      <c r="C156" s="43" t="s">
        <v>26</v>
      </c>
      <c r="D156" s="43" t="s">
        <v>130</v>
      </c>
      <c r="E156" s="43" t="s">
        <v>131</v>
      </c>
      <c r="F156" s="30" t="s">
        <v>115</v>
      </c>
      <c r="G156" s="30" t="s">
        <v>79</v>
      </c>
      <c r="H156" s="30" t="s">
        <v>74</v>
      </c>
      <c r="I156" s="30" t="s">
        <v>796</v>
      </c>
      <c r="J156" s="30" t="s">
        <v>797</v>
      </c>
      <c r="K156" s="28" t="s">
        <v>803</v>
      </c>
      <c r="L156" s="44" t="s">
        <v>799</v>
      </c>
      <c r="M156" s="28" t="s">
        <v>800</v>
      </c>
      <c r="N156" s="30">
        <v>7</v>
      </c>
      <c r="O156" s="28" t="s">
        <v>800</v>
      </c>
      <c r="P156" s="30">
        <v>53</v>
      </c>
      <c r="Q156" s="28" t="s">
        <v>133</v>
      </c>
      <c r="R156" s="30" t="s">
        <v>81</v>
      </c>
      <c r="S156" s="30"/>
      <c r="T156" s="30"/>
      <c r="U156" s="30"/>
      <c r="V156" s="30"/>
      <c r="W156" s="30"/>
      <c r="X156" s="30"/>
      <c r="Y156" s="30"/>
      <c r="Z156" s="30"/>
      <c r="AA156" s="30"/>
      <c r="AB156" s="30"/>
      <c r="AC156" s="30"/>
      <c r="AD156" s="30"/>
      <c r="AE156" s="30"/>
      <c r="AF156" s="30"/>
      <c r="AG156" s="30" t="s">
        <v>444</v>
      </c>
      <c r="AH156" s="30" t="s">
        <v>448</v>
      </c>
      <c r="AI156" s="30" t="s">
        <v>441</v>
      </c>
      <c r="AJ156" s="30" t="s">
        <v>445</v>
      </c>
      <c r="AK156" s="28" t="s">
        <v>804</v>
      </c>
      <c r="AL156" s="28" t="s">
        <v>802</v>
      </c>
      <c r="AM156" s="30">
        <v>704</v>
      </c>
      <c r="AN156" s="30">
        <v>365</v>
      </c>
      <c r="AO156" s="30">
        <v>191</v>
      </c>
      <c r="AP156" s="30">
        <v>199</v>
      </c>
      <c r="AQ156" s="30">
        <v>223</v>
      </c>
      <c r="AR156" s="30">
        <v>978</v>
      </c>
      <c r="AS156" s="50"/>
      <c r="AT156" s="30"/>
      <c r="AU156" s="30">
        <v>191</v>
      </c>
      <c r="AV156" s="50"/>
      <c r="AW156" s="112"/>
      <c r="AX156" s="30"/>
      <c r="AY156" s="30"/>
      <c r="AZ156" s="28"/>
      <c r="BA156" s="30">
        <v>50</v>
      </c>
      <c r="BB156" s="30"/>
      <c r="BC156" s="30"/>
      <c r="BD156" s="30"/>
      <c r="BE156" s="28"/>
      <c r="BF156" s="30"/>
      <c r="BG156" s="30">
        <v>141</v>
      </c>
    </row>
    <row r="157" spans="1:61" ht="78" customHeight="1" x14ac:dyDescent="0.25">
      <c r="A157" s="43" t="s">
        <v>24</v>
      </c>
      <c r="B157" s="43" t="s">
        <v>25</v>
      </c>
      <c r="C157" s="43" t="s">
        <v>26</v>
      </c>
      <c r="D157" s="43" t="s">
        <v>130</v>
      </c>
      <c r="E157" s="43" t="s">
        <v>131</v>
      </c>
      <c r="F157" s="30" t="s">
        <v>115</v>
      </c>
      <c r="G157" s="30" t="s">
        <v>29</v>
      </c>
      <c r="H157" s="30" t="s">
        <v>74</v>
      </c>
      <c r="I157" s="30" t="s">
        <v>796</v>
      </c>
      <c r="J157" s="30" t="s">
        <v>805</v>
      </c>
      <c r="K157" s="28" t="s">
        <v>803</v>
      </c>
      <c r="L157" s="44" t="s">
        <v>799</v>
      </c>
      <c r="M157" s="28" t="s">
        <v>800</v>
      </c>
      <c r="N157" s="30">
        <v>7</v>
      </c>
      <c r="O157" s="28" t="s">
        <v>800</v>
      </c>
      <c r="P157" s="30">
        <v>55</v>
      </c>
      <c r="Q157" s="28" t="s">
        <v>806</v>
      </c>
      <c r="R157" s="30" t="s">
        <v>55</v>
      </c>
      <c r="S157" s="30"/>
      <c r="T157" s="30"/>
      <c r="U157" s="30"/>
      <c r="V157" s="30" t="s">
        <v>32</v>
      </c>
      <c r="W157" s="30"/>
      <c r="X157" s="30"/>
      <c r="Y157" s="30"/>
      <c r="Z157" s="30"/>
      <c r="AA157" s="30"/>
      <c r="AB157" s="30"/>
      <c r="AC157" s="30"/>
      <c r="AD157" s="30"/>
      <c r="AE157" s="30"/>
      <c r="AF157" s="30"/>
      <c r="AG157" s="30" t="s">
        <v>444</v>
      </c>
      <c r="AH157" s="30" t="s">
        <v>460</v>
      </c>
      <c r="AI157" s="30" t="s">
        <v>441</v>
      </c>
      <c r="AJ157" s="30" t="s">
        <v>445</v>
      </c>
      <c r="AK157" s="28" t="s">
        <v>807</v>
      </c>
      <c r="AL157" s="28" t="s">
        <v>808</v>
      </c>
      <c r="AM157" s="30"/>
      <c r="AN157" s="30">
        <v>2317</v>
      </c>
      <c r="AO157" s="30">
        <v>2284</v>
      </c>
      <c r="AP157" s="30">
        <v>980</v>
      </c>
      <c r="AQ157" s="30">
        <v>25</v>
      </c>
      <c r="AR157" s="30">
        <v>5606</v>
      </c>
      <c r="AS157" s="50">
        <v>2303</v>
      </c>
      <c r="AT157" s="30"/>
      <c r="AU157" s="30">
        <v>2284</v>
      </c>
      <c r="AV157" s="50">
        <v>14</v>
      </c>
      <c r="AW157" s="50">
        <v>45</v>
      </c>
      <c r="AX157" s="30">
        <v>68</v>
      </c>
      <c r="AY157" s="30">
        <v>135</v>
      </c>
      <c r="AZ157" s="30">
        <v>161</v>
      </c>
      <c r="BA157" s="30">
        <v>178</v>
      </c>
      <c r="BB157" s="30">
        <v>229</v>
      </c>
      <c r="BC157" s="30">
        <v>305</v>
      </c>
      <c r="BD157" s="30">
        <v>245</v>
      </c>
      <c r="BE157" s="28">
        <v>360</v>
      </c>
      <c r="BF157" s="30">
        <v>318</v>
      </c>
      <c r="BG157" s="30">
        <v>226</v>
      </c>
    </row>
    <row r="158" spans="1:61" ht="78" customHeight="1" x14ac:dyDescent="0.25">
      <c r="A158" s="43" t="s">
        <v>24</v>
      </c>
      <c r="B158" s="43" t="s">
        <v>25</v>
      </c>
      <c r="C158" s="43" t="s">
        <v>26</v>
      </c>
      <c r="D158" s="43" t="s">
        <v>130</v>
      </c>
      <c r="E158" s="43" t="s">
        <v>131</v>
      </c>
      <c r="F158" s="30" t="s">
        <v>115</v>
      </c>
      <c r="G158" s="30" t="s">
        <v>29</v>
      </c>
      <c r="H158" s="30" t="s">
        <v>74</v>
      </c>
      <c r="I158" s="30" t="s">
        <v>796</v>
      </c>
      <c r="J158" s="30" t="s">
        <v>805</v>
      </c>
      <c r="K158" s="28" t="s">
        <v>803</v>
      </c>
      <c r="L158" s="44" t="s">
        <v>799</v>
      </c>
      <c r="M158" s="28" t="s">
        <v>800</v>
      </c>
      <c r="N158" s="30">
        <v>7</v>
      </c>
      <c r="O158" s="28" t="s">
        <v>800</v>
      </c>
      <c r="P158" s="30">
        <v>56</v>
      </c>
      <c r="Q158" s="28" t="s">
        <v>134</v>
      </c>
      <c r="R158" s="30" t="s">
        <v>55</v>
      </c>
      <c r="S158" s="30"/>
      <c r="T158" s="30"/>
      <c r="U158" s="30"/>
      <c r="V158" s="30" t="s">
        <v>32</v>
      </c>
      <c r="W158" s="30"/>
      <c r="X158" s="30"/>
      <c r="Y158" s="30"/>
      <c r="Z158" s="30"/>
      <c r="AA158" s="30"/>
      <c r="AB158" s="30"/>
      <c r="AC158" s="30"/>
      <c r="AD158" s="30"/>
      <c r="AE158" s="30"/>
      <c r="AF158" s="30"/>
      <c r="AG158" s="30" t="s">
        <v>444</v>
      </c>
      <c r="AH158" s="30" t="s">
        <v>460</v>
      </c>
      <c r="AI158" s="30" t="s">
        <v>441</v>
      </c>
      <c r="AJ158" s="30" t="s">
        <v>445</v>
      </c>
      <c r="AK158" s="36" t="s">
        <v>809</v>
      </c>
      <c r="AL158" s="36" t="s">
        <v>808</v>
      </c>
      <c r="AM158" s="36"/>
      <c r="AN158" s="30">
        <v>920</v>
      </c>
      <c r="AO158" s="30">
        <v>1205</v>
      </c>
      <c r="AP158" s="30">
        <v>3228</v>
      </c>
      <c r="AQ158" s="30">
        <v>1712</v>
      </c>
      <c r="AR158" s="30">
        <v>7065</v>
      </c>
      <c r="AS158" s="50">
        <v>884</v>
      </c>
      <c r="AT158" s="30"/>
      <c r="AU158" s="30">
        <v>1205</v>
      </c>
      <c r="AV158" s="50">
        <v>18</v>
      </c>
      <c r="AW158" s="50">
        <v>17</v>
      </c>
      <c r="AX158" s="30">
        <v>37</v>
      </c>
      <c r="AY158" s="30">
        <v>120</v>
      </c>
      <c r="AZ158" s="30">
        <v>124</v>
      </c>
      <c r="BA158" s="30">
        <v>59</v>
      </c>
      <c r="BB158" s="30">
        <v>75</v>
      </c>
      <c r="BC158" s="30">
        <v>37</v>
      </c>
      <c r="BD158" s="30">
        <v>133</v>
      </c>
      <c r="BE158" s="30">
        <v>90</v>
      </c>
      <c r="BF158" s="30">
        <v>251</v>
      </c>
      <c r="BG158" s="30">
        <v>244</v>
      </c>
    </row>
    <row r="159" spans="1:61" ht="78" customHeight="1" x14ac:dyDescent="0.25">
      <c r="A159" s="43" t="s">
        <v>24</v>
      </c>
      <c r="B159" s="43" t="s">
        <v>25</v>
      </c>
      <c r="C159" s="43" t="s">
        <v>26</v>
      </c>
      <c r="D159" s="43" t="s">
        <v>130</v>
      </c>
      <c r="E159" s="43" t="s">
        <v>131</v>
      </c>
      <c r="F159" s="30" t="s">
        <v>115</v>
      </c>
      <c r="G159" s="30" t="s">
        <v>29</v>
      </c>
      <c r="H159" s="30" t="s">
        <v>74</v>
      </c>
      <c r="I159" s="30" t="s">
        <v>796</v>
      </c>
      <c r="J159" s="30" t="s">
        <v>805</v>
      </c>
      <c r="K159" s="28" t="s">
        <v>803</v>
      </c>
      <c r="L159" s="44" t="s">
        <v>799</v>
      </c>
      <c r="M159" s="28" t="s">
        <v>800</v>
      </c>
      <c r="N159" s="30">
        <v>7</v>
      </c>
      <c r="O159" s="28" t="s">
        <v>800</v>
      </c>
      <c r="P159" s="43">
        <v>57</v>
      </c>
      <c r="Q159" s="89" t="s">
        <v>135</v>
      </c>
      <c r="R159" s="30" t="s">
        <v>36</v>
      </c>
      <c r="S159" s="30"/>
      <c r="T159" s="30"/>
      <c r="U159" s="30"/>
      <c r="V159" s="30" t="s">
        <v>32</v>
      </c>
      <c r="W159" s="30"/>
      <c r="X159" s="30"/>
      <c r="Y159" s="30"/>
      <c r="Z159" s="30"/>
      <c r="AA159" s="30"/>
      <c r="AB159" s="30"/>
      <c r="AC159" s="30"/>
      <c r="AD159" s="30"/>
      <c r="AE159" s="30"/>
      <c r="AF159" s="30"/>
      <c r="AG159" s="30" t="s">
        <v>444</v>
      </c>
      <c r="AH159" s="30" t="s">
        <v>535</v>
      </c>
      <c r="AI159" s="30" t="s">
        <v>441</v>
      </c>
      <c r="AJ159" s="30" t="s">
        <v>445</v>
      </c>
      <c r="AK159" s="36" t="s">
        <v>810</v>
      </c>
      <c r="AL159" s="36" t="s">
        <v>811</v>
      </c>
      <c r="AM159" s="30">
        <v>0</v>
      </c>
      <c r="AN159" s="30">
        <v>0</v>
      </c>
      <c r="AO159" s="30">
        <v>2</v>
      </c>
      <c r="AP159" s="30"/>
      <c r="AQ159" s="30"/>
      <c r="AR159" s="30">
        <v>2</v>
      </c>
      <c r="AS159" s="50"/>
      <c r="AT159" s="30"/>
      <c r="AU159" s="30">
        <v>2</v>
      </c>
      <c r="AV159" s="50"/>
      <c r="AW159" s="113"/>
      <c r="AX159" s="30"/>
      <c r="AY159" s="30"/>
      <c r="AZ159" s="29"/>
      <c r="BA159" s="29"/>
      <c r="BB159" s="29"/>
      <c r="BC159" s="29"/>
      <c r="BD159" s="30"/>
      <c r="BE159" s="29"/>
      <c r="BF159" s="29"/>
      <c r="BG159" s="29"/>
    </row>
    <row r="160" spans="1:61" ht="78" customHeight="1" x14ac:dyDescent="0.25">
      <c r="A160" s="43" t="s">
        <v>24</v>
      </c>
      <c r="B160" s="43" t="s">
        <v>25</v>
      </c>
      <c r="C160" s="43" t="s">
        <v>26</v>
      </c>
      <c r="D160" s="43" t="s">
        <v>130</v>
      </c>
      <c r="E160" s="43" t="s">
        <v>131</v>
      </c>
      <c r="F160" s="30" t="s">
        <v>115</v>
      </c>
      <c r="G160" s="30" t="s">
        <v>29</v>
      </c>
      <c r="H160" s="30" t="s">
        <v>74</v>
      </c>
      <c r="I160" s="30" t="s">
        <v>796</v>
      </c>
      <c r="J160" s="30" t="s">
        <v>805</v>
      </c>
      <c r="K160" s="28" t="s">
        <v>803</v>
      </c>
      <c r="L160" s="44" t="s">
        <v>799</v>
      </c>
      <c r="M160" s="28" t="s">
        <v>800</v>
      </c>
      <c r="N160" s="30">
        <v>7</v>
      </c>
      <c r="O160" s="28" t="s">
        <v>800</v>
      </c>
      <c r="P160" s="30">
        <v>58</v>
      </c>
      <c r="Q160" s="28" t="s">
        <v>136</v>
      </c>
      <c r="R160" s="30" t="s">
        <v>36</v>
      </c>
      <c r="S160" s="30"/>
      <c r="T160" s="30"/>
      <c r="U160" s="30" t="s">
        <v>32</v>
      </c>
      <c r="V160" s="30"/>
      <c r="W160" s="30"/>
      <c r="X160" s="30"/>
      <c r="Y160" s="30"/>
      <c r="Z160" s="30"/>
      <c r="AA160" s="30"/>
      <c r="AB160" s="30"/>
      <c r="AC160" s="30"/>
      <c r="AD160" s="30"/>
      <c r="AE160" s="30"/>
      <c r="AF160" s="30"/>
      <c r="AG160" s="30" t="s">
        <v>444</v>
      </c>
      <c r="AH160" s="30" t="s">
        <v>460</v>
      </c>
      <c r="AI160" s="30" t="s">
        <v>441</v>
      </c>
      <c r="AJ160" s="30" t="s">
        <v>445</v>
      </c>
      <c r="AK160" s="36" t="s">
        <v>812</v>
      </c>
      <c r="AL160" s="36" t="s">
        <v>813</v>
      </c>
      <c r="AM160" s="30"/>
      <c r="AN160" s="30"/>
      <c r="AO160" s="30">
        <v>965</v>
      </c>
      <c r="AP160" s="30"/>
      <c r="AQ160" s="30"/>
      <c r="AR160" s="30">
        <v>965</v>
      </c>
      <c r="AS160" s="50"/>
      <c r="AT160" s="30"/>
      <c r="AU160" s="30">
        <v>965</v>
      </c>
      <c r="AV160" s="50">
        <v>28</v>
      </c>
      <c r="AW160" s="40">
        <v>46</v>
      </c>
      <c r="AX160" s="30">
        <v>46</v>
      </c>
      <c r="AY160" s="30">
        <v>10</v>
      </c>
      <c r="AZ160" s="30">
        <v>11</v>
      </c>
      <c r="BA160" s="30">
        <v>35</v>
      </c>
      <c r="BB160" s="30">
        <v>35</v>
      </c>
      <c r="BC160" s="30">
        <v>68</v>
      </c>
      <c r="BD160" s="30">
        <v>133</v>
      </c>
      <c r="BE160" s="30">
        <v>203</v>
      </c>
      <c r="BF160" s="30">
        <v>203</v>
      </c>
      <c r="BG160" s="30">
        <v>147</v>
      </c>
    </row>
    <row r="161" spans="1:59" ht="78" customHeight="1" x14ac:dyDescent="0.25">
      <c r="A161" s="43" t="s">
        <v>24</v>
      </c>
      <c r="B161" s="43" t="s">
        <v>25</v>
      </c>
      <c r="C161" s="43" t="s">
        <v>26</v>
      </c>
      <c r="D161" s="43" t="s">
        <v>130</v>
      </c>
      <c r="E161" s="43" t="s">
        <v>130</v>
      </c>
      <c r="F161" s="30" t="s">
        <v>28</v>
      </c>
      <c r="G161" s="30" t="s">
        <v>39</v>
      </c>
      <c r="H161" s="30" t="s">
        <v>74</v>
      </c>
      <c r="I161" s="30" t="s">
        <v>814</v>
      </c>
      <c r="J161" s="30" t="s">
        <v>815</v>
      </c>
      <c r="K161" s="28" t="s">
        <v>816</v>
      </c>
      <c r="L161" s="44" t="s">
        <v>817</v>
      </c>
      <c r="M161" s="28" t="s">
        <v>814</v>
      </c>
      <c r="N161" s="30">
        <v>12</v>
      </c>
      <c r="O161" s="28" t="s">
        <v>814</v>
      </c>
      <c r="P161" s="30">
        <v>67</v>
      </c>
      <c r="Q161" s="28" t="s">
        <v>139</v>
      </c>
      <c r="R161" s="30" t="s">
        <v>55</v>
      </c>
      <c r="S161" s="30" t="s">
        <v>32</v>
      </c>
      <c r="T161" s="30"/>
      <c r="U161" s="30"/>
      <c r="V161" s="30" t="s">
        <v>140</v>
      </c>
      <c r="W161" s="30"/>
      <c r="X161" s="30"/>
      <c r="Y161" s="30"/>
      <c r="Z161" s="30"/>
      <c r="AA161" s="30"/>
      <c r="AB161" s="30"/>
      <c r="AC161" s="30"/>
      <c r="AD161" s="30"/>
      <c r="AE161" s="30"/>
      <c r="AF161" s="30"/>
      <c r="AG161" s="30" t="s">
        <v>534</v>
      </c>
      <c r="AH161" s="30" t="s">
        <v>535</v>
      </c>
      <c r="AI161" s="30" t="s">
        <v>457</v>
      </c>
      <c r="AJ161" s="30" t="s">
        <v>437</v>
      </c>
      <c r="AK161" s="28" t="s">
        <v>818</v>
      </c>
      <c r="AL161" s="28"/>
      <c r="AM161" s="30">
        <v>80.099999999999994</v>
      </c>
      <c r="AN161" s="30">
        <v>80.8</v>
      </c>
      <c r="AO161" s="30">
        <v>81.7</v>
      </c>
      <c r="AP161" s="30">
        <v>82.3</v>
      </c>
      <c r="AQ161" s="30">
        <v>83</v>
      </c>
      <c r="AR161" s="30">
        <v>83</v>
      </c>
      <c r="AS161" s="50"/>
      <c r="AT161" s="30"/>
      <c r="AU161" s="30">
        <v>81.5</v>
      </c>
      <c r="AV161" s="108"/>
      <c r="AW161" s="112"/>
      <c r="AX161" s="28"/>
      <c r="AY161" s="28"/>
      <c r="AZ161" s="28"/>
      <c r="BA161" s="28"/>
      <c r="BB161" s="28"/>
      <c r="BC161" s="28"/>
      <c r="BD161" s="28"/>
      <c r="BE161" s="28"/>
      <c r="BF161" s="28"/>
      <c r="BG161" s="28">
        <v>81.7</v>
      </c>
    </row>
    <row r="162" spans="1:59" ht="78" customHeight="1" x14ac:dyDescent="0.25">
      <c r="A162" s="43" t="s">
        <v>24</v>
      </c>
      <c r="B162" s="43" t="s">
        <v>25</v>
      </c>
      <c r="C162" s="43" t="s">
        <v>26</v>
      </c>
      <c r="D162" s="43" t="s">
        <v>130</v>
      </c>
      <c r="E162" s="43" t="s">
        <v>141</v>
      </c>
      <c r="F162" s="30" t="s">
        <v>28</v>
      </c>
      <c r="G162" s="30" t="s">
        <v>79</v>
      </c>
      <c r="H162" s="30" t="s">
        <v>74</v>
      </c>
      <c r="I162" s="30" t="s">
        <v>814</v>
      </c>
      <c r="J162" s="30" t="s">
        <v>720</v>
      </c>
      <c r="K162" s="28" t="s">
        <v>704</v>
      </c>
      <c r="L162" s="44" t="s">
        <v>817</v>
      </c>
      <c r="M162" s="28" t="s">
        <v>814</v>
      </c>
      <c r="N162" s="30">
        <v>12</v>
      </c>
      <c r="O162" s="28" t="s">
        <v>814</v>
      </c>
      <c r="P162" s="30">
        <v>68</v>
      </c>
      <c r="Q162" s="28" t="s">
        <v>142</v>
      </c>
      <c r="R162" s="30" t="s">
        <v>63</v>
      </c>
      <c r="S162" s="30" t="s">
        <v>32</v>
      </c>
      <c r="T162" s="30"/>
      <c r="U162" s="30"/>
      <c r="V162" s="30"/>
      <c r="W162" s="30"/>
      <c r="X162" s="30"/>
      <c r="Y162" s="30"/>
      <c r="Z162" s="30"/>
      <c r="AA162" s="30"/>
      <c r="AB162" s="30"/>
      <c r="AC162" s="30"/>
      <c r="AD162" s="30"/>
      <c r="AE162" s="30"/>
      <c r="AF162" s="30"/>
      <c r="AG162" s="30" t="s">
        <v>534</v>
      </c>
      <c r="AH162" s="30" t="s">
        <v>535</v>
      </c>
      <c r="AI162" s="30" t="s">
        <v>579</v>
      </c>
      <c r="AJ162" s="30" t="s">
        <v>437</v>
      </c>
      <c r="AK162" s="28" t="s">
        <v>819</v>
      </c>
      <c r="AL162" s="29"/>
      <c r="AM162" s="30">
        <v>9.01</v>
      </c>
      <c r="AN162" s="30">
        <v>8.06</v>
      </c>
      <c r="AO162" s="30">
        <v>8.1</v>
      </c>
      <c r="AP162" s="30">
        <v>7.09</v>
      </c>
      <c r="AQ162" s="30">
        <v>7.5</v>
      </c>
      <c r="AR162" s="30">
        <v>7.5</v>
      </c>
      <c r="AS162" s="50"/>
      <c r="AT162" s="30"/>
      <c r="AU162" s="30">
        <v>8.1</v>
      </c>
      <c r="AV162" s="50"/>
      <c r="AW162" s="113"/>
      <c r="AX162" s="29"/>
      <c r="AY162" s="29"/>
      <c r="AZ162" s="29"/>
      <c r="BA162" s="29"/>
      <c r="BB162" s="29"/>
      <c r="BC162" s="29"/>
      <c r="BD162" s="29"/>
      <c r="BE162" s="29"/>
      <c r="BF162" s="29"/>
      <c r="BG162" s="29">
        <v>8.1</v>
      </c>
    </row>
    <row r="163" spans="1:59" ht="78" customHeight="1" x14ac:dyDescent="0.25">
      <c r="A163" s="43" t="s">
        <v>24</v>
      </c>
      <c r="B163" s="43" t="s">
        <v>25</v>
      </c>
      <c r="C163" s="43" t="s">
        <v>26</v>
      </c>
      <c r="D163" s="43" t="s">
        <v>130</v>
      </c>
      <c r="E163" s="43" t="s">
        <v>130</v>
      </c>
      <c r="F163" s="30" t="s">
        <v>143</v>
      </c>
      <c r="G163" s="30" t="s">
        <v>79</v>
      </c>
      <c r="H163" s="30" t="s">
        <v>74</v>
      </c>
      <c r="I163" s="30" t="s">
        <v>814</v>
      </c>
      <c r="J163" s="30" t="s">
        <v>720</v>
      </c>
      <c r="K163" s="28" t="s">
        <v>704</v>
      </c>
      <c r="L163" s="44" t="s">
        <v>817</v>
      </c>
      <c r="M163" s="28" t="s">
        <v>814</v>
      </c>
      <c r="N163" s="30">
        <v>12</v>
      </c>
      <c r="O163" s="28" t="s">
        <v>814</v>
      </c>
      <c r="P163" s="30">
        <v>69</v>
      </c>
      <c r="Q163" s="28" t="s">
        <v>144</v>
      </c>
      <c r="R163" s="30" t="s">
        <v>55</v>
      </c>
      <c r="S163" s="30" t="s">
        <v>32</v>
      </c>
      <c r="T163" s="30"/>
      <c r="U163" s="30"/>
      <c r="V163" s="30" t="s">
        <v>140</v>
      </c>
      <c r="W163" s="30"/>
      <c r="X163" s="30"/>
      <c r="Y163" s="30"/>
      <c r="Z163" s="30"/>
      <c r="AA163" s="30"/>
      <c r="AB163" s="30"/>
      <c r="AC163" s="30"/>
      <c r="AD163" s="30"/>
      <c r="AE163" s="30"/>
      <c r="AF163" s="30"/>
      <c r="AG163" s="30" t="s">
        <v>534</v>
      </c>
      <c r="AH163" s="30" t="s">
        <v>535</v>
      </c>
      <c r="AI163" s="30" t="s">
        <v>457</v>
      </c>
      <c r="AJ163" s="30" t="s">
        <v>437</v>
      </c>
      <c r="AK163" s="28" t="s">
        <v>820</v>
      </c>
      <c r="AL163" s="28"/>
      <c r="AM163" s="30">
        <v>66.760000000000005</v>
      </c>
      <c r="AN163" s="30">
        <v>68.2</v>
      </c>
      <c r="AO163" s="30">
        <v>70.5</v>
      </c>
      <c r="AP163" s="30">
        <v>71.8</v>
      </c>
      <c r="AQ163" s="30">
        <v>73</v>
      </c>
      <c r="AR163" s="30">
        <v>73</v>
      </c>
      <c r="AS163" s="50"/>
      <c r="AT163" s="30"/>
      <c r="AU163" s="30">
        <v>69.7</v>
      </c>
      <c r="AV163" s="108"/>
      <c r="AW163" s="112"/>
      <c r="AX163" s="28"/>
      <c r="AY163" s="28"/>
      <c r="AZ163" s="28"/>
      <c r="BA163" s="28"/>
      <c r="BB163" s="28"/>
      <c r="BC163" s="28"/>
      <c r="BD163" s="28"/>
      <c r="BE163" s="28"/>
      <c r="BF163" s="28"/>
      <c r="BG163" s="28">
        <v>70.5</v>
      </c>
    </row>
    <row r="164" spans="1:59" ht="78" customHeight="1" x14ac:dyDescent="0.25">
      <c r="A164" s="43" t="s">
        <v>24</v>
      </c>
      <c r="B164" s="43" t="s">
        <v>25</v>
      </c>
      <c r="C164" s="43" t="s">
        <v>26</v>
      </c>
      <c r="D164" s="43" t="s">
        <v>130</v>
      </c>
      <c r="E164" s="43" t="s">
        <v>141</v>
      </c>
      <c r="F164" s="30" t="s">
        <v>145</v>
      </c>
      <c r="G164" s="30" t="s">
        <v>29</v>
      </c>
      <c r="H164" s="30" t="s">
        <v>74</v>
      </c>
      <c r="I164" s="30" t="s">
        <v>814</v>
      </c>
      <c r="J164" s="30" t="s">
        <v>637</v>
      </c>
      <c r="K164" s="28" t="s">
        <v>821</v>
      </c>
      <c r="L164" s="44" t="s">
        <v>817</v>
      </c>
      <c r="M164" s="28" t="s">
        <v>814</v>
      </c>
      <c r="N164" s="30">
        <v>12</v>
      </c>
      <c r="O164" s="28" t="s">
        <v>814</v>
      </c>
      <c r="P164" s="30">
        <v>70</v>
      </c>
      <c r="Q164" s="36" t="s">
        <v>146</v>
      </c>
      <c r="R164" s="30" t="s">
        <v>63</v>
      </c>
      <c r="S164" s="30" t="s">
        <v>32</v>
      </c>
      <c r="T164" s="30"/>
      <c r="U164" s="30"/>
      <c r="V164" s="30" t="s">
        <v>32</v>
      </c>
      <c r="W164" s="30"/>
      <c r="X164" s="30"/>
      <c r="Y164" s="30"/>
      <c r="Z164" s="30"/>
      <c r="AA164" s="30"/>
      <c r="AB164" s="30"/>
      <c r="AC164" s="30"/>
      <c r="AD164" s="30"/>
      <c r="AE164" s="30"/>
      <c r="AF164" s="30"/>
      <c r="AG164" s="30" t="s">
        <v>534</v>
      </c>
      <c r="AH164" s="30" t="s">
        <v>535</v>
      </c>
      <c r="AI164" s="30" t="s">
        <v>579</v>
      </c>
      <c r="AJ164" s="30" t="s">
        <v>437</v>
      </c>
      <c r="AK164" s="36" t="s">
        <v>822</v>
      </c>
      <c r="AL164" s="30" t="s">
        <v>823</v>
      </c>
      <c r="AM164" s="30">
        <v>3.08</v>
      </c>
      <c r="AN164" s="30">
        <v>2.96</v>
      </c>
      <c r="AO164" s="30">
        <v>2.87</v>
      </c>
      <c r="AP164" s="30">
        <v>2.79</v>
      </c>
      <c r="AQ164" s="30">
        <v>2.7</v>
      </c>
      <c r="AR164" s="30">
        <v>2.7</v>
      </c>
      <c r="AS164" s="50"/>
      <c r="AT164" s="30"/>
      <c r="AU164" s="30">
        <v>2.87</v>
      </c>
      <c r="AV164" s="50"/>
      <c r="AW164" s="40"/>
      <c r="AX164" s="29"/>
      <c r="AY164" s="29"/>
      <c r="AZ164" s="29"/>
      <c r="BA164" s="29"/>
      <c r="BB164" s="29"/>
      <c r="BC164" s="29"/>
      <c r="BD164" s="29"/>
      <c r="BE164" s="29"/>
      <c r="BF164" s="29"/>
      <c r="BG164" s="29">
        <v>2.87</v>
      </c>
    </row>
    <row r="165" spans="1:59" ht="78" customHeight="1" x14ac:dyDescent="0.25">
      <c r="A165" s="43" t="s">
        <v>24</v>
      </c>
      <c r="B165" s="43" t="s">
        <v>25</v>
      </c>
      <c r="C165" s="43" t="s">
        <v>26</v>
      </c>
      <c r="D165" s="43" t="s">
        <v>130</v>
      </c>
      <c r="E165" s="43" t="s">
        <v>141</v>
      </c>
      <c r="F165" s="30" t="s">
        <v>145</v>
      </c>
      <c r="G165" s="30" t="s">
        <v>79</v>
      </c>
      <c r="H165" s="30" t="s">
        <v>74</v>
      </c>
      <c r="I165" s="30" t="s">
        <v>824</v>
      </c>
      <c r="J165" s="30" t="s">
        <v>720</v>
      </c>
      <c r="K165" s="28" t="s">
        <v>825</v>
      </c>
      <c r="L165" s="44" t="s">
        <v>826</v>
      </c>
      <c r="M165" s="28" t="s">
        <v>824</v>
      </c>
      <c r="N165" s="30">
        <v>13</v>
      </c>
      <c r="O165" s="28" t="s">
        <v>824</v>
      </c>
      <c r="P165" s="30">
        <v>71</v>
      </c>
      <c r="Q165" s="89" t="s">
        <v>147</v>
      </c>
      <c r="R165" s="30" t="s">
        <v>55</v>
      </c>
      <c r="S165" s="30" t="s">
        <v>32</v>
      </c>
      <c r="T165" s="30"/>
      <c r="U165" s="30"/>
      <c r="V165" s="30" t="s">
        <v>140</v>
      </c>
      <c r="W165" s="30"/>
      <c r="X165" s="30"/>
      <c r="Y165" s="30"/>
      <c r="Z165" s="30"/>
      <c r="AA165" s="30"/>
      <c r="AB165" s="30"/>
      <c r="AC165" s="30"/>
      <c r="AD165" s="30"/>
      <c r="AE165" s="30"/>
      <c r="AF165" s="30"/>
      <c r="AG165" s="30" t="s">
        <v>534</v>
      </c>
      <c r="AH165" s="30" t="s">
        <v>535</v>
      </c>
      <c r="AI165" s="30" t="s">
        <v>579</v>
      </c>
      <c r="AJ165" s="30" t="s">
        <v>437</v>
      </c>
      <c r="AK165" s="36" t="s">
        <v>827</v>
      </c>
      <c r="AL165" s="30" t="s">
        <v>828</v>
      </c>
      <c r="AM165" s="30">
        <v>5.2</v>
      </c>
      <c r="AN165" s="30">
        <v>4.8</v>
      </c>
      <c r="AO165" s="30">
        <v>4.5999999999999996</v>
      </c>
      <c r="AP165" s="30">
        <v>4.4000000000000004</v>
      </c>
      <c r="AQ165" s="30">
        <v>4.2</v>
      </c>
      <c r="AR165" s="30">
        <v>4.2</v>
      </c>
      <c r="AS165" s="30">
        <v>4.8</v>
      </c>
      <c r="AT165" s="30"/>
      <c r="AU165" s="30">
        <v>4.5999999999999996</v>
      </c>
      <c r="AV165" s="38"/>
      <c r="AW165" s="40"/>
      <c r="AX165" s="30"/>
      <c r="AY165" s="29"/>
      <c r="AZ165" s="29"/>
      <c r="BA165" s="29"/>
      <c r="BB165" s="29"/>
      <c r="BC165" s="29"/>
      <c r="BD165" s="29"/>
      <c r="BE165" s="29"/>
      <c r="BF165" s="29"/>
      <c r="BG165" s="29">
        <v>4.8</v>
      </c>
    </row>
    <row r="166" spans="1:59" ht="78" customHeight="1" x14ac:dyDescent="0.25">
      <c r="A166" s="43" t="s">
        <v>24</v>
      </c>
      <c r="B166" s="43" t="s">
        <v>25</v>
      </c>
      <c r="C166" s="43" t="s">
        <v>26</v>
      </c>
      <c r="D166" s="43" t="s">
        <v>130</v>
      </c>
      <c r="E166" s="43" t="s">
        <v>148</v>
      </c>
      <c r="F166" s="30" t="s">
        <v>145</v>
      </c>
      <c r="G166" s="30" t="s">
        <v>79</v>
      </c>
      <c r="H166" s="30" t="s">
        <v>74</v>
      </c>
      <c r="I166" s="30" t="s">
        <v>824</v>
      </c>
      <c r="J166" s="30" t="s">
        <v>720</v>
      </c>
      <c r="K166" s="28" t="s">
        <v>825</v>
      </c>
      <c r="L166" s="44" t="s">
        <v>826</v>
      </c>
      <c r="M166" s="28" t="s">
        <v>824</v>
      </c>
      <c r="N166" s="30">
        <v>13</v>
      </c>
      <c r="O166" s="28" t="s">
        <v>824</v>
      </c>
      <c r="P166" s="30">
        <v>72</v>
      </c>
      <c r="Q166" s="28" t="s">
        <v>149</v>
      </c>
      <c r="R166" s="30" t="s">
        <v>81</v>
      </c>
      <c r="S166" s="30"/>
      <c r="T166" s="30">
        <v>3932</v>
      </c>
      <c r="U166" s="30"/>
      <c r="V166" s="30"/>
      <c r="W166" s="30"/>
      <c r="X166" s="30"/>
      <c r="Y166" s="30"/>
      <c r="Z166" s="30"/>
      <c r="AA166" s="30"/>
      <c r="AB166" s="30"/>
      <c r="AC166" s="30"/>
      <c r="AD166" s="30"/>
      <c r="AE166" s="30"/>
      <c r="AF166" s="30"/>
      <c r="AG166" s="30" t="s">
        <v>444</v>
      </c>
      <c r="AH166" s="30" t="s">
        <v>535</v>
      </c>
      <c r="AI166" s="30" t="s">
        <v>441</v>
      </c>
      <c r="AJ166" s="30" t="s">
        <v>445</v>
      </c>
      <c r="AK166" s="36" t="s">
        <v>829</v>
      </c>
      <c r="AL166" s="30" t="s">
        <v>828</v>
      </c>
      <c r="AM166" s="30">
        <v>15804</v>
      </c>
      <c r="AN166" s="30">
        <v>2000</v>
      </c>
      <c r="AO166" s="30">
        <v>2000</v>
      </c>
      <c r="AP166" s="30">
        <v>2000</v>
      </c>
      <c r="AQ166" s="30">
        <v>2000</v>
      </c>
      <c r="AR166" s="30">
        <v>8000</v>
      </c>
      <c r="AS166" s="50">
        <v>2000</v>
      </c>
      <c r="AT166" s="30">
        <v>0</v>
      </c>
      <c r="AU166" s="30">
        <v>2000</v>
      </c>
      <c r="AV166" s="38"/>
      <c r="AW166" s="113"/>
      <c r="AX166" s="29"/>
      <c r="AY166" s="29"/>
      <c r="AZ166" s="29"/>
      <c r="BA166" s="29"/>
      <c r="BB166" s="29"/>
      <c r="BC166" s="29"/>
      <c r="BD166" s="29"/>
      <c r="BE166" s="29"/>
      <c r="BF166" s="29"/>
      <c r="BG166" s="29">
        <v>2000</v>
      </c>
    </row>
    <row r="167" spans="1:59" ht="78" customHeight="1" x14ac:dyDescent="0.25">
      <c r="A167" s="43" t="s">
        <v>24</v>
      </c>
      <c r="B167" s="43" t="s">
        <v>25</v>
      </c>
      <c r="C167" s="43" t="s">
        <v>26</v>
      </c>
      <c r="D167" s="43" t="s">
        <v>130</v>
      </c>
      <c r="E167" s="43" t="s">
        <v>148</v>
      </c>
      <c r="F167" s="30" t="s">
        <v>143</v>
      </c>
      <c r="G167" s="30" t="s">
        <v>79</v>
      </c>
      <c r="H167" s="30" t="s">
        <v>74</v>
      </c>
      <c r="I167" s="30" t="s">
        <v>824</v>
      </c>
      <c r="J167" s="30" t="s">
        <v>720</v>
      </c>
      <c r="K167" s="28" t="s">
        <v>825</v>
      </c>
      <c r="L167" s="44" t="s">
        <v>826</v>
      </c>
      <c r="M167" s="28" t="s">
        <v>824</v>
      </c>
      <c r="N167" s="30">
        <v>13</v>
      </c>
      <c r="O167" s="28" t="s">
        <v>824</v>
      </c>
      <c r="P167" s="30">
        <v>73</v>
      </c>
      <c r="Q167" s="28" t="s">
        <v>150</v>
      </c>
      <c r="R167" s="30" t="s">
        <v>81</v>
      </c>
      <c r="S167" s="30"/>
      <c r="T167" s="30">
        <v>3932</v>
      </c>
      <c r="U167" s="30"/>
      <c r="V167" s="30"/>
      <c r="W167" s="30"/>
      <c r="X167" s="30"/>
      <c r="Y167" s="30"/>
      <c r="Z167" s="30"/>
      <c r="AA167" s="30"/>
      <c r="AB167" s="30"/>
      <c r="AC167" s="30"/>
      <c r="AD167" s="30"/>
      <c r="AE167" s="30"/>
      <c r="AF167" s="30"/>
      <c r="AG167" s="30" t="s">
        <v>444</v>
      </c>
      <c r="AH167" s="30" t="s">
        <v>535</v>
      </c>
      <c r="AI167" s="30" t="s">
        <v>441</v>
      </c>
      <c r="AJ167" s="30" t="s">
        <v>445</v>
      </c>
      <c r="AK167" s="36" t="s">
        <v>830</v>
      </c>
      <c r="AL167" s="30" t="s">
        <v>828</v>
      </c>
      <c r="AM167" s="30">
        <v>6811</v>
      </c>
      <c r="AN167" s="30">
        <v>500</v>
      </c>
      <c r="AO167" s="30">
        <v>500</v>
      </c>
      <c r="AP167" s="30">
        <v>500</v>
      </c>
      <c r="AQ167" s="30">
        <v>500</v>
      </c>
      <c r="AR167" s="30">
        <v>2000</v>
      </c>
      <c r="AS167" s="50"/>
      <c r="AT167" s="30"/>
      <c r="AU167" s="30">
        <v>500</v>
      </c>
      <c r="AV167" s="38"/>
      <c r="AW167" s="113"/>
      <c r="AX167" s="29"/>
      <c r="AY167" s="29"/>
      <c r="AZ167" s="29"/>
      <c r="BA167" s="29"/>
      <c r="BB167" s="29"/>
      <c r="BC167" s="29"/>
      <c r="BD167" s="29"/>
      <c r="BE167" s="29"/>
      <c r="BF167" s="29"/>
      <c r="BG167" s="29">
        <v>500</v>
      </c>
    </row>
    <row r="168" spans="1:59" ht="78" customHeight="1" x14ac:dyDescent="0.25">
      <c r="A168" s="43" t="s">
        <v>24</v>
      </c>
      <c r="B168" s="43" t="s">
        <v>25</v>
      </c>
      <c r="C168" s="43" t="s">
        <v>26</v>
      </c>
      <c r="D168" s="43" t="s">
        <v>130</v>
      </c>
      <c r="E168" s="43" t="s">
        <v>148</v>
      </c>
      <c r="F168" s="30" t="s">
        <v>143</v>
      </c>
      <c r="G168" s="30" t="s">
        <v>79</v>
      </c>
      <c r="H168" s="30" t="s">
        <v>74</v>
      </c>
      <c r="I168" s="30" t="s">
        <v>824</v>
      </c>
      <c r="J168" s="30" t="s">
        <v>720</v>
      </c>
      <c r="K168" s="28" t="s">
        <v>704</v>
      </c>
      <c r="L168" s="44" t="s">
        <v>826</v>
      </c>
      <c r="M168" s="28" t="s">
        <v>824</v>
      </c>
      <c r="N168" s="30">
        <v>13</v>
      </c>
      <c r="O168" s="28" t="s">
        <v>824</v>
      </c>
      <c r="P168" s="115">
        <v>74</v>
      </c>
      <c r="Q168" s="28" t="s">
        <v>151</v>
      </c>
      <c r="R168" s="30" t="s">
        <v>81</v>
      </c>
      <c r="S168" s="30" t="s">
        <v>32</v>
      </c>
      <c r="T168" s="30"/>
      <c r="U168" s="30"/>
      <c r="V168" s="30" t="s">
        <v>93</v>
      </c>
      <c r="W168" s="30"/>
      <c r="X168" s="30"/>
      <c r="Y168" s="30"/>
      <c r="Z168" s="30"/>
      <c r="AA168" s="30"/>
      <c r="AB168" s="30"/>
      <c r="AC168" s="30"/>
      <c r="AD168" s="30"/>
      <c r="AE168" s="30"/>
      <c r="AF168" s="30"/>
      <c r="AG168" s="30" t="s">
        <v>444</v>
      </c>
      <c r="AH168" s="30" t="s">
        <v>535</v>
      </c>
      <c r="AI168" s="30" t="s">
        <v>503</v>
      </c>
      <c r="AJ168" s="30" t="s">
        <v>437</v>
      </c>
      <c r="AK168" s="36" t="s">
        <v>831</v>
      </c>
      <c r="AL168" s="30" t="s">
        <v>832</v>
      </c>
      <c r="AM168" s="62">
        <f>0.033*100</f>
        <v>3.3000000000000003</v>
      </c>
      <c r="AN168" s="62">
        <f>0.047*100</f>
        <v>4.7</v>
      </c>
      <c r="AO168" s="62">
        <f>0.062*100</f>
        <v>6.2</v>
      </c>
      <c r="AP168" s="116">
        <f>0.077*100</f>
        <v>7.7</v>
      </c>
      <c r="AQ168" s="62">
        <f>0.092*100</f>
        <v>9.1999999999999993</v>
      </c>
      <c r="AR168" s="62">
        <f>0.092*100</f>
        <v>9.1999999999999993</v>
      </c>
      <c r="AS168" s="50">
        <v>0</v>
      </c>
      <c r="AT168" s="30">
        <f>0.014*100</f>
        <v>1.4000000000000001</v>
      </c>
      <c r="AU168" s="30">
        <f>0.062*100</f>
        <v>6.2</v>
      </c>
      <c r="AV168" s="117"/>
      <c r="AW168" s="113"/>
      <c r="AX168" s="29"/>
      <c r="AY168" s="29"/>
      <c r="AZ168" s="29"/>
      <c r="BA168" s="29"/>
      <c r="BB168" s="29"/>
      <c r="BC168" s="29"/>
      <c r="BD168" s="29"/>
      <c r="BE168" s="29"/>
      <c r="BF168" s="29"/>
      <c r="BG168" s="30">
        <f>+AU168</f>
        <v>6.2</v>
      </c>
    </row>
    <row r="169" spans="1:59" ht="78" customHeight="1" x14ac:dyDescent="0.25">
      <c r="A169" s="43" t="s">
        <v>24</v>
      </c>
      <c r="B169" s="43" t="s">
        <v>25</v>
      </c>
      <c r="C169" s="43" t="s">
        <v>26</v>
      </c>
      <c r="D169" s="43" t="s">
        <v>130</v>
      </c>
      <c r="E169" s="43" t="s">
        <v>148</v>
      </c>
      <c r="F169" s="30" t="s">
        <v>143</v>
      </c>
      <c r="G169" s="30" t="s">
        <v>79</v>
      </c>
      <c r="H169" s="30" t="s">
        <v>74</v>
      </c>
      <c r="I169" s="30" t="s">
        <v>824</v>
      </c>
      <c r="J169" s="30" t="s">
        <v>720</v>
      </c>
      <c r="K169" s="28" t="s">
        <v>704</v>
      </c>
      <c r="L169" s="44" t="s">
        <v>826</v>
      </c>
      <c r="M169" s="28" t="s">
        <v>824</v>
      </c>
      <c r="N169" s="30">
        <v>13</v>
      </c>
      <c r="O169" s="28" t="s">
        <v>824</v>
      </c>
      <c r="P169" s="115">
        <v>75</v>
      </c>
      <c r="Q169" s="28" t="s">
        <v>152</v>
      </c>
      <c r="R169" s="30" t="s">
        <v>81</v>
      </c>
      <c r="S169" s="30"/>
      <c r="T169" s="30"/>
      <c r="U169" s="30"/>
      <c r="V169" s="30" t="s">
        <v>93</v>
      </c>
      <c r="W169" s="30"/>
      <c r="X169" s="30"/>
      <c r="Y169" s="30"/>
      <c r="Z169" s="30"/>
      <c r="AA169" s="30"/>
      <c r="AB169" s="30"/>
      <c r="AC169" s="30"/>
      <c r="AD169" s="30"/>
      <c r="AE169" s="30"/>
      <c r="AF169" s="30"/>
      <c r="AG169" s="30" t="s">
        <v>444</v>
      </c>
      <c r="AH169" s="30" t="s">
        <v>535</v>
      </c>
      <c r="AI169" s="30" t="s">
        <v>503</v>
      </c>
      <c r="AJ169" s="30" t="s">
        <v>437</v>
      </c>
      <c r="AK169" s="36" t="s">
        <v>833</v>
      </c>
      <c r="AL169" s="30" t="s">
        <v>832</v>
      </c>
      <c r="AM169" s="30">
        <f>0.068*100</f>
        <v>6.8000000000000007</v>
      </c>
      <c r="AN169" s="30">
        <f>0.098*100</f>
        <v>9.8000000000000007</v>
      </c>
      <c r="AO169" s="30">
        <f>0.129*100</f>
        <v>12.9</v>
      </c>
      <c r="AP169" s="30">
        <f>0.159*100</f>
        <v>15.9</v>
      </c>
      <c r="AQ169" s="30">
        <f>0.189*100</f>
        <v>18.899999999999999</v>
      </c>
      <c r="AR169" s="30">
        <f>0.189*100</f>
        <v>18.899999999999999</v>
      </c>
      <c r="AS169" s="50">
        <v>0</v>
      </c>
      <c r="AT169" s="30">
        <f>0.03*100</f>
        <v>3</v>
      </c>
      <c r="AU169" s="30">
        <f>0.129*100</f>
        <v>12.9</v>
      </c>
      <c r="AV169" s="117"/>
      <c r="AW169" s="113"/>
      <c r="AX169" s="29"/>
      <c r="AY169" s="29"/>
      <c r="AZ169" s="29"/>
      <c r="BA169" s="29"/>
      <c r="BB169" s="29"/>
      <c r="BC169" s="29"/>
      <c r="BD169" s="29"/>
      <c r="BE169" s="29"/>
      <c r="BF169" s="29"/>
      <c r="BG169" s="30">
        <f>+AU169</f>
        <v>12.9</v>
      </c>
    </row>
    <row r="170" spans="1:59" ht="78" customHeight="1" x14ac:dyDescent="0.25">
      <c r="A170" s="43" t="s">
        <v>24</v>
      </c>
      <c r="B170" s="43" t="s">
        <v>25</v>
      </c>
      <c r="C170" s="43" t="s">
        <v>26</v>
      </c>
      <c r="D170" s="43" t="s">
        <v>130</v>
      </c>
      <c r="E170" s="43" t="s">
        <v>141</v>
      </c>
      <c r="F170" s="30" t="s">
        <v>143</v>
      </c>
      <c r="G170" s="30" t="s">
        <v>79</v>
      </c>
      <c r="H170" s="30" t="s">
        <v>74</v>
      </c>
      <c r="I170" s="30" t="s">
        <v>834</v>
      </c>
      <c r="J170" s="30" t="s">
        <v>797</v>
      </c>
      <c r="K170" s="28" t="s">
        <v>803</v>
      </c>
      <c r="L170" s="44" t="s">
        <v>826</v>
      </c>
      <c r="M170" s="28" t="s">
        <v>824</v>
      </c>
      <c r="N170" s="30">
        <v>13</v>
      </c>
      <c r="O170" s="28" t="s">
        <v>824</v>
      </c>
      <c r="P170" s="30">
        <v>76</v>
      </c>
      <c r="Q170" s="28" t="s">
        <v>153</v>
      </c>
      <c r="R170" s="30" t="s">
        <v>55</v>
      </c>
      <c r="S170" s="30" t="s">
        <v>32</v>
      </c>
      <c r="T170" s="30"/>
      <c r="U170" s="30"/>
      <c r="V170" s="30"/>
      <c r="W170" s="30"/>
      <c r="X170" s="30"/>
      <c r="Y170" s="30"/>
      <c r="Z170" s="30"/>
      <c r="AA170" s="30"/>
      <c r="AB170" s="30"/>
      <c r="AC170" s="30"/>
      <c r="AD170" s="30"/>
      <c r="AE170" s="30"/>
      <c r="AF170" s="30"/>
      <c r="AG170" s="30" t="s">
        <v>534</v>
      </c>
      <c r="AH170" s="30" t="s">
        <v>535</v>
      </c>
      <c r="AI170" s="30" t="s">
        <v>503</v>
      </c>
      <c r="AJ170" s="30" t="s">
        <v>437</v>
      </c>
      <c r="AK170" s="36" t="s">
        <v>835</v>
      </c>
      <c r="AL170" s="30" t="s">
        <v>832</v>
      </c>
      <c r="AM170" s="30">
        <v>0</v>
      </c>
      <c r="AN170" s="30">
        <v>8</v>
      </c>
      <c r="AO170" s="30">
        <v>16</v>
      </c>
      <c r="AP170" s="30">
        <v>34</v>
      </c>
      <c r="AQ170" s="30">
        <v>50</v>
      </c>
      <c r="AR170" s="30">
        <v>50</v>
      </c>
      <c r="AS170" s="50">
        <v>10.5</v>
      </c>
      <c r="AT170" s="30"/>
      <c r="AU170" s="59">
        <f>+AO170</f>
        <v>16</v>
      </c>
      <c r="AV170" s="117"/>
      <c r="AW170" s="113"/>
      <c r="AX170" s="29"/>
      <c r="AY170" s="29"/>
      <c r="AZ170" s="29"/>
      <c r="BA170" s="29"/>
      <c r="BB170" s="29"/>
      <c r="BC170" s="29"/>
      <c r="BD170" s="29"/>
      <c r="BE170" s="29"/>
      <c r="BF170" s="29"/>
      <c r="BG170" s="30">
        <f>+AU170</f>
        <v>16</v>
      </c>
    </row>
    <row r="171" spans="1:59" ht="78" customHeight="1" x14ac:dyDescent="0.25">
      <c r="A171" s="43" t="s">
        <v>24</v>
      </c>
      <c r="B171" s="43" t="s">
        <v>25</v>
      </c>
      <c r="C171" s="43" t="s">
        <v>26</v>
      </c>
      <c r="D171" s="43" t="s">
        <v>130</v>
      </c>
      <c r="E171" s="43" t="s">
        <v>148</v>
      </c>
      <c r="F171" s="30" t="s">
        <v>154</v>
      </c>
      <c r="G171" s="30" t="s">
        <v>79</v>
      </c>
      <c r="H171" s="30" t="s">
        <v>74</v>
      </c>
      <c r="I171" s="30" t="s">
        <v>814</v>
      </c>
      <c r="J171" s="30" t="s">
        <v>797</v>
      </c>
      <c r="K171" s="28" t="s">
        <v>798</v>
      </c>
      <c r="L171" s="44" t="s">
        <v>817</v>
      </c>
      <c r="M171" s="28" t="s">
        <v>814</v>
      </c>
      <c r="N171" s="30">
        <v>12</v>
      </c>
      <c r="O171" s="28" t="s">
        <v>814</v>
      </c>
      <c r="P171" s="115">
        <v>78</v>
      </c>
      <c r="Q171" s="28" t="s">
        <v>155</v>
      </c>
      <c r="R171" s="30" t="s">
        <v>81</v>
      </c>
      <c r="S171" s="30"/>
      <c r="T171" s="30"/>
      <c r="U171" s="30"/>
      <c r="V171" s="30"/>
      <c r="W171" s="30"/>
      <c r="X171" s="30"/>
      <c r="Y171" s="30"/>
      <c r="Z171" s="30"/>
      <c r="AA171" s="30"/>
      <c r="AB171" s="30"/>
      <c r="AC171" s="30"/>
      <c r="AD171" s="30"/>
      <c r="AE171" s="30"/>
      <c r="AF171" s="30"/>
      <c r="AG171" s="30" t="s">
        <v>444</v>
      </c>
      <c r="AH171" s="30" t="s">
        <v>448</v>
      </c>
      <c r="AI171" s="30" t="s">
        <v>457</v>
      </c>
      <c r="AJ171" s="30" t="s">
        <v>437</v>
      </c>
      <c r="AK171" s="36" t="s">
        <v>836</v>
      </c>
      <c r="AL171" s="30" t="s">
        <v>837</v>
      </c>
      <c r="AM171" s="30"/>
      <c r="AN171" s="30">
        <v>74</v>
      </c>
      <c r="AO171" s="30">
        <v>100</v>
      </c>
      <c r="AP171" s="30">
        <v>100</v>
      </c>
      <c r="AQ171" s="30">
        <v>100</v>
      </c>
      <c r="AR171" s="30">
        <v>100</v>
      </c>
      <c r="AS171" s="50"/>
      <c r="AT171" s="30"/>
      <c r="AU171" s="30">
        <v>100</v>
      </c>
      <c r="AV171" s="50"/>
      <c r="AW171" s="113"/>
      <c r="AX171" s="29"/>
      <c r="AY171" s="29"/>
      <c r="AZ171" s="29"/>
      <c r="BA171" s="30">
        <v>100</v>
      </c>
      <c r="BB171" s="119"/>
      <c r="BC171" s="119"/>
      <c r="BD171" s="28"/>
      <c r="BE171" s="29"/>
      <c r="BF171" s="119"/>
      <c r="BG171" s="30"/>
    </row>
    <row r="172" spans="1:59" ht="78" customHeight="1" x14ac:dyDescent="0.25">
      <c r="A172" s="43" t="s">
        <v>24</v>
      </c>
      <c r="B172" s="43" t="s">
        <v>25</v>
      </c>
      <c r="C172" s="43" t="s">
        <v>26</v>
      </c>
      <c r="D172" s="43" t="s">
        <v>130</v>
      </c>
      <c r="E172" s="43" t="s">
        <v>131</v>
      </c>
      <c r="F172" s="30" t="s">
        <v>115</v>
      </c>
      <c r="G172" s="30" t="s">
        <v>156</v>
      </c>
      <c r="H172" s="30" t="s">
        <v>74</v>
      </c>
      <c r="I172" s="30" t="s">
        <v>796</v>
      </c>
      <c r="J172" s="30" t="s">
        <v>805</v>
      </c>
      <c r="K172" s="28" t="s">
        <v>803</v>
      </c>
      <c r="L172" s="44" t="s">
        <v>799</v>
      </c>
      <c r="M172" s="28" t="s">
        <v>800</v>
      </c>
      <c r="N172" s="30">
        <v>7</v>
      </c>
      <c r="O172" s="28" t="s">
        <v>800</v>
      </c>
      <c r="P172" s="30">
        <v>475</v>
      </c>
      <c r="Q172" s="28" t="s">
        <v>157</v>
      </c>
      <c r="R172" s="30" t="s">
        <v>119</v>
      </c>
      <c r="S172" s="30"/>
      <c r="T172" s="30"/>
      <c r="U172" s="30" t="s">
        <v>32</v>
      </c>
      <c r="V172" s="30"/>
      <c r="W172" s="30"/>
      <c r="X172" s="30"/>
      <c r="Y172" s="30"/>
      <c r="Z172" s="30"/>
      <c r="AA172" s="30"/>
      <c r="AB172" s="30"/>
      <c r="AC172" s="30"/>
      <c r="AD172" s="30"/>
      <c r="AE172" s="30"/>
      <c r="AF172" s="30"/>
      <c r="AG172" s="30" t="s">
        <v>434</v>
      </c>
      <c r="AH172" s="30" t="s">
        <v>535</v>
      </c>
      <c r="AI172" s="30" t="s">
        <v>441</v>
      </c>
      <c r="AJ172" s="30" t="s">
        <v>445</v>
      </c>
      <c r="AK172" s="36" t="s">
        <v>838</v>
      </c>
      <c r="AL172" s="50" t="s">
        <v>839</v>
      </c>
      <c r="AM172" s="119"/>
      <c r="AN172" s="119"/>
      <c r="AO172" s="30">
        <v>1</v>
      </c>
      <c r="AP172" s="30"/>
      <c r="AQ172" s="30"/>
      <c r="AR172" s="30">
        <v>1</v>
      </c>
      <c r="AS172" s="50"/>
      <c r="AT172" s="30"/>
      <c r="AU172" s="30">
        <v>1</v>
      </c>
      <c r="AV172" s="95"/>
      <c r="AW172" s="94"/>
      <c r="AX172" s="29"/>
      <c r="AY172" s="30"/>
      <c r="AZ172" s="29"/>
      <c r="BA172" s="29"/>
      <c r="BB172" s="29"/>
      <c r="BC172" s="29"/>
      <c r="BD172" s="29"/>
      <c r="BE172" s="29"/>
      <c r="BF172" s="29"/>
      <c r="BG172" s="29"/>
    </row>
    <row r="173" spans="1:59" ht="78" customHeight="1" x14ac:dyDescent="0.25">
      <c r="A173" s="43" t="s">
        <v>24</v>
      </c>
      <c r="B173" s="43" t="s">
        <v>25</v>
      </c>
      <c r="C173" s="43" t="s">
        <v>26</v>
      </c>
      <c r="D173" s="43" t="s">
        <v>130</v>
      </c>
      <c r="E173" s="43" t="s">
        <v>131</v>
      </c>
      <c r="F173" s="30" t="s">
        <v>115</v>
      </c>
      <c r="G173" s="30" t="s">
        <v>156</v>
      </c>
      <c r="H173" s="30" t="s">
        <v>74</v>
      </c>
      <c r="I173" s="30" t="s">
        <v>796</v>
      </c>
      <c r="J173" s="30" t="s">
        <v>805</v>
      </c>
      <c r="K173" s="28" t="s">
        <v>803</v>
      </c>
      <c r="L173" s="44" t="s">
        <v>799</v>
      </c>
      <c r="M173" s="28" t="s">
        <v>800</v>
      </c>
      <c r="N173" s="30">
        <v>7</v>
      </c>
      <c r="O173" s="28" t="s">
        <v>800</v>
      </c>
      <c r="P173" s="30">
        <v>476</v>
      </c>
      <c r="Q173" s="28" t="s">
        <v>158</v>
      </c>
      <c r="R173" s="30" t="s">
        <v>119</v>
      </c>
      <c r="S173" s="30"/>
      <c r="T173" s="30"/>
      <c r="U173" s="30" t="s">
        <v>32</v>
      </c>
      <c r="V173" s="30"/>
      <c r="W173" s="30"/>
      <c r="X173" s="30"/>
      <c r="Y173" s="30"/>
      <c r="Z173" s="30"/>
      <c r="AA173" s="30"/>
      <c r="AB173" s="30"/>
      <c r="AC173" s="30"/>
      <c r="AD173" s="30"/>
      <c r="AE173" s="30"/>
      <c r="AF173" s="30"/>
      <c r="AG173" s="30" t="s">
        <v>434</v>
      </c>
      <c r="AH173" s="30" t="s">
        <v>535</v>
      </c>
      <c r="AI173" s="30" t="s">
        <v>441</v>
      </c>
      <c r="AJ173" s="30" t="s">
        <v>756</v>
      </c>
      <c r="AK173" s="36" t="s">
        <v>840</v>
      </c>
      <c r="AL173" s="95"/>
      <c r="AM173" s="30"/>
      <c r="AN173" s="30"/>
      <c r="AO173" s="30">
        <v>40</v>
      </c>
      <c r="AP173" s="30">
        <v>35</v>
      </c>
      <c r="AQ173" s="30">
        <v>25</v>
      </c>
      <c r="AR173" s="30">
        <v>100</v>
      </c>
      <c r="AS173" s="50"/>
      <c r="AT173" s="30"/>
      <c r="AU173" s="30">
        <v>40</v>
      </c>
      <c r="AV173" s="95"/>
      <c r="AW173" s="94"/>
      <c r="AX173" s="29"/>
      <c r="AY173" s="30"/>
      <c r="AZ173" s="29"/>
      <c r="BA173" s="29"/>
      <c r="BB173" s="29"/>
      <c r="BC173" s="29"/>
      <c r="BD173" s="29"/>
      <c r="BE173" s="29"/>
      <c r="BF173" s="29"/>
      <c r="BG173" s="29"/>
    </row>
    <row r="174" spans="1:59" ht="78" customHeight="1" x14ac:dyDescent="0.25">
      <c r="A174" s="43" t="s">
        <v>24</v>
      </c>
      <c r="B174" s="43" t="s">
        <v>25</v>
      </c>
      <c r="C174" s="43" t="s">
        <v>26</v>
      </c>
      <c r="D174" s="43" t="s">
        <v>130</v>
      </c>
      <c r="E174" s="43" t="s">
        <v>148</v>
      </c>
      <c r="F174" s="30" t="s">
        <v>154</v>
      </c>
      <c r="G174" s="30" t="s">
        <v>79</v>
      </c>
      <c r="H174" s="30" t="s">
        <v>74</v>
      </c>
      <c r="I174" s="30" t="s">
        <v>814</v>
      </c>
      <c r="J174" s="30" t="s">
        <v>797</v>
      </c>
      <c r="K174" s="28" t="s">
        <v>798</v>
      </c>
      <c r="L174" s="44" t="s">
        <v>817</v>
      </c>
      <c r="M174" s="28" t="s">
        <v>814</v>
      </c>
      <c r="N174" s="30">
        <v>12</v>
      </c>
      <c r="O174" s="28" t="s">
        <v>814</v>
      </c>
      <c r="P174" s="30">
        <v>507</v>
      </c>
      <c r="Q174" s="28" t="s">
        <v>841</v>
      </c>
      <c r="R174" s="30" t="s">
        <v>81</v>
      </c>
      <c r="S174" s="30"/>
      <c r="T174" s="30"/>
      <c r="U174" s="30"/>
      <c r="V174" s="30"/>
      <c r="W174" s="30"/>
      <c r="X174" s="30"/>
      <c r="Y174" s="30"/>
      <c r="Z174" s="30"/>
      <c r="AA174" s="30"/>
      <c r="AB174" s="30"/>
      <c r="AC174" s="30"/>
      <c r="AD174" s="30"/>
      <c r="AE174" s="30"/>
      <c r="AF174" s="30"/>
      <c r="AG174" s="120" t="s">
        <v>444</v>
      </c>
      <c r="AH174" s="30" t="s">
        <v>535</v>
      </c>
      <c r="AI174" s="30" t="s">
        <v>503</v>
      </c>
      <c r="AJ174" s="30" t="s">
        <v>437</v>
      </c>
      <c r="AK174" s="30" t="s">
        <v>842</v>
      </c>
      <c r="AL174" s="95"/>
      <c r="AM174" s="119"/>
      <c r="AN174" s="30">
        <v>4.7</v>
      </c>
      <c r="AO174" s="30">
        <v>6.2</v>
      </c>
      <c r="AP174" s="30">
        <v>7.7</v>
      </c>
      <c r="AQ174" s="30">
        <v>9.1999999999999993</v>
      </c>
      <c r="AR174" s="30">
        <v>9.1999999999999993</v>
      </c>
      <c r="AS174" s="50"/>
      <c r="AT174" s="30"/>
      <c r="AU174" s="59">
        <f>+AO174</f>
        <v>6.2</v>
      </c>
      <c r="AV174" s="50"/>
      <c r="AW174" s="93"/>
      <c r="AX174" s="116"/>
      <c r="AY174" s="29"/>
      <c r="AZ174" s="29"/>
      <c r="BA174" s="29"/>
      <c r="BB174" s="29"/>
      <c r="BC174" s="29"/>
      <c r="BD174" s="29"/>
      <c r="BE174" s="29"/>
      <c r="BF174" s="29"/>
      <c r="BG174" s="30">
        <f>+AU174</f>
        <v>6.2</v>
      </c>
    </row>
    <row r="175" spans="1:59" ht="78" customHeight="1" x14ac:dyDescent="0.25">
      <c r="A175" s="51" t="s">
        <v>24</v>
      </c>
      <c r="B175" s="51" t="s">
        <v>25</v>
      </c>
      <c r="C175" s="51" t="s">
        <v>26</v>
      </c>
      <c r="D175" s="51" t="s">
        <v>130</v>
      </c>
      <c r="E175" s="51" t="s">
        <v>148</v>
      </c>
      <c r="F175" s="25" t="s">
        <v>154</v>
      </c>
      <c r="G175" s="25" t="s">
        <v>79</v>
      </c>
      <c r="H175" s="25" t="s">
        <v>74</v>
      </c>
      <c r="I175" s="25" t="s">
        <v>814</v>
      </c>
      <c r="J175" s="25" t="s">
        <v>797</v>
      </c>
      <c r="K175" s="23" t="s">
        <v>798</v>
      </c>
      <c r="L175" s="78" t="s">
        <v>817</v>
      </c>
      <c r="M175" s="23" t="s">
        <v>814</v>
      </c>
      <c r="N175" s="25">
        <v>12</v>
      </c>
      <c r="O175" s="23" t="s">
        <v>814</v>
      </c>
      <c r="P175" s="25">
        <v>508</v>
      </c>
      <c r="Q175" s="28" t="s">
        <v>843</v>
      </c>
      <c r="R175" s="30" t="s">
        <v>81</v>
      </c>
      <c r="S175" s="30"/>
      <c r="T175" s="30"/>
      <c r="U175" s="30"/>
      <c r="V175" s="30"/>
      <c r="W175" s="30"/>
      <c r="X175" s="30"/>
      <c r="Y175" s="30"/>
      <c r="Z175" s="30"/>
      <c r="AA175" s="30"/>
      <c r="AB175" s="30"/>
      <c r="AC175" s="30"/>
      <c r="AD175" s="30"/>
      <c r="AE175" s="30"/>
      <c r="AF175" s="30"/>
      <c r="AG175" s="120" t="s">
        <v>444</v>
      </c>
      <c r="AH175" s="30" t="s">
        <v>535</v>
      </c>
      <c r="AI175" s="30" t="s">
        <v>503</v>
      </c>
      <c r="AJ175" s="30" t="s">
        <v>437</v>
      </c>
      <c r="AK175" s="30" t="s">
        <v>844</v>
      </c>
      <c r="AL175" s="29"/>
      <c r="AM175" s="29"/>
      <c r="AN175" s="30">
        <v>9.8000000000000007</v>
      </c>
      <c r="AO175" s="30">
        <v>12.9</v>
      </c>
      <c r="AP175" s="30">
        <v>15.9</v>
      </c>
      <c r="AQ175" s="30">
        <v>18.899999999999999</v>
      </c>
      <c r="AR175" s="30">
        <v>18.899999999999999</v>
      </c>
      <c r="AS175" s="50"/>
      <c r="AT175" s="29"/>
      <c r="AU175" s="59">
        <f>+AO175</f>
        <v>12.9</v>
      </c>
      <c r="AV175" s="95"/>
      <c r="AW175" s="121"/>
      <c r="AX175" s="29"/>
      <c r="AY175" s="29"/>
      <c r="AZ175" s="29"/>
      <c r="BA175" s="29"/>
      <c r="BB175" s="29"/>
      <c r="BC175" s="29"/>
      <c r="BD175" s="30"/>
      <c r="BE175" s="30"/>
      <c r="BF175" s="30"/>
      <c r="BG175" s="59">
        <f>+AU175</f>
        <v>12.9</v>
      </c>
    </row>
    <row r="176" spans="1:59" ht="78" customHeight="1" x14ac:dyDescent="0.25">
      <c r="A176" s="51" t="s">
        <v>24</v>
      </c>
      <c r="B176" s="51" t="s">
        <v>25</v>
      </c>
      <c r="C176" s="51" t="s">
        <v>26</v>
      </c>
      <c r="D176" s="51" t="s">
        <v>130</v>
      </c>
      <c r="E176" s="51" t="s">
        <v>148</v>
      </c>
      <c r="F176" s="58" t="s">
        <v>154</v>
      </c>
      <c r="G176" s="58" t="s">
        <v>79</v>
      </c>
      <c r="H176" s="58" t="s">
        <v>74</v>
      </c>
      <c r="I176" s="58" t="s">
        <v>814</v>
      </c>
      <c r="J176" s="58" t="s">
        <v>797</v>
      </c>
      <c r="K176" s="114" t="s">
        <v>798</v>
      </c>
      <c r="L176" s="122" t="s">
        <v>817</v>
      </c>
      <c r="M176" s="114" t="s">
        <v>814</v>
      </c>
      <c r="N176" s="58">
        <v>12</v>
      </c>
      <c r="O176" s="114" t="s">
        <v>814</v>
      </c>
      <c r="P176" s="58">
        <v>108</v>
      </c>
      <c r="Q176" s="28" t="s">
        <v>845</v>
      </c>
      <c r="R176" s="30" t="s">
        <v>846</v>
      </c>
      <c r="S176" s="115"/>
      <c r="T176" s="115"/>
      <c r="U176" s="115"/>
      <c r="V176" s="115"/>
      <c r="W176" s="115"/>
      <c r="X176" s="115"/>
      <c r="Y176" s="115"/>
      <c r="Z176" s="115"/>
      <c r="AA176" s="115"/>
      <c r="AB176" s="115"/>
      <c r="AC176" s="115"/>
      <c r="AD176" s="115"/>
      <c r="AE176" s="115"/>
      <c r="AF176" s="115"/>
      <c r="AG176" s="123"/>
      <c r="AH176" s="115" t="s">
        <v>535</v>
      </c>
      <c r="AI176" s="115"/>
      <c r="AJ176" s="115" t="s">
        <v>437</v>
      </c>
      <c r="AK176" s="115"/>
      <c r="AL176" s="124"/>
      <c r="AM176" s="124"/>
      <c r="AN176" s="115"/>
      <c r="AO176" s="115"/>
      <c r="AP176" s="115"/>
      <c r="AQ176" s="115"/>
      <c r="AR176" s="115"/>
      <c r="AS176" s="125">
        <v>89.15</v>
      </c>
      <c r="AT176" s="124"/>
      <c r="AU176" s="126"/>
      <c r="AV176" s="127"/>
      <c r="AW176" s="128"/>
      <c r="AX176" s="124"/>
      <c r="AY176" s="124"/>
      <c r="AZ176" s="124"/>
      <c r="BA176" s="124"/>
      <c r="BB176" s="124"/>
      <c r="BC176" s="124"/>
      <c r="BD176" s="115"/>
      <c r="BE176" s="115"/>
      <c r="BF176" s="115"/>
      <c r="BG176" s="115"/>
    </row>
    <row r="177" spans="1:61" ht="84.75" customHeight="1" x14ac:dyDescent="0.25">
      <c r="A177" s="51" t="s">
        <v>24</v>
      </c>
      <c r="B177" s="51" t="s">
        <v>25</v>
      </c>
      <c r="C177" s="51" t="s">
        <v>26</v>
      </c>
      <c r="D177" s="51" t="s">
        <v>177</v>
      </c>
      <c r="E177" s="51" t="s">
        <v>177</v>
      </c>
      <c r="F177" s="25" t="s">
        <v>28</v>
      </c>
      <c r="G177" s="25" t="s">
        <v>175</v>
      </c>
      <c r="H177" s="25" t="s">
        <v>74</v>
      </c>
      <c r="I177" s="25" t="s">
        <v>847</v>
      </c>
      <c r="J177" s="25" t="s">
        <v>744</v>
      </c>
      <c r="K177" s="23" t="s">
        <v>744</v>
      </c>
      <c r="L177" s="78" t="s">
        <v>848</v>
      </c>
      <c r="M177" s="23" t="s">
        <v>847</v>
      </c>
      <c r="N177" s="23">
        <v>6</v>
      </c>
      <c r="O177" s="23" t="s">
        <v>847</v>
      </c>
      <c r="P177" s="25">
        <v>88</v>
      </c>
      <c r="Q177" s="23" t="s">
        <v>178</v>
      </c>
      <c r="R177" s="25" t="s">
        <v>10</v>
      </c>
      <c r="S177" s="25"/>
      <c r="T177" s="25"/>
      <c r="U177" s="25" t="s">
        <v>32</v>
      </c>
      <c r="V177" s="25"/>
      <c r="W177" s="25"/>
      <c r="X177" s="25"/>
      <c r="Y177" s="25"/>
      <c r="Z177" s="25"/>
      <c r="AA177" s="25"/>
      <c r="AB177" s="25"/>
      <c r="AC177" s="25"/>
      <c r="AD177" s="25"/>
      <c r="AE177" s="25"/>
      <c r="AF177" s="25"/>
      <c r="AG177" s="23" t="s">
        <v>534</v>
      </c>
      <c r="AH177" s="25" t="s">
        <v>435</v>
      </c>
      <c r="AI177" s="25" t="s">
        <v>441</v>
      </c>
      <c r="AJ177" s="25" t="s">
        <v>437</v>
      </c>
      <c r="AK177" s="23" t="s">
        <v>849</v>
      </c>
      <c r="AL177" s="23" t="s">
        <v>850</v>
      </c>
      <c r="AM177" s="25">
        <v>0</v>
      </c>
      <c r="AN177" s="25">
        <v>0</v>
      </c>
      <c r="AO177" s="25">
        <v>100</v>
      </c>
      <c r="AP177" s="25">
        <v>100</v>
      </c>
      <c r="AQ177" s="25">
        <v>100</v>
      </c>
      <c r="AR177" s="25">
        <v>100</v>
      </c>
      <c r="AS177" s="25"/>
      <c r="AT177" s="25"/>
      <c r="AU177" s="25">
        <v>100</v>
      </c>
      <c r="AV177" s="25"/>
      <c r="AW177" s="56"/>
      <c r="AX177" s="25"/>
      <c r="AY177" s="25">
        <v>30</v>
      </c>
      <c r="AZ177" s="25"/>
      <c r="BA177" s="25"/>
      <c r="BB177" s="23"/>
      <c r="BC177" s="25">
        <v>40</v>
      </c>
      <c r="BD177" s="25"/>
      <c r="BE177" s="25"/>
      <c r="BF177" s="23"/>
      <c r="BG177" s="25">
        <v>30</v>
      </c>
    </row>
    <row r="178" spans="1:61" ht="84.75" customHeight="1" x14ac:dyDescent="0.25">
      <c r="A178" s="43" t="s">
        <v>24</v>
      </c>
      <c r="B178" s="43" t="s">
        <v>25</v>
      </c>
      <c r="C178" s="43" t="s">
        <v>26</v>
      </c>
      <c r="D178" s="43" t="s">
        <v>177</v>
      </c>
      <c r="E178" s="43" t="s">
        <v>179</v>
      </c>
      <c r="F178" s="30" t="s">
        <v>28</v>
      </c>
      <c r="G178" s="30" t="s">
        <v>175</v>
      </c>
      <c r="H178" s="107" t="s">
        <v>180</v>
      </c>
      <c r="I178" s="30" t="s">
        <v>847</v>
      </c>
      <c r="J178" s="30" t="s">
        <v>747</v>
      </c>
      <c r="K178" s="28" t="s">
        <v>747</v>
      </c>
      <c r="L178" s="44" t="s">
        <v>848</v>
      </c>
      <c r="M178" s="28" t="s">
        <v>847</v>
      </c>
      <c r="N178" s="28">
        <v>6</v>
      </c>
      <c r="O178" s="28" t="s">
        <v>847</v>
      </c>
      <c r="P178" s="30">
        <v>89</v>
      </c>
      <c r="Q178" s="28" t="s">
        <v>181</v>
      </c>
      <c r="R178" s="30" t="s">
        <v>10</v>
      </c>
      <c r="S178" s="30"/>
      <c r="T178" s="30"/>
      <c r="U178" s="30"/>
      <c r="V178" s="30"/>
      <c r="W178" s="30"/>
      <c r="X178" s="30"/>
      <c r="Y178" s="30"/>
      <c r="Z178" s="30"/>
      <c r="AA178" s="30"/>
      <c r="AB178" s="30"/>
      <c r="AC178" s="30"/>
      <c r="AD178" s="30"/>
      <c r="AE178" s="30"/>
      <c r="AF178" s="30"/>
      <c r="AG178" s="28" t="s">
        <v>444</v>
      </c>
      <c r="AH178" s="30" t="s">
        <v>463</v>
      </c>
      <c r="AI178" s="30" t="s">
        <v>441</v>
      </c>
      <c r="AJ178" s="30" t="s">
        <v>445</v>
      </c>
      <c r="AK178" s="28" t="s">
        <v>851</v>
      </c>
      <c r="AL178" s="28" t="s">
        <v>852</v>
      </c>
      <c r="AM178" s="30">
        <v>0</v>
      </c>
      <c r="AN178" s="30">
        <v>0</v>
      </c>
      <c r="AO178" s="30">
        <v>96</v>
      </c>
      <c r="AP178" s="30">
        <v>96</v>
      </c>
      <c r="AQ178" s="30">
        <v>96</v>
      </c>
      <c r="AR178" s="30">
        <v>96</v>
      </c>
      <c r="AS178" s="30"/>
      <c r="AT178" s="30"/>
      <c r="AU178" s="30">
        <v>96</v>
      </c>
      <c r="AV178" s="30">
        <v>0</v>
      </c>
      <c r="AW178" s="57">
        <v>0</v>
      </c>
      <c r="AX178" s="30">
        <v>0</v>
      </c>
      <c r="AY178" s="30">
        <v>0</v>
      </c>
      <c r="AZ178" s="30">
        <v>0</v>
      </c>
      <c r="BA178" s="30"/>
      <c r="BB178" s="28"/>
      <c r="BC178" s="30"/>
      <c r="BD178" s="30"/>
      <c r="BE178" s="30"/>
      <c r="BF178" s="28"/>
      <c r="BG178" s="30">
        <v>96</v>
      </c>
    </row>
    <row r="179" spans="1:61" ht="84.75" customHeight="1" x14ac:dyDescent="0.25">
      <c r="A179" s="51" t="s">
        <v>24</v>
      </c>
      <c r="B179" s="51" t="s">
        <v>25</v>
      </c>
      <c r="C179" s="51" t="s">
        <v>26</v>
      </c>
      <c r="D179" s="51" t="s">
        <v>177</v>
      </c>
      <c r="E179" s="51" t="s">
        <v>182</v>
      </c>
      <c r="F179" s="25" t="s">
        <v>28</v>
      </c>
      <c r="G179" s="25" t="s">
        <v>175</v>
      </c>
      <c r="H179" s="107" t="s">
        <v>180</v>
      </c>
      <c r="I179" s="25" t="s">
        <v>847</v>
      </c>
      <c r="J179" s="25" t="s">
        <v>853</v>
      </c>
      <c r="K179" s="23" t="s">
        <v>747</v>
      </c>
      <c r="L179" s="78" t="s">
        <v>848</v>
      </c>
      <c r="M179" s="23" t="s">
        <v>847</v>
      </c>
      <c r="N179" s="23">
        <v>6</v>
      </c>
      <c r="O179" s="23" t="s">
        <v>847</v>
      </c>
      <c r="P179" s="25">
        <v>90</v>
      </c>
      <c r="Q179" s="23" t="s">
        <v>183</v>
      </c>
      <c r="R179" s="25" t="s">
        <v>36</v>
      </c>
      <c r="S179" s="25"/>
      <c r="T179" s="25"/>
      <c r="U179" s="25"/>
      <c r="V179" s="25"/>
      <c r="W179" s="25"/>
      <c r="X179" s="25"/>
      <c r="Y179" s="25"/>
      <c r="Z179" s="25"/>
      <c r="AA179" s="25"/>
      <c r="AB179" s="25"/>
      <c r="AC179" s="25"/>
      <c r="AD179" s="25"/>
      <c r="AE179" s="25"/>
      <c r="AF179" s="25"/>
      <c r="AG179" s="23" t="s">
        <v>534</v>
      </c>
      <c r="AH179" s="58" t="s">
        <v>854</v>
      </c>
      <c r="AI179" s="25" t="s">
        <v>579</v>
      </c>
      <c r="AJ179" s="25" t="s">
        <v>445</v>
      </c>
      <c r="AK179" s="23" t="s">
        <v>855</v>
      </c>
      <c r="AL179" s="23" t="s">
        <v>856</v>
      </c>
      <c r="AM179" s="25">
        <v>39</v>
      </c>
      <c r="AN179" s="25">
        <v>29</v>
      </c>
      <c r="AO179" s="25">
        <v>20</v>
      </c>
      <c r="AP179" s="25">
        <v>15</v>
      </c>
      <c r="AQ179" s="25">
        <v>10</v>
      </c>
      <c r="AR179" s="25">
        <v>10</v>
      </c>
      <c r="AS179" s="25"/>
      <c r="AT179" s="25"/>
      <c r="AU179" s="25">
        <v>20</v>
      </c>
      <c r="AV179" s="25"/>
      <c r="AW179" s="56"/>
      <c r="AX179" s="25"/>
      <c r="AY179" s="25"/>
      <c r="AZ179" s="25"/>
      <c r="BA179" s="25"/>
      <c r="BB179" s="25">
        <v>20</v>
      </c>
      <c r="BC179" s="25"/>
      <c r="BD179" s="25"/>
      <c r="BE179" s="25"/>
      <c r="BF179" s="23"/>
      <c r="BG179" s="25"/>
    </row>
    <row r="180" spans="1:61" ht="84.75" customHeight="1" x14ac:dyDescent="0.25">
      <c r="A180" s="43" t="s">
        <v>24</v>
      </c>
      <c r="B180" s="43" t="s">
        <v>25</v>
      </c>
      <c r="C180" s="43" t="s">
        <v>26</v>
      </c>
      <c r="D180" s="43" t="s">
        <v>177</v>
      </c>
      <c r="E180" s="43" t="s">
        <v>182</v>
      </c>
      <c r="F180" s="30" t="s">
        <v>28</v>
      </c>
      <c r="G180" s="30" t="s">
        <v>175</v>
      </c>
      <c r="H180" s="107" t="s">
        <v>180</v>
      </c>
      <c r="I180" s="30" t="s">
        <v>847</v>
      </c>
      <c r="J180" s="30" t="s">
        <v>853</v>
      </c>
      <c r="K180" s="28" t="s">
        <v>747</v>
      </c>
      <c r="L180" s="44" t="s">
        <v>848</v>
      </c>
      <c r="M180" s="28" t="s">
        <v>847</v>
      </c>
      <c r="N180" s="28">
        <v>6</v>
      </c>
      <c r="O180" s="28" t="s">
        <v>847</v>
      </c>
      <c r="P180" s="115">
        <v>91</v>
      </c>
      <c r="Q180" s="28" t="s">
        <v>184</v>
      </c>
      <c r="R180" s="30" t="s">
        <v>36</v>
      </c>
      <c r="S180" s="30" t="s">
        <v>32</v>
      </c>
      <c r="T180" s="30"/>
      <c r="U180" s="30"/>
      <c r="V180" s="30"/>
      <c r="W180" s="30"/>
      <c r="X180" s="30"/>
      <c r="Y180" s="30"/>
      <c r="Z180" s="30"/>
      <c r="AA180" s="30"/>
      <c r="AB180" s="30"/>
      <c r="AC180" s="30"/>
      <c r="AD180" s="30"/>
      <c r="AE180" s="30"/>
      <c r="AF180" s="30"/>
      <c r="AG180" s="28" t="s">
        <v>534</v>
      </c>
      <c r="AH180" s="30" t="s">
        <v>463</v>
      </c>
      <c r="AI180" s="30" t="s">
        <v>441</v>
      </c>
      <c r="AJ180" s="30" t="s">
        <v>445</v>
      </c>
      <c r="AK180" s="28" t="s">
        <v>857</v>
      </c>
      <c r="AL180" s="28" t="s">
        <v>858</v>
      </c>
      <c r="AM180" s="30">
        <v>96</v>
      </c>
      <c r="AN180" s="30">
        <v>96</v>
      </c>
      <c r="AO180" s="30">
        <v>96</v>
      </c>
      <c r="AP180" s="30">
        <v>100</v>
      </c>
      <c r="AQ180" s="30">
        <v>100</v>
      </c>
      <c r="AR180" s="30">
        <v>100</v>
      </c>
      <c r="AS180" s="30"/>
      <c r="AT180" s="30"/>
      <c r="AU180" s="30">
        <v>96</v>
      </c>
      <c r="AV180" s="30"/>
      <c r="AW180" s="57"/>
      <c r="AX180" s="30">
        <v>34</v>
      </c>
      <c r="AY180" s="30">
        <f>10</f>
        <v>10</v>
      </c>
      <c r="AZ180" s="30">
        <f>20</f>
        <v>20</v>
      </c>
      <c r="BA180" s="30">
        <f>30</f>
        <v>30</v>
      </c>
      <c r="BB180" s="30">
        <v>46</v>
      </c>
      <c r="BC180" s="30">
        <v>56</v>
      </c>
      <c r="BD180" s="30">
        <v>66</v>
      </c>
      <c r="BE180" s="30">
        <v>76</v>
      </c>
      <c r="BF180" s="28">
        <v>86</v>
      </c>
      <c r="BG180" s="30">
        <v>96</v>
      </c>
    </row>
    <row r="181" spans="1:61" ht="84.75" customHeight="1" x14ac:dyDescent="0.25">
      <c r="A181" s="51" t="s">
        <v>24</v>
      </c>
      <c r="B181" s="51" t="s">
        <v>25</v>
      </c>
      <c r="C181" s="51" t="s">
        <v>26</v>
      </c>
      <c r="D181" s="51" t="s">
        <v>177</v>
      </c>
      <c r="E181" s="51" t="s">
        <v>185</v>
      </c>
      <c r="F181" s="25" t="s">
        <v>28</v>
      </c>
      <c r="G181" s="25" t="s">
        <v>175</v>
      </c>
      <c r="H181" s="107" t="s">
        <v>180</v>
      </c>
      <c r="I181" s="25" t="s">
        <v>847</v>
      </c>
      <c r="J181" s="25" t="s">
        <v>853</v>
      </c>
      <c r="K181" s="23" t="s">
        <v>747</v>
      </c>
      <c r="L181" s="78" t="s">
        <v>848</v>
      </c>
      <c r="M181" s="23" t="s">
        <v>847</v>
      </c>
      <c r="N181" s="23">
        <v>6</v>
      </c>
      <c r="O181" s="23" t="s">
        <v>847</v>
      </c>
      <c r="P181" s="25">
        <v>189</v>
      </c>
      <c r="Q181" s="23" t="s">
        <v>859</v>
      </c>
      <c r="R181" s="25" t="s">
        <v>10</v>
      </c>
      <c r="S181" s="25" t="s">
        <v>32</v>
      </c>
      <c r="T181" s="25"/>
      <c r="U181" s="25"/>
      <c r="V181" s="25"/>
      <c r="W181" s="25"/>
      <c r="X181" s="25"/>
      <c r="Y181" s="25"/>
      <c r="Z181" s="25"/>
      <c r="AA181" s="25"/>
      <c r="AB181" s="25"/>
      <c r="AC181" s="25"/>
      <c r="AD181" s="25"/>
      <c r="AE181" s="25"/>
      <c r="AF181" s="25"/>
      <c r="AG181" s="23" t="s">
        <v>534</v>
      </c>
      <c r="AH181" s="25" t="s">
        <v>440</v>
      </c>
      <c r="AI181" s="25" t="s">
        <v>441</v>
      </c>
      <c r="AJ181" s="25" t="s">
        <v>437</v>
      </c>
      <c r="AK181" s="23" t="s">
        <v>860</v>
      </c>
      <c r="AL181" s="23" t="s">
        <v>687</v>
      </c>
      <c r="AM181" s="25"/>
      <c r="AN181" s="25"/>
      <c r="AO181" s="25">
        <v>70</v>
      </c>
      <c r="AP181" s="25"/>
      <c r="AQ181" s="25"/>
      <c r="AR181" s="25">
        <v>70</v>
      </c>
      <c r="AS181" s="25"/>
      <c r="AT181" s="25"/>
      <c r="AU181" s="25">
        <v>70</v>
      </c>
      <c r="AV181" s="25"/>
      <c r="AW181" s="56"/>
      <c r="AX181" s="25"/>
      <c r="AY181" s="25"/>
      <c r="AZ181" s="25"/>
      <c r="BA181" s="25">
        <v>28</v>
      </c>
      <c r="BB181" s="23"/>
      <c r="BC181" s="25">
        <v>42</v>
      </c>
      <c r="BD181" s="25"/>
      <c r="BE181" s="25">
        <v>56</v>
      </c>
      <c r="BF181" s="23"/>
      <c r="BG181" s="25">
        <v>70</v>
      </c>
    </row>
    <row r="182" spans="1:61" ht="84.75" customHeight="1" x14ac:dyDescent="0.25">
      <c r="A182" s="43" t="s">
        <v>24</v>
      </c>
      <c r="B182" s="43" t="s">
        <v>25</v>
      </c>
      <c r="C182" s="43" t="s">
        <v>26</v>
      </c>
      <c r="D182" s="43" t="s">
        <v>177</v>
      </c>
      <c r="E182" s="43" t="s">
        <v>185</v>
      </c>
      <c r="F182" s="30" t="s">
        <v>28</v>
      </c>
      <c r="G182" s="30" t="s">
        <v>175</v>
      </c>
      <c r="H182" s="107" t="s">
        <v>180</v>
      </c>
      <c r="I182" s="30" t="s">
        <v>847</v>
      </c>
      <c r="J182" s="30" t="s">
        <v>664</v>
      </c>
      <c r="K182" s="28" t="s">
        <v>861</v>
      </c>
      <c r="L182" s="44" t="s">
        <v>848</v>
      </c>
      <c r="M182" s="28" t="s">
        <v>847</v>
      </c>
      <c r="N182" s="28">
        <v>6</v>
      </c>
      <c r="O182" s="28" t="s">
        <v>847</v>
      </c>
      <c r="P182" s="30">
        <v>93</v>
      </c>
      <c r="Q182" s="28" t="s">
        <v>186</v>
      </c>
      <c r="R182" s="30" t="s">
        <v>10</v>
      </c>
      <c r="S182" s="30" t="s">
        <v>32</v>
      </c>
      <c r="T182" s="30"/>
      <c r="U182" s="30"/>
      <c r="V182" s="30"/>
      <c r="W182" s="30"/>
      <c r="X182" s="30"/>
      <c r="Y182" s="30"/>
      <c r="Z182" s="30"/>
      <c r="AA182" s="30"/>
      <c r="AB182" s="30"/>
      <c r="AC182" s="30"/>
      <c r="AD182" s="30"/>
      <c r="AE182" s="30"/>
      <c r="AF182" s="30"/>
      <c r="AG182" s="28" t="s">
        <v>534</v>
      </c>
      <c r="AH182" s="30" t="s">
        <v>463</v>
      </c>
      <c r="AI182" s="30" t="s">
        <v>441</v>
      </c>
      <c r="AJ182" s="30" t="s">
        <v>445</v>
      </c>
      <c r="AK182" s="28" t="s">
        <v>862</v>
      </c>
      <c r="AL182" s="28" t="s">
        <v>863</v>
      </c>
      <c r="AM182" s="30"/>
      <c r="AN182" s="30"/>
      <c r="AO182" s="30">
        <v>96</v>
      </c>
      <c r="AP182" s="30">
        <v>48</v>
      </c>
      <c r="AQ182" s="30">
        <v>48</v>
      </c>
      <c r="AR182" s="30">
        <v>96</v>
      </c>
      <c r="AS182" s="30"/>
      <c r="AT182" s="30"/>
      <c r="AU182" s="30">
        <v>96</v>
      </c>
      <c r="AV182" s="30">
        <v>10</v>
      </c>
      <c r="AW182" s="57">
        <v>10</v>
      </c>
      <c r="AX182" s="30"/>
      <c r="AY182" s="30"/>
      <c r="AZ182" s="30">
        <v>0</v>
      </c>
      <c r="BA182" s="30"/>
      <c r="BB182" s="28"/>
      <c r="BC182" s="28"/>
      <c r="BD182" s="30">
        <v>76</v>
      </c>
      <c r="BE182" s="30"/>
      <c r="BF182" s="28"/>
      <c r="BG182" s="30"/>
    </row>
    <row r="183" spans="1:61" ht="84.75" customHeight="1" x14ac:dyDescent="0.25">
      <c r="A183" s="51" t="s">
        <v>24</v>
      </c>
      <c r="B183" s="51" t="s">
        <v>25</v>
      </c>
      <c r="C183" s="51" t="s">
        <v>26</v>
      </c>
      <c r="D183" s="51" t="s">
        <v>177</v>
      </c>
      <c r="E183" s="51" t="s">
        <v>177</v>
      </c>
      <c r="F183" s="25" t="s">
        <v>28</v>
      </c>
      <c r="G183" s="25" t="s">
        <v>175</v>
      </c>
      <c r="H183" s="25" t="s">
        <v>74</v>
      </c>
      <c r="I183" s="25" t="s">
        <v>847</v>
      </c>
      <c r="J183" s="25" t="s">
        <v>744</v>
      </c>
      <c r="K183" s="23" t="s">
        <v>744</v>
      </c>
      <c r="L183" s="78" t="s">
        <v>848</v>
      </c>
      <c r="M183" s="23" t="s">
        <v>847</v>
      </c>
      <c r="N183" s="23">
        <v>6</v>
      </c>
      <c r="O183" s="23" t="s">
        <v>847</v>
      </c>
      <c r="P183" s="25">
        <v>468</v>
      </c>
      <c r="Q183" s="129" t="s">
        <v>187</v>
      </c>
      <c r="R183" s="25" t="s">
        <v>119</v>
      </c>
      <c r="S183" s="25"/>
      <c r="T183" s="25"/>
      <c r="U183" s="25" t="s">
        <v>32</v>
      </c>
      <c r="V183" s="25"/>
      <c r="W183" s="25"/>
      <c r="X183" s="25"/>
      <c r="Y183" s="25"/>
      <c r="Z183" s="25"/>
      <c r="AA183" s="25"/>
      <c r="AB183" s="25"/>
      <c r="AC183" s="25"/>
      <c r="AD183" s="25"/>
      <c r="AE183" s="25"/>
      <c r="AF183" s="25"/>
      <c r="AG183" s="23" t="s">
        <v>444</v>
      </c>
      <c r="AH183" s="25" t="s">
        <v>535</v>
      </c>
      <c r="AI183" s="25" t="s">
        <v>457</v>
      </c>
      <c r="AJ183" s="25" t="s">
        <v>445</v>
      </c>
      <c r="AK183" s="23" t="s">
        <v>864</v>
      </c>
      <c r="AL183" s="23" t="s">
        <v>865</v>
      </c>
      <c r="AM183" s="25">
        <v>0</v>
      </c>
      <c r="AN183" s="25"/>
      <c r="AO183" s="25">
        <v>1</v>
      </c>
      <c r="AP183" s="25"/>
      <c r="AQ183" s="25">
        <v>1</v>
      </c>
      <c r="AR183" s="25">
        <v>1</v>
      </c>
      <c r="AS183" s="25"/>
      <c r="AT183" s="25"/>
      <c r="AU183" s="59">
        <f>+AO183</f>
        <v>1</v>
      </c>
      <c r="AV183" s="25"/>
      <c r="AW183" s="77"/>
      <c r="AX183" s="25"/>
      <c r="AY183" s="25"/>
      <c r="AZ183" s="25"/>
      <c r="BA183" s="25"/>
      <c r="BB183" s="23"/>
      <c r="BC183" s="23"/>
      <c r="BD183" s="23"/>
      <c r="BE183" s="25"/>
      <c r="BF183" s="23"/>
      <c r="BG183" s="25"/>
    </row>
    <row r="184" spans="1:61" ht="84.75" customHeight="1" x14ac:dyDescent="0.25">
      <c r="A184" s="43" t="s">
        <v>24</v>
      </c>
      <c r="B184" s="43" t="s">
        <v>25</v>
      </c>
      <c r="C184" s="43" t="s">
        <v>26</v>
      </c>
      <c r="D184" s="43" t="s">
        <v>177</v>
      </c>
      <c r="E184" s="43" t="s">
        <v>177</v>
      </c>
      <c r="F184" s="30" t="s">
        <v>28</v>
      </c>
      <c r="G184" s="30" t="s">
        <v>175</v>
      </c>
      <c r="H184" s="30" t="s">
        <v>74</v>
      </c>
      <c r="I184" s="30" t="s">
        <v>847</v>
      </c>
      <c r="J184" s="30" t="s">
        <v>744</v>
      </c>
      <c r="K184" s="28" t="s">
        <v>744</v>
      </c>
      <c r="L184" s="44" t="s">
        <v>848</v>
      </c>
      <c r="M184" s="28" t="s">
        <v>847</v>
      </c>
      <c r="N184" s="28">
        <v>6</v>
      </c>
      <c r="O184" s="28" t="s">
        <v>847</v>
      </c>
      <c r="P184" s="115">
        <v>469</v>
      </c>
      <c r="Q184" s="130" t="s">
        <v>188</v>
      </c>
      <c r="R184" s="30" t="s">
        <v>119</v>
      </c>
      <c r="S184" s="30"/>
      <c r="T184" s="30"/>
      <c r="U184" s="30" t="s">
        <v>32</v>
      </c>
      <c r="V184" s="30"/>
      <c r="W184" s="30"/>
      <c r="X184" s="30"/>
      <c r="Y184" s="30"/>
      <c r="Z184" s="30"/>
      <c r="AA184" s="30"/>
      <c r="AB184" s="30"/>
      <c r="AC184" s="30"/>
      <c r="AD184" s="30"/>
      <c r="AE184" s="30"/>
      <c r="AF184" s="30"/>
      <c r="AG184" s="28" t="s">
        <v>444</v>
      </c>
      <c r="AH184" s="30" t="s">
        <v>535</v>
      </c>
      <c r="AI184" s="30" t="s">
        <v>441</v>
      </c>
      <c r="AJ184" s="30" t="s">
        <v>756</v>
      </c>
      <c r="AK184" s="28" t="s">
        <v>866</v>
      </c>
      <c r="AL184" s="28" t="s">
        <v>867</v>
      </c>
      <c r="AM184" s="30"/>
      <c r="AN184" s="30"/>
      <c r="AO184" s="30">
        <v>30</v>
      </c>
      <c r="AP184" s="30">
        <v>50</v>
      </c>
      <c r="AQ184" s="30">
        <v>20</v>
      </c>
      <c r="AR184" s="30">
        <v>100</v>
      </c>
      <c r="AS184" s="30"/>
      <c r="AT184" s="30"/>
      <c r="AU184" s="59">
        <f>+AO184</f>
        <v>30</v>
      </c>
      <c r="AV184" s="30"/>
      <c r="AW184" s="77"/>
      <c r="AX184" s="30"/>
      <c r="AY184" s="30"/>
      <c r="AZ184" s="30"/>
      <c r="BA184" s="30"/>
      <c r="BB184" s="28"/>
      <c r="BC184" s="28"/>
      <c r="BD184" s="28"/>
      <c r="BE184" s="30"/>
      <c r="BF184" s="28"/>
      <c r="BG184" s="30"/>
    </row>
    <row r="185" spans="1:61" ht="84.75" customHeight="1" x14ac:dyDescent="0.25">
      <c r="A185" s="51" t="s">
        <v>24</v>
      </c>
      <c r="B185" s="51" t="s">
        <v>25</v>
      </c>
      <c r="C185" s="51" t="s">
        <v>26</v>
      </c>
      <c r="D185" s="51" t="s">
        <v>177</v>
      </c>
      <c r="E185" s="51" t="s">
        <v>177</v>
      </c>
      <c r="F185" s="25" t="s">
        <v>28</v>
      </c>
      <c r="G185" s="25" t="s">
        <v>175</v>
      </c>
      <c r="H185" s="25" t="s">
        <v>74</v>
      </c>
      <c r="I185" s="25" t="s">
        <v>847</v>
      </c>
      <c r="J185" s="25" t="s">
        <v>744</v>
      </c>
      <c r="K185" s="23" t="s">
        <v>744</v>
      </c>
      <c r="L185" s="78" t="s">
        <v>848</v>
      </c>
      <c r="M185" s="23" t="s">
        <v>847</v>
      </c>
      <c r="N185" s="23">
        <v>6</v>
      </c>
      <c r="O185" s="23" t="s">
        <v>847</v>
      </c>
      <c r="P185" s="25">
        <v>470</v>
      </c>
      <c r="Q185" s="131" t="s">
        <v>189</v>
      </c>
      <c r="R185" s="25" t="s">
        <v>119</v>
      </c>
      <c r="S185" s="25"/>
      <c r="T185" s="25"/>
      <c r="U185" s="25" t="s">
        <v>32</v>
      </c>
      <c r="V185" s="25"/>
      <c r="W185" s="25"/>
      <c r="X185" s="25"/>
      <c r="Y185" s="25"/>
      <c r="Z185" s="25"/>
      <c r="AA185" s="25"/>
      <c r="AB185" s="25"/>
      <c r="AC185" s="25"/>
      <c r="AD185" s="25"/>
      <c r="AE185" s="25"/>
      <c r="AF185" s="25"/>
      <c r="AG185" s="23" t="s">
        <v>444</v>
      </c>
      <c r="AH185" s="25" t="s">
        <v>535</v>
      </c>
      <c r="AI185" s="25" t="s">
        <v>457</v>
      </c>
      <c r="AJ185" s="25" t="s">
        <v>756</v>
      </c>
      <c r="AK185" s="23" t="s">
        <v>868</v>
      </c>
      <c r="AL185" s="23" t="s">
        <v>869</v>
      </c>
      <c r="AM185" s="25"/>
      <c r="AN185" s="25"/>
      <c r="AO185" s="25">
        <v>100</v>
      </c>
      <c r="AP185" s="25"/>
      <c r="AQ185" s="25"/>
      <c r="AR185" s="25">
        <v>100</v>
      </c>
      <c r="AS185" s="25"/>
      <c r="AT185" s="25"/>
      <c r="AU185" s="25">
        <v>100</v>
      </c>
      <c r="AV185" s="25"/>
      <c r="AW185" s="77"/>
      <c r="AX185" s="25"/>
      <c r="AY185" s="25"/>
      <c r="AZ185" s="25"/>
      <c r="BA185" s="25"/>
      <c r="BB185" s="23"/>
      <c r="BC185" s="23"/>
      <c r="BD185" s="23"/>
      <c r="BE185" s="25"/>
      <c r="BF185" s="23"/>
      <c r="BG185" s="25"/>
    </row>
    <row r="186" spans="1:61" ht="84.75" customHeight="1" x14ac:dyDescent="0.25">
      <c r="A186" s="43" t="s">
        <v>24</v>
      </c>
      <c r="B186" s="43" t="s">
        <v>25</v>
      </c>
      <c r="C186" s="43" t="s">
        <v>26</v>
      </c>
      <c r="D186" s="43" t="s">
        <v>177</v>
      </c>
      <c r="E186" s="43" t="s">
        <v>177</v>
      </c>
      <c r="F186" s="30" t="s">
        <v>28</v>
      </c>
      <c r="G186" s="30" t="s">
        <v>175</v>
      </c>
      <c r="H186" s="30" t="s">
        <v>74</v>
      </c>
      <c r="I186" s="30" t="s">
        <v>847</v>
      </c>
      <c r="J186" s="30" t="s">
        <v>744</v>
      </c>
      <c r="K186" s="28" t="s">
        <v>744</v>
      </c>
      <c r="L186" s="44" t="s">
        <v>848</v>
      </c>
      <c r="M186" s="28" t="s">
        <v>847</v>
      </c>
      <c r="N186" s="28">
        <v>6</v>
      </c>
      <c r="O186" s="28" t="s">
        <v>847</v>
      </c>
      <c r="P186" s="30">
        <v>471</v>
      </c>
      <c r="Q186" s="129" t="s">
        <v>870</v>
      </c>
      <c r="R186" s="30" t="s">
        <v>119</v>
      </c>
      <c r="S186" s="30"/>
      <c r="T186" s="30"/>
      <c r="U186" s="30" t="s">
        <v>32</v>
      </c>
      <c r="V186" s="30"/>
      <c r="W186" s="30"/>
      <c r="X186" s="30"/>
      <c r="Y186" s="30"/>
      <c r="Z186" s="30"/>
      <c r="AA186" s="30"/>
      <c r="AB186" s="30"/>
      <c r="AC186" s="30"/>
      <c r="AD186" s="30"/>
      <c r="AE186" s="30"/>
      <c r="AF186" s="30"/>
      <c r="AG186" s="28" t="s">
        <v>434</v>
      </c>
      <c r="AH186" s="30" t="s">
        <v>535</v>
      </c>
      <c r="AI186" s="30" t="s">
        <v>457</v>
      </c>
      <c r="AJ186" s="30" t="s">
        <v>756</v>
      </c>
      <c r="AK186" s="28" t="s">
        <v>871</v>
      </c>
      <c r="AL186" s="28" t="s">
        <v>872</v>
      </c>
      <c r="AM186" s="30">
        <v>100</v>
      </c>
      <c r="AN186" s="30"/>
      <c r="AO186" s="30"/>
      <c r="AP186" s="30">
        <v>100</v>
      </c>
      <c r="AQ186" s="30">
        <v>100</v>
      </c>
      <c r="AR186" s="30">
        <v>100</v>
      </c>
      <c r="AS186" s="30"/>
      <c r="AT186" s="30"/>
      <c r="AU186" s="59">
        <f t="shared" ref="AU186:AU187" si="0">+AO186</f>
        <v>0</v>
      </c>
      <c r="AV186" s="30"/>
      <c r="AW186" s="77"/>
      <c r="AX186" s="30"/>
      <c r="AY186" s="30"/>
      <c r="AZ186" s="30"/>
      <c r="BA186" s="30"/>
      <c r="BB186" s="28"/>
      <c r="BC186" s="28"/>
      <c r="BD186" s="28"/>
      <c r="BE186" s="30"/>
      <c r="BF186" s="28"/>
      <c r="BG186" s="30"/>
      <c r="BI186" s="86" t="s">
        <v>582</v>
      </c>
    </row>
    <row r="187" spans="1:61" ht="84.75" customHeight="1" x14ac:dyDescent="0.25">
      <c r="A187" s="51" t="s">
        <v>24</v>
      </c>
      <c r="B187" s="51" t="s">
        <v>25</v>
      </c>
      <c r="C187" s="51" t="s">
        <v>26</v>
      </c>
      <c r="D187" s="51" t="s">
        <v>177</v>
      </c>
      <c r="E187" s="51" t="s">
        <v>177</v>
      </c>
      <c r="F187" s="25" t="s">
        <v>28</v>
      </c>
      <c r="G187" s="25" t="s">
        <v>175</v>
      </c>
      <c r="H187" s="25" t="s">
        <v>74</v>
      </c>
      <c r="I187" s="25" t="s">
        <v>847</v>
      </c>
      <c r="J187" s="25" t="s">
        <v>744</v>
      </c>
      <c r="K187" s="23" t="s">
        <v>744</v>
      </c>
      <c r="L187" s="78" t="s">
        <v>848</v>
      </c>
      <c r="M187" s="23" t="s">
        <v>847</v>
      </c>
      <c r="N187" s="23">
        <v>6</v>
      </c>
      <c r="O187" s="23" t="s">
        <v>847</v>
      </c>
      <c r="P187" s="25">
        <v>472</v>
      </c>
      <c r="Q187" s="131" t="s">
        <v>190</v>
      </c>
      <c r="R187" s="25" t="s">
        <v>119</v>
      </c>
      <c r="S187" s="25"/>
      <c r="T187" s="25"/>
      <c r="U187" s="25" t="s">
        <v>32</v>
      </c>
      <c r="V187" s="25"/>
      <c r="W187" s="25"/>
      <c r="X187" s="25"/>
      <c r="Y187" s="25"/>
      <c r="Z187" s="25"/>
      <c r="AA187" s="25"/>
      <c r="AB187" s="25"/>
      <c r="AC187" s="25"/>
      <c r="AD187" s="25"/>
      <c r="AE187" s="25"/>
      <c r="AF187" s="25"/>
      <c r="AG187" s="23" t="s">
        <v>444</v>
      </c>
      <c r="AH187" s="25" t="s">
        <v>535</v>
      </c>
      <c r="AI187" s="25" t="s">
        <v>457</v>
      </c>
      <c r="AJ187" s="25" t="s">
        <v>445</v>
      </c>
      <c r="AK187" s="23" t="s">
        <v>873</v>
      </c>
      <c r="AL187" s="23" t="s">
        <v>874</v>
      </c>
      <c r="AM187" s="25"/>
      <c r="AN187" s="25"/>
      <c r="AO187" s="25"/>
      <c r="AP187" s="25"/>
      <c r="AQ187" s="25">
        <v>1</v>
      </c>
      <c r="AR187" s="25">
        <v>1</v>
      </c>
      <c r="AS187" s="25"/>
      <c r="AT187" s="25"/>
      <c r="AU187" s="59">
        <f t="shared" si="0"/>
        <v>0</v>
      </c>
      <c r="AV187" s="25"/>
      <c r="AW187" s="77"/>
      <c r="AX187" s="25"/>
      <c r="AY187" s="25"/>
      <c r="AZ187" s="25"/>
      <c r="BA187" s="25"/>
      <c r="BB187" s="23"/>
      <c r="BC187" s="23"/>
      <c r="BD187" s="23"/>
      <c r="BE187" s="25"/>
      <c r="BF187" s="23"/>
      <c r="BG187" s="25"/>
      <c r="BI187" s="86" t="s">
        <v>582</v>
      </c>
    </row>
    <row r="188" spans="1:61" ht="84.75" customHeight="1" x14ac:dyDescent="0.25">
      <c r="A188" s="43" t="s">
        <v>24</v>
      </c>
      <c r="B188" s="43" t="s">
        <v>25</v>
      </c>
      <c r="C188" s="43" t="s">
        <v>26</v>
      </c>
      <c r="D188" s="43" t="s">
        <v>177</v>
      </c>
      <c r="E188" s="43" t="s">
        <v>177</v>
      </c>
      <c r="F188" s="30" t="s">
        <v>28</v>
      </c>
      <c r="G188" s="30" t="s">
        <v>175</v>
      </c>
      <c r="H188" s="30" t="s">
        <v>74</v>
      </c>
      <c r="I188" s="30" t="s">
        <v>847</v>
      </c>
      <c r="J188" s="30" t="s">
        <v>744</v>
      </c>
      <c r="K188" s="28" t="s">
        <v>744</v>
      </c>
      <c r="L188" s="44" t="s">
        <v>848</v>
      </c>
      <c r="M188" s="28" t="s">
        <v>847</v>
      </c>
      <c r="N188" s="28">
        <v>6</v>
      </c>
      <c r="O188" s="28" t="s">
        <v>847</v>
      </c>
      <c r="P188" s="30">
        <v>473</v>
      </c>
      <c r="Q188" s="132" t="s">
        <v>191</v>
      </c>
      <c r="R188" s="30" t="s">
        <v>119</v>
      </c>
      <c r="S188" s="30"/>
      <c r="T188" s="30"/>
      <c r="U188" s="30" t="s">
        <v>32</v>
      </c>
      <c r="V188" s="30"/>
      <c r="W188" s="30"/>
      <c r="X188" s="30"/>
      <c r="Y188" s="30"/>
      <c r="Z188" s="30"/>
      <c r="AA188" s="30"/>
      <c r="AB188" s="30"/>
      <c r="AC188" s="30"/>
      <c r="AD188" s="30"/>
      <c r="AE188" s="30"/>
      <c r="AF188" s="30"/>
      <c r="AG188" s="28" t="s">
        <v>434</v>
      </c>
      <c r="AH188" s="30" t="s">
        <v>463</v>
      </c>
      <c r="AI188" s="30" t="s">
        <v>457</v>
      </c>
      <c r="AJ188" s="30" t="s">
        <v>756</v>
      </c>
      <c r="AK188" s="28" t="s">
        <v>875</v>
      </c>
      <c r="AL188" s="28" t="s">
        <v>876</v>
      </c>
      <c r="AM188" s="30">
        <v>0</v>
      </c>
      <c r="AN188" s="30"/>
      <c r="AO188" s="30">
        <v>100</v>
      </c>
      <c r="AP188" s="30">
        <v>100</v>
      </c>
      <c r="AQ188" s="30">
        <v>100</v>
      </c>
      <c r="AR188" s="30">
        <v>100</v>
      </c>
      <c r="AS188" s="30"/>
      <c r="AT188" s="30"/>
      <c r="AU188" s="30">
        <v>100</v>
      </c>
      <c r="AV188" s="30"/>
      <c r="AW188" s="77"/>
      <c r="AX188" s="30"/>
      <c r="AY188" s="30"/>
      <c r="AZ188" s="30"/>
      <c r="BA188" s="30"/>
      <c r="BB188" s="28"/>
      <c r="BC188" s="28"/>
      <c r="BD188" s="28"/>
      <c r="BE188" s="30"/>
      <c r="BF188" s="28"/>
      <c r="BG188" s="30"/>
    </row>
    <row r="189" spans="1:61" ht="84.75" customHeight="1" x14ac:dyDescent="0.25">
      <c r="A189" s="133" t="s">
        <v>24</v>
      </c>
      <c r="B189" s="133" t="s">
        <v>25</v>
      </c>
      <c r="C189" s="133" t="s">
        <v>26</v>
      </c>
      <c r="D189" s="133" t="s">
        <v>177</v>
      </c>
      <c r="E189" s="133" t="s">
        <v>177</v>
      </c>
      <c r="F189" s="134" t="s">
        <v>28</v>
      </c>
      <c r="G189" s="134" t="s">
        <v>175</v>
      </c>
      <c r="H189" s="134" t="s">
        <v>74</v>
      </c>
      <c r="I189" s="134" t="s">
        <v>847</v>
      </c>
      <c r="J189" s="134" t="s">
        <v>744</v>
      </c>
      <c r="K189" s="135" t="s">
        <v>744</v>
      </c>
      <c r="L189" s="136" t="s">
        <v>848</v>
      </c>
      <c r="M189" s="135" t="s">
        <v>847</v>
      </c>
      <c r="N189" s="135">
        <v>6</v>
      </c>
      <c r="O189" s="135" t="s">
        <v>847</v>
      </c>
      <c r="P189" s="134">
        <v>474</v>
      </c>
      <c r="Q189" s="137" t="s">
        <v>192</v>
      </c>
      <c r="R189" s="134" t="s">
        <v>119</v>
      </c>
      <c r="S189" s="134"/>
      <c r="T189" s="134"/>
      <c r="U189" s="134" t="s">
        <v>32</v>
      </c>
      <c r="V189" s="134"/>
      <c r="W189" s="134"/>
      <c r="X189" s="134"/>
      <c r="Y189" s="134"/>
      <c r="Z189" s="134"/>
      <c r="AA189" s="134"/>
      <c r="AB189" s="134"/>
      <c r="AC189" s="134"/>
      <c r="AD189" s="134"/>
      <c r="AE189" s="134"/>
      <c r="AF189" s="134"/>
      <c r="AG189" s="135" t="s">
        <v>444</v>
      </c>
      <c r="AH189" s="134" t="s">
        <v>535</v>
      </c>
      <c r="AI189" s="134" t="s">
        <v>457</v>
      </c>
      <c r="AJ189" s="134" t="s">
        <v>445</v>
      </c>
      <c r="AK189" s="135" t="s">
        <v>877</v>
      </c>
      <c r="AL189" s="135" t="s">
        <v>878</v>
      </c>
      <c r="AM189" s="134">
        <v>0</v>
      </c>
      <c r="AN189" s="134"/>
      <c r="AO189" s="134">
        <v>1</v>
      </c>
      <c r="AP189" s="134"/>
      <c r="AQ189" s="134">
        <v>1</v>
      </c>
      <c r="AR189" s="134">
        <v>1</v>
      </c>
      <c r="AS189" s="134"/>
      <c r="AT189" s="134"/>
      <c r="AU189" s="134">
        <v>1</v>
      </c>
      <c r="AV189" s="134"/>
      <c r="AW189" s="138"/>
      <c r="AX189" s="134"/>
      <c r="AY189" s="134"/>
      <c r="AZ189" s="134"/>
      <c r="BA189" s="134"/>
      <c r="BB189" s="135"/>
      <c r="BC189" s="135"/>
      <c r="BD189" s="135"/>
      <c r="BE189" s="134"/>
      <c r="BF189" s="135"/>
      <c r="BG189" s="134"/>
    </row>
    <row r="190" spans="1:61" ht="90" x14ac:dyDescent="0.25">
      <c r="A190" s="139" t="s">
        <v>24</v>
      </c>
      <c r="B190" s="139" t="s">
        <v>25</v>
      </c>
      <c r="C190" s="139" t="s">
        <v>26</v>
      </c>
      <c r="D190" s="139" t="s">
        <v>177</v>
      </c>
      <c r="E190" s="28" t="s">
        <v>185</v>
      </c>
      <c r="F190" s="139" t="s">
        <v>28</v>
      </c>
      <c r="G190" s="139" t="s">
        <v>175</v>
      </c>
      <c r="H190" s="139" t="s">
        <v>74</v>
      </c>
      <c r="I190" s="139" t="s">
        <v>847</v>
      </c>
      <c r="J190" s="139" t="s">
        <v>744</v>
      </c>
      <c r="K190" s="139" t="s">
        <v>744</v>
      </c>
      <c r="L190" s="140" t="s">
        <v>848</v>
      </c>
      <c r="M190" s="139" t="s">
        <v>847</v>
      </c>
      <c r="N190" s="120">
        <v>6</v>
      </c>
      <c r="O190" s="120" t="s">
        <v>847</v>
      </c>
      <c r="P190" s="120">
        <v>106</v>
      </c>
      <c r="Q190" s="139" t="s">
        <v>879</v>
      </c>
      <c r="R190" s="120" t="s">
        <v>81</v>
      </c>
      <c r="S190" s="120"/>
      <c r="T190" s="120"/>
      <c r="U190" s="120"/>
      <c r="V190" s="120"/>
      <c r="W190" s="120"/>
      <c r="X190" s="120"/>
      <c r="Y190" s="120"/>
      <c r="Z190" s="120"/>
      <c r="AA190" s="120"/>
      <c r="AB190" s="120"/>
      <c r="AC190" s="120"/>
      <c r="AD190" s="120"/>
      <c r="AE190" s="120"/>
      <c r="AF190" s="120"/>
      <c r="AG190" s="139"/>
      <c r="AH190" s="120" t="s">
        <v>535</v>
      </c>
      <c r="AI190" s="120"/>
      <c r="AJ190" s="120"/>
      <c r="AK190" s="139"/>
      <c r="AL190" s="139"/>
      <c r="AM190" s="120"/>
      <c r="AN190" s="120"/>
      <c r="AO190" s="123">
        <v>0</v>
      </c>
      <c r="AP190" s="120">
        <v>75</v>
      </c>
      <c r="AQ190" s="120">
        <v>80</v>
      </c>
      <c r="AR190" s="120">
        <v>80</v>
      </c>
      <c r="AS190" s="120"/>
      <c r="AT190" s="120"/>
      <c r="AU190" s="120">
        <f>+Tabla1[[#This Row],[Columna41]]</f>
        <v>0</v>
      </c>
      <c r="AV190" s="120"/>
      <c r="AW190" s="141"/>
      <c r="AX190" s="120"/>
      <c r="AY190" s="120"/>
      <c r="AZ190" s="139"/>
      <c r="BA190" s="120"/>
      <c r="BB190" s="139"/>
      <c r="BC190" s="139"/>
      <c r="BD190" s="139"/>
      <c r="BE190" s="139"/>
      <c r="BF190" s="139"/>
      <c r="BG190" s="120"/>
      <c r="BI190" s="86" t="s">
        <v>582</v>
      </c>
    </row>
    <row r="191" spans="1:61" ht="90" x14ac:dyDescent="0.25">
      <c r="A191" s="139" t="s">
        <v>24</v>
      </c>
      <c r="B191" s="139" t="s">
        <v>25</v>
      </c>
      <c r="C191" s="139" t="s">
        <v>26</v>
      </c>
      <c r="D191" s="139" t="s">
        <v>177</v>
      </c>
      <c r="E191" s="28" t="s">
        <v>185</v>
      </c>
      <c r="F191" s="139" t="s">
        <v>28</v>
      </c>
      <c r="G191" s="139" t="s">
        <v>175</v>
      </c>
      <c r="H191" s="139" t="s">
        <v>74</v>
      </c>
      <c r="I191" s="139" t="s">
        <v>847</v>
      </c>
      <c r="J191" s="139" t="s">
        <v>744</v>
      </c>
      <c r="K191" s="139" t="s">
        <v>744</v>
      </c>
      <c r="L191" s="140" t="s">
        <v>848</v>
      </c>
      <c r="M191" s="139" t="s">
        <v>847</v>
      </c>
      <c r="N191" s="120">
        <v>6</v>
      </c>
      <c r="O191" s="120" t="s">
        <v>847</v>
      </c>
      <c r="P191" s="120">
        <v>107</v>
      </c>
      <c r="Q191" s="139" t="s">
        <v>880</v>
      </c>
      <c r="R191" s="120" t="s">
        <v>81</v>
      </c>
      <c r="S191" s="120"/>
      <c r="T191" s="120"/>
      <c r="U191" s="120"/>
      <c r="V191" s="120"/>
      <c r="W191" s="120"/>
      <c r="X191" s="120"/>
      <c r="Y191" s="120"/>
      <c r="Z191" s="120"/>
      <c r="AA191" s="120"/>
      <c r="AB191" s="120"/>
      <c r="AC191" s="120"/>
      <c r="AD191" s="120"/>
      <c r="AE191" s="120"/>
      <c r="AF191" s="120"/>
      <c r="AG191" s="139"/>
      <c r="AH191" s="120" t="s">
        <v>535</v>
      </c>
      <c r="AI191" s="120"/>
      <c r="AJ191" s="120"/>
      <c r="AK191" s="139"/>
      <c r="AL191" s="139"/>
      <c r="AM191" s="120"/>
      <c r="AN191" s="120"/>
      <c r="AO191" s="123">
        <v>70</v>
      </c>
      <c r="AP191" s="120">
        <v>80</v>
      </c>
      <c r="AQ191" s="120">
        <v>90</v>
      </c>
      <c r="AR191" s="120">
        <v>90</v>
      </c>
      <c r="AS191" s="120"/>
      <c r="AT191" s="120"/>
      <c r="AU191" s="120">
        <f>+Tabla1[[#This Row],[Columna41]]</f>
        <v>70</v>
      </c>
      <c r="AV191" s="120"/>
      <c r="AW191" s="141"/>
      <c r="AX191" s="120"/>
      <c r="AY191" s="120"/>
      <c r="AZ191" s="139"/>
      <c r="BA191" s="120"/>
      <c r="BB191" s="139"/>
      <c r="BC191" s="139"/>
      <c r="BD191" s="139"/>
      <c r="BE191" s="139"/>
      <c r="BF191" s="139"/>
      <c r="BG191" s="120"/>
    </row>
    <row r="192" spans="1:61" ht="84.75" customHeight="1" x14ac:dyDescent="0.25">
      <c r="A192" s="51" t="s">
        <v>24</v>
      </c>
      <c r="B192" s="51" t="s">
        <v>25</v>
      </c>
      <c r="C192" s="51" t="s">
        <v>26</v>
      </c>
      <c r="D192" s="51" t="s">
        <v>161</v>
      </c>
      <c r="E192" s="51" t="s">
        <v>161</v>
      </c>
      <c r="F192" s="25" t="s">
        <v>154</v>
      </c>
      <c r="G192" s="25" t="s">
        <v>82</v>
      </c>
      <c r="H192" s="25" t="s">
        <v>74</v>
      </c>
      <c r="I192" s="25" t="s">
        <v>881</v>
      </c>
      <c r="J192" s="25" t="s">
        <v>815</v>
      </c>
      <c r="K192" s="25" t="s">
        <v>816</v>
      </c>
      <c r="L192" s="78" t="s">
        <v>882</v>
      </c>
      <c r="M192" s="25" t="s">
        <v>883</v>
      </c>
      <c r="N192" s="25">
        <v>14</v>
      </c>
      <c r="O192" s="25" t="s">
        <v>883</v>
      </c>
      <c r="P192" s="25">
        <v>79</v>
      </c>
      <c r="Q192" s="142" t="s">
        <v>162</v>
      </c>
      <c r="R192" s="96" t="s">
        <v>55</v>
      </c>
      <c r="S192" s="25" t="s">
        <v>32</v>
      </c>
      <c r="T192" s="25"/>
      <c r="U192" s="25" t="s">
        <v>163</v>
      </c>
      <c r="V192" s="25" t="s">
        <v>164</v>
      </c>
      <c r="W192" s="25"/>
      <c r="X192" s="25"/>
      <c r="Y192" s="25"/>
      <c r="Z192" s="25"/>
      <c r="AA192" s="25"/>
      <c r="AB192" s="25"/>
      <c r="AC192" s="25"/>
      <c r="AD192" s="25"/>
      <c r="AE192" s="25"/>
      <c r="AF192" s="25"/>
      <c r="AG192" s="25" t="s">
        <v>534</v>
      </c>
      <c r="AH192" s="25" t="s">
        <v>535</v>
      </c>
      <c r="AI192" s="25" t="s">
        <v>457</v>
      </c>
      <c r="AJ192" s="25" t="s">
        <v>437</v>
      </c>
      <c r="AK192" s="52" t="s">
        <v>884</v>
      </c>
      <c r="AL192" s="142" t="s">
        <v>885</v>
      </c>
      <c r="AM192" s="25">
        <v>55.3</v>
      </c>
      <c r="AN192" s="25">
        <v>58.44</v>
      </c>
      <c r="AO192" s="25">
        <v>61.63</v>
      </c>
      <c r="AP192" s="25">
        <v>64.81</v>
      </c>
      <c r="AQ192" s="25">
        <v>68</v>
      </c>
      <c r="AR192" s="25">
        <v>68</v>
      </c>
      <c r="AS192" s="25"/>
      <c r="AT192" s="25"/>
      <c r="AU192" s="25">
        <v>61.63</v>
      </c>
      <c r="AV192" s="24"/>
      <c r="AW192" s="143"/>
      <c r="AX192" s="24"/>
      <c r="AY192" s="24"/>
      <c r="AZ192" s="24"/>
      <c r="BA192" s="25"/>
      <c r="BB192" s="25"/>
      <c r="BC192" s="25"/>
      <c r="BD192" s="25"/>
      <c r="BE192" s="25"/>
      <c r="BF192" s="25"/>
      <c r="BG192" s="25">
        <v>61.63</v>
      </c>
    </row>
    <row r="193" spans="1:59" ht="84.75" customHeight="1" x14ac:dyDescent="0.25">
      <c r="A193" s="43" t="s">
        <v>24</v>
      </c>
      <c r="B193" s="43" t="s">
        <v>25</v>
      </c>
      <c r="C193" s="43" t="s">
        <v>26</v>
      </c>
      <c r="D193" s="43" t="s">
        <v>161</v>
      </c>
      <c r="E193" s="43" t="s">
        <v>165</v>
      </c>
      <c r="F193" s="30" t="s">
        <v>154</v>
      </c>
      <c r="G193" s="30" t="s">
        <v>82</v>
      </c>
      <c r="H193" s="30" t="s">
        <v>74</v>
      </c>
      <c r="I193" s="30" t="s">
        <v>881</v>
      </c>
      <c r="J193" s="30" t="s">
        <v>664</v>
      </c>
      <c r="K193" s="30" t="s">
        <v>670</v>
      </c>
      <c r="L193" s="44" t="s">
        <v>882</v>
      </c>
      <c r="M193" s="30" t="s">
        <v>883</v>
      </c>
      <c r="N193" s="30">
        <v>14</v>
      </c>
      <c r="O193" s="30" t="s">
        <v>883</v>
      </c>
      <c r="P193" s="30">
        <v>80</v>
      </c>
      <c r="Q193" s="144" t="s">
        <v>166</v>
      </c>
      <c r="R193" s="30" t="s">
        <v>10</v>
      </c>
      <c r="S193" s="30"/>
      <c r="T193" s="30"/>
      <c r="U193" s="30"/>
      <c r="V193" s="30"/>
      <c r="W193" s="30"/>
      <c r="X193" s="30"/>
      <c r="Y193" s="30"/>
      <c r="Z193" s="30"/>
      <c r="AA193" s="30"/>
      <c r="AB193" s="30"/>
      <c r="AC193" s="30" t="s">
        <v>32</v>
      </c>
      <c r="AD193" s="30"/>
      <c r="AE193" s="30"/>
      <c r="AF193" s="30"/>
      <c r="AG193" s="30" t="s">
        <v>444</v>
      </c>
      <c r="AH193" s="30" t="s">
        <v>448</v>
      </c>
      <c r="AI193" s="30" t="s">
        <v>441</v>
      </c>
      <c r="AJ193" s="30" t="s">
        <v>445</v>
      </c>
      <c r="AK193" s="36" t="s">
        <v>886</v>
      </c>
      <c r="AL193" s="144" t="s">
        <v>887</v>
      </c>
      <c r="AM193" s="145">
        <v>3920</v>
      </c>
      <c r="AN193" s="145">
        <v>13000</v>
      </c>
      <c r="AO193" s="145">
        <v>17000</v>
      </c>
      <c r="AP193" s="145">
        <v>18000</v>
      </c>
      <c r="AQ193" s="145">
        <v>19000</v>
      </c>
      <c r="AR193" s="145">
        <v>19000</v>
      </c>
      <c r="AS193" s="145">
        <v>12456</v>
      </c>
      <c r="AT193" s="145">
        <v>2460</v>
      </c>
      <c r="AU193" s="145">
        <v>17000</v>
      </c>
      <c r="AV193" s="29"/>
      <c r="AW193" s="146"/>
      <c r="AX193" s="29"/>
      <c r="AY193" s="29"/>
      <c r="AZ193" s="29"/>
      <c r="BA193" s="30">
        <v>12908</v>
      </c>
      <c r="BB193" s="30"/>
      <c r="BC193" s="30"/>
      <c r="BD193" s="30"/>
      <c r="BE193" s="30"/>
      <c r="BF193" s="30"/>
      <c r="BG193" s="30">
        <v>17000</v>
      </c>
    </row>
    <row r="194" spans="1:59" ht="84.75" customHeight="1" x14ac:dyDescent="0.25">
      <c r="A194" s="51" t="s">
        <v>24</v>
      </c>
      <c r="B194" s="51" t="s">
        <v>25</v>
      </c>
      <c r="C194" s="51" t="s">
        <v>26</v>
      </c>
      <c r="D194" s="51" t="s">
        <v>161</v>
      </c>
      <c r="E194" s="51" t="s">
        <v>167</v>
      </c>
      <c r="F194" s="25" t="s">
        <v>154</v>
      </c>
      <c r="G194" s="25" t="s">
        <v>82</v>
      </c>
      <c r="H194" s="25" t="s">
        <v>74</v>
      </c>
      <c r="I194" s="25" t="s">
        <v>881</v>
      </c>
      <c r="J194" s="25" t="s">
        <v>637</v>
      </c>
      <c r="K194" s="25" t="s">
        <v>888</v>
      </c>
      <c r="L194" s="78" t="s">
        <v>882</v>
      </c>
      <c r="M194" s="25" t="s">
        <v>883</v>
      </c>
      <c r="N194" s="25">
        <v>14</v>
      </c>
      <c r="O194" s="25" t="s">
        <v>883</v>
      </c>
      <c r="P194" s="25">
        <v>81</v>
      </c>
      <c r="Q194" s="142" t="s">
        <v>168</v>
      </c>
      <c r="R194" s="25" t="s">
        <v>10</v>
      </c>
      <c r="S194" s="25"/>
      <c r="T194" s="25"/>
      <c r="U194" s="25"/>
      <c r="V194" s="25" t="s">
        <v>169</v>
      </c>
      <c r="W194" s="25"/>
      <c r="X194" s="25"/>
      <c r="Y194" s="25"/>
      <c r="Z194" s="25"/>
      <c r="AA194" s="25"/>
      <c r="AB194" s="25"/>
      <c r="AC194" s="25"/>
      <c r="AD194" s="25"/>
      <c r="AE194" s="25"/>
      <c r="AF194" s="25"/>
      <c r="AG194" s="25" t="s">
        <v>444</v>
      </c>
      <c r="AH194" s="25" t="s">
        <v>463</v>
      </c>
      <c r="AI194" s="25" t="s">
        <v>457</v>
      </c>
      <c r="AJ194" s="25" t="s">
        <v>437</v>
      </c>
      <c r="AK194" s="52" t="s">
        <v>889</v>
      </c>
      <c r="AL194" s="142" t="s">
        <v>890</v>
      </c>
      <c r="AM194" s="25" t="s">
        <v>170</v>
      </c>
      <c r="AN194" s="25">
        <v>20</v>
      </c>
      <c r="AO194" s="25">
        <v>50</v>
      </c>
      <c r="AP194" s="25">
        <v>70</v>
      </c>
      <c r="AQ194" s="25">
        <v>100</v>
      </c>
      <c r="AR194" s="25">
        <v>100</v>
      </c>
      <c r="AS194" s="25">
        <v>20</v>
      </c>
      <c r="AT194" s="25"/>
      <c r="AU194" s="25">
        <v>50</v>
      </c>
      <c r="AV194" s="24"/>
      <c r="AW194" s="143"/>
      <c r="AX194" s="24"/>
      <c r="AY194" s="24"/>
      <c r="AZ194" s="24"/>
      <c r="BA194" s="25">
        <v>20</v>
      </c>
      <c r="BB194" s="25"/>
      <c r="BC194" s="25"/>
      <c r="BD194" s="25"/>
      <c r="BE194" s="25"/>
      <c r="BF194" s="25"/>
      <c r="BG194" s="25">
        <v>50</v>
      </c>
    </row>
    <row r="195" spans="1:59" ht="114.75" customHeight="1" x14ac:dyDescent="0.25">
      <c r="A195" s="43" t="s">
        <v>24</v>
      </c>
      <c r="B195" s="43" t="s">
        <v>25</v>
      </c>
      <c r="C195" s="43" t="s">
        <v>26</v>
      </c>
      <c r="D195" s="43" t="s">
        <v>161</v>
      </c>
      <c r="E195" s="43" t="s">
        <v>161</v>
      </c>
      <c r="F195" s="30" t="s">
        <v>154</v>
      </c>
      <c r="G195" s="30" t="s">
        <v>82</v>
      </c>
      <c r="H195" s="30" t="s">
        <v>74</v>
      </c>
      <c r="I195" s="30" t="s">
        <v>881</v>
      </c>
      <c r="J195" s="30" t="s">
        <v>891</v>
      </c>
      <c r="K195" s="30" t="s">
        <v>892</v>
      </c>
      <c r="L195" s="44" t="s">
        <v>882</v>
      </c>
      <c r="M195" s="30" t="s">
        <v>883</v>
      </c>
      <c r="N195" s="30">
        <v>14</v>
      </c>
      <c r="O195" s="30" t="s">
        <v>883</v>
      </c>
      <c r="P195" s="30">
        <v>82</v>
      </c>
      <c r="Q195" s="144" t="s">
        <v>893</v>
      </c>
      <c r="R195" s="96" t="s">
        <v>63</v>
      </c>
      <c r="S195" s="30" t="s">
        <v>32</v>
      </c>
      <c r="T195" s="30"/>
      <c r="U195" s="30" t="s">
        <v>163</v>
      </c>
      <c r="V195" s="30" t="s">
        <v>169</v>
      </c>
      <c r="W195" s="30"/>
      <c r="X195" s="30"/>
      <c r="Y195" s="30"/>
      <c r="Z195" s="30"/>
      <c r="AA195" s="30"/>
      <c r="AB195" s="30"/>
      <c r="AC195" s="30"/>
      <c r="AD195" s="30"/>
      <c r="AE195" s="30"/>
      <c r="AF195" s="30"/>
      <c r="AG195" s="30" t="s">
        <v>444</v>
      </c>
      <c r="AH195" s="30" t="s">
        <v>463</v>
      </c>
      <c r="AI195" s="30" t="s">
        <v>457</v>
      </c>
      <c r="AJ195" s="30" t="s">
        <v>445</v>
      </c>
      <c r="AK195" s="36" t="s">
        <v>894</v>
      </c>
      <c r="AL195" s="144" t="s">
        <v>890</v>
      </c>
      <c r="AM195" s="147">
        <v>68080</v>
      </c>
      <c r="AN195" s="147">
        <v>110000</v>
      </c>
      <c r="AO195" s="147">
        <v>260000</v>
      </c>
      <c r="AP195" s="147">
        <v>400000</v>
      </c>
      <c r="AQ195" s="147">
        <v>500000</v>
      </c>
      <c r="AR195" s="147">
        <v>500000</v>
      </c>
      <c r="AS195" s="101">
        <v>112869</v>
      </c>
      <c r="AT195" s="30">
        <v>0</v>
      </c>
      <c r="AU195" s="101">
        <v>260000</v>
      </c>
      <c r="AV195" s="29"/>
      <c r="AW195" s="146"/>
      <c r="AX195" s="29"/>
      <c r="AY195" s="29"/>
      <c r="AZ195" s="29"/>
      <c r="BA195" s="30">
        <v>102000</v>
      </c>
      <c r="BB195" s="30"/>
      <c r="BC195" s="30"/>
      <c r="BD195" s="30"/>
      <c r="BE195" s="30"/>
      <c r="BF195" s="30"/>
      <c r="BG195" s="30">
        <v>260000</v>
      </c>
    </row>
    <row r="196" spans="1:59" ht="84.75" customHeight="1" x14ac:dyDescent="0.25">
      <c r="A196" s="51" t="s">
        <v>24</v>
      </c>
      <c r="B196" s="51" t="s">
        <v>25</v>
      </c>
      <c r="C196" s="51" t="s">
        <v>26</v>
      </c>
      <c r="D196" s="51" t="s">
        <v>161</v>
      </c>
      <c r="E196" s="51" t="s">
        <v>161</v>
      </c>
      <c r="F196" s="25" t="s">
        <v>154</v>
      </c>
      <c r="G196" s="25" t="s">
        <v>79</v>
      </c>
      <c r="H196" s="25" t="s">
        <v>74</v>
      </c>
      <c r="I196" s="25" t="s">
        <v>881</v>
      </c>
      <c r="J196" s="25" t="s">
        <v>805</v>
      </c>
      <c r="K196" s="25" t="s">
        <v>704</v>
      </c>
      <c r="L196" s="78" t="s">
        <v>882</v>
      </c>
      <c r="M196" s="25" t="s">
        <v>883</v>
      </c>
      <c r="N196" s="25">
        <v>14</v>
      </c>
      <c r="O196" s="25" t="s">
        <v>883</v>
      </c>
      <c r="P196" s="25">
        <v>83</v>
      </c>
      <c r="Q196" s="142" t="s">
        <v>171</v>
      </c>
      <c r="R196" s="25" t="s">
        <v>81</v>
      </c>
      <c r="S196" s="25"/>
      <c r="T196" s="25"/>
      <c r="U196" s="25"/>
      <c r="V196" s="25"/>
      <c r="W196" s="25"/>
      <c r="X196" s="25"/>
      <c r="Y196" s="25"/>
      <c r="Z196" s="25"/>
      <c r="AA196" s="25"/>
      <c r="AB196" s="25"/>
      <c r="AC196" s="25"/>
      <c r="AD196" s="25"/>
      <c r="AE196" s="25"/>
      <c r="AF196" s="25"/>
      <c r="AG196" s="25" t="s">
        <v>444</v>
      </c>
      <c r="AH196" s="25" t="s">
        <v>463</v>
      </c>
      <c r="AI196" s="25" t="s">
        <v>457</v>
      </c>
      <c r="AJ196" s="25" t="s">
        <v>437</v>
      </c>
      <c r="AK196" s="52" t="s">
        <v>895</v>
      </c>
      <c r="AL196" s="142" t="s">
        <v>890</v>
      </c>
      <c r="AM196" s="25">
        <v>60</v>
      </c>
      <c r="AN196" s="25">
        <v>61</v>
      </c>
      <c r="AO196" s="25">
        <v>62</v>
      </c>
      <c r="AP196" s="25">
        <v>63</v>
      </c>
      <c r="AQ196" s="25">
        <v>64</v>
      </c>
      <c r="AR196" s="25">
        <v>64</v>
      </c>
      <c r="AS196" s="25">
        <v>45</v>
      </c>
      <c r="AT196" s="25"/>
      <c r="AU196" s="30">
        <f>+AO196</f>
        <v>62</v>
      </c>
      <c r="AV196" s="24"/>
      <c r="AW196" s="143"/>
      <c r="AX196" s="24"/>
      <c r="AY196" s="24"/>
      <c r="AZ196" s="24"/>
      <c r="BA196" s="25">
        <v>56</v>
      </c>
      <c r="BB196" s="25"/>
      <c r="BC196" s="25"/>
      <c r="BD196" s="25"/>
      <c r="BE196" s="25"/>
      <c r="BF196" s="25"/>
      <c r="BG196" s="25">
        <v>0</v>
      </c>
    </row>
    <row r="197" spans="1:59" ht="84.75" customHeight="1" x14ac:dyDescent="0.25">
      <c r="A197" s="43" t="s">
        <v>24</v>
      </c>
      <c r="B197" s="43" t="s">
        <v>25</v>
      </c>
      <c r="C197" s="43" t="s">
        <v>26</v>
      </c>
      <c r="D197" s="43" t="s">
        <v>161</v>
      </c>
      <c r="E197" s="43" t="s">
        <v>161</v>
      </c>
      <c r="F197" s="30" t="s">
        <v>154</v>
      </c>
      <c r="G197" s="30" t="s">
        <v>79</v>
      </c>
      <c r="H197" s="30" t="s">
        <v>74</v>
      </c>
      <c r="I197" s="30" t="s">
        <v>881</v>
      </c>
      <c r="J197" s="30" t="s">
        <v>805</v>
      </c>
      <c r="K197" s="30" t="s">
        <v>704</v>
      </c>
      <c r="L197" s="44" t="s">
        <v>882</v>
      </c>
      <c r="M197" s="30" t="s">
        <v>883</v>
      </c>
      <c r="N197" s="30">
        <v>14</v>
      </c>
      <c r="O197" s="30" t="s">
        <v>883</v>
      </c>
      <c r="P197" s="30">
        <v>84</v>
      </c>
      <c r="Q197" s="144" t="s">
        <v>172</v>
      </c>
      <c r="R197" s="30" t="s">
        <v>81</v>
      </c>
      <c r="S197" s="30"/>
      <c r="T197" s="30"/>
      <c r="U197" s="30"/>
      <c r="V197" s="30"/>
      <c r="W197" s="30"/>
      <c r="X197" s="30"/>
      <c r="Y197" s="30"/>
      <c r="Z197" s="30"/>
      <c r="AA197" s="30"/>
      <c r="AB197" s="30"/>
      <c r="AC197" s="30"/>
      <c r="AD197" s="30"/>
      <c r="AE197" s="30"/>
      <c r="AF197" s="30"/>
      <c r="AG197" s="30" t="s">
        <v>444</v>
      </c>
      <c r="AH197" s="30" t="s">
        <v>463</v>
      </c>
      <c r="AI197" s="30" t="s">
        <v>441</v>
      </c>
      <c r="AJ197" s="30" t="s">
        <v>437</v>
      </c>
      <c r="AK197" s="36" t="s">
        <v>896</v>
      </c>
      <c r="AL197" s="144" t="s">
        <v>890</v>
      </c>
      <c r="AM197" s="30">
        <v>60</v>
      </c>
      <c r="AN197" s="30">
        <v>61</v>
      </c>
      <c r="AO197" s="30">
        <v>62</v>
      </c>
      <c r="AP197" s="30">
        <v>63</v>
      </c>
      <c r="AQ197" s="30">
        <v>64</v>
      </c>
      <c r="AR197" s="30">
        <v>64</v>
      </c>
      <c r="AS197" s="30">
        <v>45</v>
      </c>
      <c r="AT197" s="30"/>
      <c r="AU197" s="30">
        <f>+AO197</f>
        <v>62</v>
      </c>
      <c r="AV197" s="29"/>
      <c r="AW197" s="146"/>
      <c r="AX197" s="29"/>
      <c r="AY197" s="29"/>
      <c r="AZ197" s="29"/>
      <c r="BA197" s="30">
        <v>56</v>
      </c>
      <c r="BB197" s="30"/>
      <c r="BC197" s="30"/>
      <c r="BD197" s="30"/>
      <c r="BE197" s="30"/>
      <c r="BF197" s="30"/>
      <c r="BG197" s="30">
        <v>0</v>
      </c>
    </row>
    <row r="198" spans="1:59" ht="84.75" customHeight="1" x14ac:dyDescent="0.25">
      <c r="A198" s="51" t="s">
        <v>24</v>
      </c>
      <c r="B198" s="51" t="s">
        <v>25</v>
      </c>
      <c r="C198" s="51" t="s">
        <v>26</v>
      </c>
      <c r="D198" s="51" t="s">
        <v>161</v>
      </c>
      <c r="E198" s="51" t="s">
        <v>161</v>
      </c>
      <c r="F198" s="25" t="s">
        <v>154</v>
      </c>
      <c r="G198" s="25" t="s">
        <v>79</v>
      </c>
      <c r="H198" s="25" t="s">
        <v>74</v>
      </c>
      <c r="I198" s="25" t="s">
        <v>881</v>
      </c>
      <c r="J198" s="25" t="s">
        <v>805</v>
      </c>
      <c r="K198" s="25" t="s">
        <v>704</v>
      </c>
      <c r="L198" s="78" t="s">
        <v>882</v>
      </c>
      <c r="M198" s="25" t="s">
        <v>883</v>
      </c>
      <c r="N198" s="25">
        <v>14</v>
      </c>
      <c r="O198" s="25" t="s">
        <v>883</v>
      </c>
      <c r="P198" s="25">
        <v>85</v>
      </c>
      <c r="Q198" s="142" t="s">
        <v>173</v>
      </c>
      <c r="R198" s="25" t="s">
        <v>81</v>
      </c>
      <c r="S198" s="25"/>
      <c r="T198" s="25"/>
      <c r="U198" s="25"/>
      <c r="V198" s="25"/>
      <c r="W198" s="25"/>
      <c r="X198" s="25"/>
      <c r="Y198" s="25"/>
      <c r="Z198" s="25"/>
      <c r="AA198" s="25"/>
      <c r="AB198" s="25"/>
      <c r="AC198" s="25"/>
      <c r="AD198" s="25"/>
      <c r="AE198" s="25"/>
      <c r="AF198" s="25"/>
      <c r="AG198" s="25" t="s">
        <v>444</v>
      </c>
      <c r="AH198" s="25" t="s">
        <v>463</v>
      </c>
      <c r="AI198" s="25" t="s">
        <v>457</v>
      </c>
      <c r="AJ198" s="25" t="s">
        <v>437</v>
      </c>
      <c r="AK198" s="52" t="s">
        <v>897</v>
      </c>
      <c r="AL198" s="142" t="s">
        <v>890</v>
      </c>
      <c r="AM198" s="25">
        <v>29</v>
      </c>
      <c r="AN198" s="25">
        <v>30</v>
      </c>
      <c r="AO198" s="25">
        <v>31</v>
      </c>
      <c r="AP198" s="25">
        <v>32</v>
      </c>
      <c r="AQ198" s="25">
        <v>33</v>
      </c>
      <c r="AR198" s="25">
        <v>33</v>
      </c>
      <c r="AS198" s="25"/>
      <c r="AT198" s="25"/>
      <c r="AU198" s="30">
        <f>+AO198</f>
        <v>31</v>
      </c>
      <c r="AV198" s="24"/>
      <c r="AW198" s="143"/>
      <c r="AX198" s="24"/>
      <c r="AY198" s="24"/>
      <c r="AZ198" s="24"/>
      <c r="BA198" s="25">
        <v>30</v>
      </c>
      <c r="BB198" s="25"/>
      <c r="BC198" s="25"/>
      <c r="BD198" s="25"/>
      <c r="BE198" s="25"/>
      <c r="BF198" s="25"/>
      <c r="BG198" s="25">
        <v>0</v>
      </c>
    </row>
    <row r="199" spans="1:59" ht="84.75" customHeight="1" x14ac:dyDescent="0.25">
      <c r="A199" s="43" t="s">
        <v>24</v>
      </c>
      <c r="B199" s="43" t="s">
        <v>25</v>
      </c>
      <c r="C199" s="43" t="s">
        <v>26</v>
      </c>
      <c r="D199" s="43" t="s">
        <v>161</v>
      </c>
      <c r="E199" s="43" t="s">
        <v>161</v>
      </c>
      <c r="F199" s="30" t="s">
        <v>154</v>
      </c>
      <c r="G199" s="30" t="s">
        <v>79</v>
      </c>
      <c r="H199" s="30" t="s">
        <v>74</v>
      </c>
      <c r="I199" s="30" t="s">
        <v>881</v>
      </c>
      <c r="J199" s="30" t="s">
        <v>805</v>
      </c>
      <c r="K199" s="30" t="s">
        <v>704</v>
      </c>
      <c r="L199" s="44" t="s">
        <v>882</v>
      </c>
      <c r="M199" s="30" t="s">
        <v>883</v>
      </c>
      <c r="N199" s="30">
        <v>14</v>
      </c>
      <c r="O199" s="30" t="s">
        <v>883</v>
      </c>
      <c r="P199" s="30">
        <v>86</v>
      </c>
      <c r="Q199" s="144" t="s">
        <v>174</v>
      </c>
      <c r="R199" s="30" t="s">
        <v>81</v>
      </c>
      <c r="S199" s="30"/>
      <c r="T199" s="30"/>
      <c r="U199" s="30"/>
      <c r="V199" s="30"/>
      <c r="W199" s="30"/>
      <c r="X199" s="30"/>
      <c r="Y199" s="30"/>
      <c r="Z199" s="30"/>
      <c r="AA199" s="30"/>
      <c r="AB199" s="30"/>
      <c r="AC199" s="30"/>
      <c r="AD199" s="30"/>
      <c r="AE199" s="30"/>
      <c r="AF199" s="30"/>
      <c r="AG199" s="30" t="s">
        <v>444</v>
      </c>
      <c r="AH199" s="30" t="s">
        <v>463</v>
      </c>
      <c r="AI199" s="30" t="s">
        <v>441</v>
      </c>
      <c r="AJ199" s="30" t="s">
        <v>437</v>
      </c>
      <c r="AK199" s="36" t="s">
        <v>898</v>
      </c>
      <c r="AL199" s="144" t="s">
        <v>890</v>
      </c>
      <c r="AM199" s="30">
        <v>61</v>
      </c>
      <c r="AN199" s="30">
        <v>62</v>
      </c>
      <c r="AO199" s="30">
        <v>63</v>
      </c>
      <c r="AP199" s="30">
        <v>64</v>
      </c>
      <c r="AQ199" s="30">
        <v>65</v>
      </c>
      <c r="AR199" s="30">
        <v>65</v>
      </c>
      <c r="AS199" s="30">
        <v>48</v>
      </c>
      <c r="AT199" s="30"/>
      <c r="AU199" s="30">
        <f>+AO199</f>
        <v>63</v>
      </c>
      <c r="AV199" s="29"/>
      <c r="AW199" s="146"/>
      <c r="AX199" s="29"/>
      <c r="AY199" s="29"/>
      <c r="AZ199" s="29"/>
      <c r="BA199" s="30">
        <v>57</v>
      </c>
      <c r="BB199" s="30"/>
      <c r="BC199" s="30"/>
      <c r="BD199" s="30"/>
      <c r="BE199" s="30"/>
      <c r="BF199" s="30"/>
      <c r="BG199" s="30">
        <v>0</v>
      </c>
    </row>
    <row r="200" spans="1:59" ht="84.75" customHeight="1" x14ac:dyDescent="0.25">
      <c r="A200" s="51" t="s">
        <v>24</v>
      </c>
      <c r="B200" s="51" t="s">
        <v>25</v>
      </c>
      <c r="C200" s="51" t="s">
        <v>26</v>
      </c>
      <c r="D200" s="51" t="s">
        <v>161</v>
      </c>
      <c r="E200" s="51" t="s">
        <v>165</v>
      </c>
      <c r="F200" s="25" t="s">
        <v>28</v>
      </c>
      <c r="G200" s="25" t="s">
        <v>175</v>
      </c>
      <c r="H200" s="25" t="s">
        <v>74</v>
      </c>
      <c r="I200" s="25" t="s">
        <v>881</v>
      </c>
      <c r="J200" s="25" t="s">
        <v>853</v>
      </c>
      <c r="K200" s="25" t="s">
        <v>899</v>
      </c>
      <c r="L200" s="78" t="s">
        <v>882</v>
      </c>
      <c r="M200" s="25" t="s">
        <v>883</v>
      </c>
      <c r="N200" s="25">
        <v>14</v>
      </c>
      <c r="O200" s="25" t="s">
        <v>883</v>
      </c>
      <c r="P200" s="25">
        <v>87</v>
      </c>
      <c r="Q200" s="142" t="s">
        <v>176</v>
      </c>
      <c r="R200" s="25" t="s">
        <v>10</v>
      </c>
      <c r="S200" s="25"/>
      <c r="T200" s="25"/>
      <c r="U200" s="25"/>
      <c r="V200" s="25"/>
      <c r="W200" s="25"/>
      <c r="X200" s="25"/>
      <c r="Y200" s="25"/>
      <c r="Z200" s="25"/>
      <c r="AA200" s="25"/>
      <c r="AB200" s="25"/>
      <c r="AC200" s="25"/>
      <c r="AD200" s="25"/>
      <c r="AE200" s="25"/>
      <c r="AF200" s="25"/>
      <c r="AG200" s="25" t="s">
        <v>444</v>
      </c>
      <c r="AH200" s="25" t="s">
        <v>463</v>
      </c>
      <c r="AI200" s="25" t="s">
        <v>441</v>
      </c>
      <c r="AJ200" s="25" t="s">
        <v>445</v>
      </c>
      <c r="AK200" s="52" t="s">
        <v>900</v>
      </c>
      <c r="AL200" s="142" t="s">
        <v>887</v>
      </c>
      <c r="AM200" s="99">
        <v>2222</v>
      </c>
      <c r="AN200" s="99">
        <v>2900</v>
      </c>
      <c r="AO200" s="99">
        <v>3600</v>
      </c>
      <c r="AP200" s="99">
        <v>4300</v>
      </c>
      <c r="AQ200" s="99">
        <v>5000</v>
      </c>
      <c r="AR200" s="99">
        <v>5000</v>
      </c>
      <c r="AS200" s="99">
        <v>3119</v>
      </c>
      <c r="AT200" s="99">
        <v>2900</v>
      </c>
      <c r="AU200" s="30">
        <f>+AO200</f>
        <v>3600</v>
      </c>
      <c r="AV200" s="24"/>
      <c r="AW200" s="143"/>
      <c r="AX200" s="24"/>
      <c r="AY200" s="24"/>
      <c r="AZ200" s="24"/>
      <c r="BA200" s="25">
        <v>3200</v>
      </c>
      <c r="BB200" s="25"/>
      <c r="BC200" s="25"/>
      <c r="BD200" s="25"/>
      <c r="BE200" s="25"/>
      <c r="BF200" s="25"/>
      <c r="BG200" s="25">
        <v>3600</v>
      </c>
    </row>
    <row r="201" spans="1:59" ht="84.75" customHeight="1" x14ac:dyDescent="0.25">
      <c r="A201" s="51" t="s">
        <v>24</v>
      </c>
      <c r="B201" s="51" t="s">
        <v>193</v>
      </c>
      <c r="C201" s="51" t="s">
        <v>194</v>
      </c>
      <c r="D201" s="51" t="s">
        <v>195</v>
      </c>
      <c r="E201" s="51" t="s">
        <v>195</v>
      </c>
      <c r="F201" s="25" t="s">
        <v>170</v>
      </c>
      <c r="G201" s="25" t="s">
        <v>29</v>
      </c>
      <c r="H201" s="107" t="s">
        <v>30</v>
      </c>
      <c r="I201" s="25" t="s">
        <v>431</v>
      </c>
      <c r="J201" s="25"/>
      <c r="K201" s="24"/>
      <c r="L201" s="25" t="s">
        <v>901</v>
      </c>
      <c r="M201" s="25" t="s">
        <v>902</v>
      </c>
      <c r="N201" s="24"/>
      <c r="O201" s="24"/>
      <c r="P201" s="25">
        <v>111</v>
      </c>
      <c r="Q201" s="52" t="s">
        <v>196</v>
      </c>
      <c r="R201" s="25" t="s">
        <v>36</v>
      </c>
      <c r="S201" s="25"/>
      <c r="T201" s="25" t="s">
        <v>197</v>
      </c>
      <c r="U201" s="25"/>
      <c r="V201" s="25"/>
      <c r="W201" s="25"/>
      <c r="X201" s="25"/>
      <c r="Y201" s="25"/>
      <c r="Z201" s="25"/>
      <c r="AA201" s="25"/>
      <c r="AB201" s="25"/>
      <c r="AC201" s="25"/>
      <c r="AD201" s="25"/>
      <c r="AE201" s="25"/>
      <c r="AF201" s="25"/>
      <c r="AG201" s="25" t="s">
        <v>444</v>
      </c>
      <c r="AH201" s="25" t="s">
        <v>463</v>
      </c>
      <c r="AI201" s="25" t="s">
        <v>457</v>
      </c>
      <c r="AJ201" s="25" t="s">
        <v>445</v>
      </c>
      <c r="AK201" s="23" t="s">
        <v>903</v>
      </c>
      <c r="AL201" s="23" t="s">
        <v>904</v>
      </c>
      <c r="AM201" s="25">
        <v>0</v>
      </c>
      <c r="AN201" s="25">
        <v>220</v>
      </c>
      <c r="AO201" s="25">
        <v>320</v>
      </c>
      <c r="AP201" s="25">
        <v>400</v>
      </c>
      <c r="AQ201" s="25">
        <v>450</v>
      </c>
      <c r="AR201" s="25">
        <v>450</v>
      </c>
      <c r="AS201" s="25">
        <v>220</v>
      </c>
      <c r="AT201" s="25">
        <v>0</v>
      </c>
      <c r="AU201" s="148">
        <v>320</v>
      </c>
      <c r="AV201" s="25">
        <v>0</v>
      </c>
      <c r="AW201" s="56"/>
      <c r="AX201" s="25">
        <v>0</v>
      </c>
      <c r="AY201" s="24"/>
      <c r="AZ201" s="23"/>
      <c r="BA201" s="25">
        <v>0</v>
      </c>
      <c r="BB201" s="23"/>
      <c r="BC201" s="23"/>
      <c r="BD201" s="23"/>
      <c r="BE201" s="23"/>
      <c r="BF201" s="23"/>
      <c r="BG201" s="23"/>
    </row>
    <row r="202" spans="1:59" ht="82.5" customHeight="1" x14ac:dyDescent="0.25">
      <c r="A202" s="43" t="s">
        <v>24</v>
      </c>
      <c r="B202" s="43" t="s">
        <v>193</v>
      </c>
      <c r="C202" s="43" t="s">
        <v>194</v>
      </c>
      <c r="D202" s="43" t="s">
        <v>195</v>
      </c>
      <c r="E202" s="43" t="s">
        <v>195</v>
      </c>
      <c r="F202" s="30" t="s">
        <v>170</v>
      </c>
      <c r="G202" s="30" t="s">
        <v>29</v>
      </c>
      <c r="H202" s="107" t="s">
        <v>30</v>
      </c>
      <c r="I202" s="30" t="s">
        <v>431</v>
      </c>
      <c r="J202" s="30"/>
      <c r="K202" s="29"/>
      <c r="L202" s="30" t="s">
        <v>901</v>
      </c>
      <c r="M202" s="30" t="s">
        <v>902</v>
      </c>
      <c r="N202" s="29"/>
      <c r="O202" s="29"/>
      <c r="P202" s="30">
        <v>112</v>
      </c>
      <c r="Q202" s="36" t="s">
        <v>198</v>
      </c>
      <c r="R202" s="30" t="s">
        <v>36</v>
      </c>
      <c r="S202" s="30"/>
      <c r="T202" s="30" t="s">
        <v>199</v>
      </c>
      <c r="U202" s="30"/>
      <c r="V202" s="30"/>
      <c r="W202" s="30"/>
      <c r="X202" s="30"/>
      <c r="Y202" s="30"/>
      <c r="Z202" s="30"/>
      <c r="AA202" s="30"/>
      <c r="AB202" s="30"/>
      <c r="AC202" s="30"/>
      <c r="AD202" s="30"/>
      <c r="AE202" s="30"/>
      <c r="AF202" s="30"/>
      <c r="AG202" s="30" t="s">
        <v>444</v>
      </c>
      <c r="AH202" s="30" t="s">
        <v>535</v>
      </c>
      <c r="AI202" s="30" t="s">
        <v>441</v>
      </c>
      <c r="AJ202" s="30" t="s">
        <v>437</v>
      </c>
      <c r="AK202" s="28" t="s">
        <v>198</v>
      </c>
      <c r="AL202" s="28" t="s">
        <v>905</v>
      </c>
      <c r="AM202" s="30">
        <v>0</v>
      </c>
      <c r="AN202" s="30">
        <v>0</v>
      </c>
      <c r="AO202" s="30">
        <v>100</v>
      </c>
      <c r="AP202" s="30">
        <v>100</v>
      </c>
      <c r="AQ202" s="30">
        <v>100</v>
      </c>
      <c r="AR202" s="30">
        <v>100</v>
      </c>
      <c r="AS202" s="30"/>
      <c r="AT202" s="30"/>
      <c r="AU202" s="30">
        <v>100</v>
      </c>
      <c r="AV202" s="30">
        <v>0</v>
      </c>
      <c r="AW202" s="57"/>
      <c r="AX202" s="30">
        <v>0</v>
      </c>
      <c r="AY202" s="29"/>
      <c r="AZ202" s="28"/>
      <c r="BA202" s="30">
        <v>40</v>
      </c>
      <c r="BB202" s="28"/>
      <c r="BC202" s="28"/>
      <c r="BD202" s="28"/>
      <c r="BE202" s="28"/>
      <c r="BF202" s="28"/>
      <c r="BG202" s="28">
        <v>100</v>
      </c>
    </row>
    <row r="203" spans="1:59" ht="84.75" customHeight="1" x14ac:dyDescent="0.25">
      <c r="A203" s="51" t="s">
        <v>24</v>
      </c>
      <c r="B203" s="51" t="s">
        <v>193</v>
      </c>
      <c r="C203" s="51" t="s">
        <v>194</v>
      </c>
      <c r="D203" s="51" t="s">
        <v>195</v>
      </c>
      <c r="E203" s="51" t="s">
        <v>195</v>
      </c>
      <c r="F203" s="25" t="s">
        <v>170</v>
      </c>
      <c r="G203" s="25" t="s">
        <v>29</v>
      </c>
      <c r="H203" s="107" t="s">
        <v>30</v>
      </c>
      <c r="I203" s="25" t="s">
        <v>431</v>
      </c>
      <c r="J203" s="25"/>
      <c r="K203" s="24"/>
      <c r="L203" s="25" t="s">
        <v>901</v>
      </c>
      <c r="M203" s="25" t="s">
        <v>902</v>
      </c>
      <c r="N203" s="24"/>
      <c r="O203" s="24"/>
      <c r="P203" s="25">
        <v>113</v>
      </c>
      <c r="Q203" s="52" t="s">
        <v>200</v>
      </c>
      <c r="R203" s="25" t="s">
        <v>36</v>
      </c>
      <c r="S203" s="25"/>
      <c r="T203" s="25" t="s">
        <v>197</v>
      </c>
      <c r="U203" s="25"/>
      <c r="V203" s="25"/>
      <c r="W203" s="25"/>
      <c r="X203" s="25"/>
      <c r="Y203" s="25"/>
      <c r="Z203" s="25"/>
      <c r="AA203" s="25"/>
      <c r="AB203" s="25"/>
      <c r="AC203" s="25"/>
      <c r="AD203" s="25"/>
      <c r="AE203" s="25"/>
      <c r="AF203" s="25"/>
      <c r="AG203" s="25" t="s">
        <v>444</v>
      </c>
      <c r="AH203" s="25" t="s">
        <v>463</v>
      </c>
      <c r="AI203" s="25" t="s">
        <v>441</v>
      </c>
      <c r="AJ203" s="25" t="s">
        <v>437</v>
      </c>
      <c r="AK203" s="23" t="s">
        <v>906</v>
      </c>
      <c r="AL203" s="23" t="s">
        <v>907</v>
      </c>
      <c r="AM203" s="25">
        <v>0</v>
      </c>
      <c r="AN203" s="25">
        <v>0</v>
      </c>
      <c r="AO203" s="149">
        <v>100</v>
      </c>
      <c r="AP203" s="25">
        <v>100</v>
      </c>
      <c r="AQ203" s="25">
        <v>100</v>
      </c>
      <c r="AR203" s="150">
        <v>100</v>
      </c>
      <c r="AS203" s="25"/>
      <c r="AT203" s="25">
        <v>0</v>
      </c>
      <c r="AU203" s="149">
        <v>100</v>
      </c>
      <c r="AV203" s="25">
        <v>0</v>
      </c>
      <c r="AW203" s="56"/>
      <c r="AX203" s="25">
        <v>20</v>
      </c>
      <c r="AY203" s="24"/>
      <c r="AZ203" s="23"/>
      <c r="BA203" s="25">
        <v>20</v>
      </c>
      <c r="BB203" s="23"/>
      <c r="BC203" s="23"/>
      <c r="BD203" s="23"/>
      <c r="BE203" s="23"/>
      <c r="BF203" s="23"/>
      <c r="BG203" s="23"/>
    </row>
    <row r="204" spans="1:59" ht="84.75" customHeight="1" x14ac:dyDescent="0.25">
      <c r="A204" s="43" t="s">
        <v>24</v>
      </c>
      <c r="B204" s="43" t="s">
        <v>193</v>
      </c>
      <c r="C204" s="43" t="s">
        <v>194</v>
      </c>
      <c r="D204" s="43" t="s">
        <v>195</v>
      </c>
      <c r="E204" s="43" t="s">
        <v>195</v>
      </c>
      <c r="F204" s="30" t="s">
        <v>170</v>
      </c>
      <c r="G204" s="30" t="s">
        <v>29</v>
      </c>
      <c r="H204" s="107" t="s">
        <v>30</v>
      </c>
      <c r="I204" s="30" t="s">
        <v>431</v>
      </c>
      <c r="J204" s="30"/>
      <c r="K204" s="29"/>
      <c r="L204" s="30" t="s">
        <v>901</v>
      </c>
      <c r="M204" s="30" t="s">
        <v>902</v>
      </c>
      <c r="N204" s="29"/>
      <c r="O204" s="29"/>
      <c r="P204" s="30">
        <v>114</v>
      </c>
      <c r="Q204" s="36" t="s">
        <v>201</v>
      </c>
      <c r="R204" s="30" t="s">
        <v>36</v>
      </c>
      <c r="S204" s="30"/>
      <c r="T204" s="30" t="s">
        <v>199</v>
      </c>
      <c r="U204" s="30"/>
      <c r="V204" s="30"/>
      <c r="W204" s="30"/>
      <c r="X204" s="30"/>
      <c r="Y204" s="30"/>
      <c r="Z204" s="30"/>
      <c r="AA204" s="30"/>
      <c r="AB204" s="30"/>
      <c r="AC204" s="30"/>
      <c r="AD204" s="30"/>
      <c r="AE204" s="30"/>
      <c r="AF204" s="30"/>
      <c r="AG204" s="30" t="s">
        <v>444</v>
      </c>
      <c r="AH204" s="30" t="s">
        <v>463</v>
      </c>
      <c r="AI204" s="30" t="s">
        <v>908</v>
      </c>
      <c r="AJ204" s="30" t="s">
        <v>437</v>
      </c>
      <c r="AK204" s="28" t="s">
        <v>906</v>
      </c>
      <c r="AL204" s="28" t="s">
        <v>909</v>
      </c>
      <c r="AM204" s="30">
        <v>0</v>
      </c>
      <c r="AN204" s="30">
        <v>100</v>
      </c>
      <c r="AO204" s="30">
        <v>100</v>
      </c>
      <c r="AP204" s="30">
        <v>100</v>
      </c>
      <c r="AQ204" s="30">
        <v>100</v>
      </c>
      <c r="AR204" s="30">
        <v>100</v>
      </c>
      <c r="AS204" s="30">
        <v>100</v>
      </c>
      <c r="AT204" s="30">
        <v>0</v>
      </c>
      <c r="AU204" s="151">
        <v>100</v>
      </c>
      <c r="AV204" s="30">
        <v>0</v>
      </c>
      <c r="AW204" s="57"/>
      <c r="AX204" s="30">
        <v>10</v>
      </c>
      <c r="AY204" s="29"/>
      <c r="AZ204" s="28"/>
      <c r="BA204" s="30">
        <v>10</v>
      </c>
      <c r="BB204" s="28"/>
      <c r="BC204" s="28"/>
      <c r="BD204" s="28"/>
      <c r="BE204" s="28"/>
      <c r="BF204" s="28"/>
      <c r="BG204" s="28"/>
    </row>
    <row r="205" spans="1:59" ht="84.75" customHeight="1" x14ac:dyDescent="0.25">
      <c r="A205" s="51" t="s">
        <v>24</v>
      </c>
      <c r="B205" s="51" t="s">
        <v>193</v>
      </c>
      <c r="C205" s="51" t="s">
        <v>194</v>
      </c>
      <c r="D205" s="51" t="s">
        <v>195</v>
      </c>
      <c r="E205" s="51" t="s">
        <v>195</v>
      </c>
      <c r="F205" s="25" t="s">
        <v>170</v>
      </c>
      <c r="G205" s="25" t="s">
        <v>29</v>
      </c>
      <c r="H205" s="107" t="s">
        <v>30</v>
      </c>
      <c r="I205" s="25" t="s">
        <v>431</v>
      </c>
      <c r="J205" s="25"/>
      <c r="K205" s="24"/>
      <c r="L205" s="25" t="s">
        <v>901</v>
      </c>
      <c r="M205" s="25" t="s">
        <v>902</v>
      </c>
      <c r="N205" s="24"/>
      <c r="O205" s="24"/>
      <c r="P205" s="25">
        <v>115</v>
      </c>
      <c r="Q205" s="52" t="s">
        <v>202</v>
      </c>
      <c r="R205" s="25" t="s">
        <v>36</v>
      </c>
      <c r="S205" s="25"/>
      <c r="T205" s="25" t="s">
        <v>55</v>
      </c>
      <c r="U205" s="25"/>
      <c r="V205" s="25"/>
      <c r="W205" s="25"/>
      <c r="X205" s="25"/>
      <c r="Y205" s="25"/>
      <c r="Z205" s="25"/>
      <c r="AA205" s="25"/>
      <c r="AB205" s="25"/>
      <c r="AC205" s="25"/>
      <c r="AD205" s="25"/>
      <c r="AE205" s="25"/>
      <c r="AF205" s="25"/>
      <c r="AG205" s="25" t="s">
        <v>444</v>
      </c>
      <c r="AH205" s="25" t="s">
        <v>463</v>
      </c>
      <c r="AI205" s="25" t="s">
        <v>441</v>
      </c>
      <c r="AJ205" s="25" t="s">
        <v>437</v>
      </c>
      <c r="AK205" s="23" t="s">
        <v>910</v>
      </c>
      <c r="AL205" s="23" t="s">
        <v>911</v>
      </c>
      <c r="AM205" s="25">
        <v>0</v>
      </c>
      <c r="AN205" s="25">
        <v>0</v>
      </c>
      <c r="AO205" s="25">
        <v>100</v>
      </c>
      <c r="AP205" s="25">
        <v>100</v>
      </c>
      <c r="AQ205" s="25">
        <v>100</v>
      </c>
      <c r="AR205" s="25">
        <v>100</v>
      </c>
      <c r="AS205" s="25"/>
      <c r="AT205" s="25">
        <v>0</v>
      </c>
      <c r="AU205" s="149">
        <v>100</v>
      </c>
      <c r="AV205" s="25">
        <v>0</v>
      </c>
      <c r="AW205" s="56"/>
      <c r="AX205" s="25">
        <v>15</v>
      </c>
      <c r="AY205" s="24"/>
      <c r="AZ205" s="23"/>
      <c r="BA205" s="25">
        <v>30</v>
      </c>
      <c r="BB205" s="23"/>
      <c r="BC205" s="23"/>
      <c r="BD205" s="23"/>
      <c r="BE205" s="23"/>
      <c r="BF205" s="23"/>
      <c r="BG205" s="23"/>
    </row>
    <row r="206" spans="1:59" ht="84.75" customHeight="1" x14ac:dyDescent="0.25">
      <c r="A206" s="43" t="s">
        <v>24</v>
      </c>
      <c r="B206" s="43" t="s">
        <v>193</v>
      </c>
      <c r="C206" s="43" t="s">
        <v>194</v>
      </c>
      <c r="D206" s="43" t="s">
        <v>195</v>
      </c>
      <c r="E206" s="43" t="s">
        <v>195</v>
      </c>
      <c r="F206" s="30" t="s">
        <v>170</v>
      </c>
      <c r="G206" s="30" t="s">
        <v>29</v>
      </c>
      <c r="H206" s="107" t="s">
        <v>30</v>
      </c>
      <c r="I206" s="30" t="s">
        <v>431</v>
      </c>
      <c r="J206" s="30"/>
      <c r="K206" s="29"/>
      <c r="L206" s="30" t="s">
        <v>901</v>
      </c>
      <c r="M206" s="30" t="s">
        <v>902</v>
      </c>
      <c r="N206" s="29"/>
      <c r="O206" s="29"/>
      <c r="P206" s="30">
        <v>116</v>
      </c>
      <c r="Q206" s="36" t="s">
        <v>203</v>
      </c>
      <c r="R206" s="30" t="s">
        <v>36</v>
      </c>
      <c r="S206" s="30"/>
      <c r="T206" s="30" t="s">
        <v>204</v>
      </c>
      <c r="U206" s="30"/>
      <c r="V206" s="30"/>
      <c r="W206" s="30"/>
      <c r="X206" s="30"/>
      <c r="Y206" s="30"/>
      <c r="Z206" s="30"/>
      <c r="AA206" s="30"/>
      <c r="AB206" s="30"/>
      <c r="AC206" s="30"/>
      <c r="AD206" s="30"/>
      <c r="AE206" s="30"/>
      <c r="AF206" s="30"/>
      <c r="AG206" s="30" t="s">
        <v>444</v>
      </c>
      <c r="AH206" s="30" t="s">
        <v>463</v>
      </c>
      <c r="AI206" s="30" t="s">
        <v>441</v>
      </c>
      <c r="AJ206" s="30" t="s">
        <v>437</v>
      </c>
      <c r="AK206" s="28" t="s">
        <v>912</v>
      </c>
      <c r="AL206" s="28" t="s">
        <v>913</v>
      </c>
      <c r="AM206" s="30">
        <v>0</v>
      </c>
      <c r="AN206" s="30">
        <v>0</v>
      </c>
      <c r="AO206" s="30">
        <v>100</v>
      </c>
      <c r="AP206" s="30">
        <v>100</v>
      </c>
      <c r="AQ206" s="30">
        <v>100</v>
      </c>
      <c r="AR206" s="30">
        <v>100</v>
      </c>
      <c r="AS206" s="30"/>
      <c r="AT206" s="30">
        <v>0</v>
      </c>
      <c r="AU206" s="151">
        <v>100</v>
      </c>
      <c r="AV206" s="30">
        <v>0</v>
      </c>
      <c r="AW206" s="57"/>
      <c r="AX206" s="30">
        <v>10</v>
      </c>
      <c r="AY206" s="29"/>
      <c r="AZ206" s="28"/>
      <c r="BA206" s="30">
        <v>30</v>
      </c>
      <c r="BB206" s="28"/>
      <c r="BC206" s="28"/>
      <c r="BD206" s="28"/>
      <c r="BE206" s="28"/>
      <c r="BF206" s="28"/>
      <c r="BG206" s="28"/>
    </row>
    <row r="207" spans="1:59" ht="84.75" customHeight="1" x14ac:dyDescent="0.25">
      <c r="A207" s="51" t="s">
        <v>24</v>
      </c>
      <c r="B207" s="51" t="s">
        <v>193</v>
      </c>
      <c r="C207" s="51" t="s">
        <v>194</v>
      </c>
      <c r="D207" s="51" t="s">
        <v>195</v>
      </c>
      <c r="E207" s="51" t="s">
        <v>195</v>
      </c>
      <c r="F207" s="25" t="s">
        <v>170</v>
      </c>
      <c r="G207" s="25" t="s">
        <v>29</v>
      </c>
      <c r="H207" s="107" t="s">
        <v>30</v>
      </c>
      <c r="I207" s="25" t="s">
        <v>431</v>
      </c>
      <c r="J207" s="25"/>
      <c r="K207" s="24"/>
      <c r="L207" s="25" t="s">
        <v>901</v>
      </c>
      <c r="M207" s="25" t="s">
        <v>902</v>
      </c>
      <c r="N207" s="24"/>
      <c r="O207" s="24"/>
      <c r="P207" s="25">
        <v>117</v>
      </c>
      <c r="Q207" s="52" t="s">
        <v>205</v>
      </c>
      <c r="R207" s="25" t="s">
        <v>36</v>
      </c>
      <c r="S207" s="25"/>
      <c r="T207" s="25" t="s">
        <v>199</v>
      </c>
      <c r="U207" s="25"/>
      <c r="V207" s="25"/>
      <c r="W207" s="25"/>
      <c r="X207" s="25"/>
      <c r="Y207" s="25"/>
      <c r="Z207" s="25"/>
      <c r="AA207" s="25"/>
      <c r="AB207" s="25"/>
      <c r="AC207" s="25"/>
      <c r="AD207" s="25"/>
      <c r="AE207" s="25"/>
      <c r="AF207" s="25"/>
      <c r="AG207" s="25" t="s">
        <v>444</v>
      </c>
      <c r="AH207" s="25" t="s">
        <v>463</v>
      </c>
      <c r="AI207" s="25" t="s">
        <v>441</v>
      </c>
      <c r="AJ207" s="25" t="s">
        <v>437</v>
      </c>
      <c r="AK207" s="23" t="s">
        <v>914</v>
      </c>
      <c r="AL207" s="23" t="s">
        <v>915</v>
      </c>
      <c r="AM207" s="25">
        <v>0</v>
      </c>
      <c r="AN207" s="25">
        <v>0</v>
      </c>
      <c r="AO207" s="149">
        <v>100</v>
      </c>
      <c r="AP207" s="149">
        <v>100</v>
      </c>
      <c r="AQ207" s="149">
        <v>100</v>
      </c>
      <c r="AR207" s="149">
        <v>100</v>
      </c>
      <c r="AS207" s="25"/>
      <c r="AT207" s="25">
        <v>0</v>
      </c>
      <c r="AU207" s="149">
        <v>100</v>
      </c>
      <c r="AV207" s="25">
        <v>0</v>
      </c>
      <c r="AW207" s="56"/>
      <c r="AX207" s="25">
        <v>10</v>
      </c>
      <c r="AY207" s="24"/>
      <c r="AZ207" s="23"/>
      <c r="BA207" s="25">
        <v>35</v>
      </c>
      <c r="BB207" s="23"/>
      <c r="BC207" s="23"/>
      <c r="BD207" s="23"/>
      <c r="BE207" s="23"/>
      <c r="BF207" s="23"/>
      <c r="BG207" s="23"/>
    </row>
    <row r="208" spans="1:59" ht="84.75" customHeight="1" x14ac:dyDescent="0.25">
      <c r="A208" s="43" t="s">
        <v>24</v>
      </c>
      <c r="B208" s="43" t="s">
        <v>193</v>
      </c>
      <c r="C208" s="43" t="s">
        <v>194</v>
      </c>
      <c r="D208" s="43" t="s">
        <v>195</v>
      </c>
      <c r="E208" s="43" t="s">
        <v>195</v>
      </c>
      <c r="F208" s="30" t="s">
        <v>170</v>
      </c>
      <c r="G208" s="30" t="s">
        <v>29</v>
      </c>
      <c r="H208" s="107" t="s">
        <v>30</v>
      </c>
      <c r="I208" s="30" t="s">
        <v>431</v>
      </c>
      <c r="J208" s="30"/>
      <c r="K208" s="30"/>
      <c r="L208" s="30" t="s">
        <v>901</v>
      </c>
      <c r="M208" s="30" t="s">
        <v>902</v>
      </c>
      <c r="N208" s="30"/>
      <c r="O208" s="30"/>
      <c r="P208" s="30">
        <v>118</v>
      </c>
      <c r="Q208" s="152" t="s">
        <v>206</v>
      </c>
      <c r="R208" s="30" t="s">
        <v>36</v>
      </c>
      <c r="S208" s="30"/>
      <c r="T208" s="30" t="s">
        <v>197</v>
      </c>
      <c r="U208" s="30"/>
      <c r="V208" s="30"/>
      <c r="W208" s="30"/>
      <c r="X208" s="30"/>
      <c r="Y208" s="30"/>
      <c r="Z208" s="30"/>
      <c r="AA208" s="30"/>
      <c r="AB208" s="30"/>
      <c r="AC208" s="30"/>
      <c r="AD208" s="30"/>
      <c r="AE208" s="30"/>
      <c r="AF208" s="30"/>
      <c r="AG208" s="30" t="s">
        <v>444</v>
      </c>
      <c r="AH208" s="30" t="s">
        <v>463</v>
      </c>
      <c r="AI208" s="30" t="s">
        <v>441</v>
      </c>
      <c r="AJ208" s="30" t="s">
        <v>445</v>
      </c>
      <c r="AK208" s="28" t="s">
        <v>916</v>
      </c>
      <c r="AL208" s="28" t="s">
        <v>917</v>
      </c>
      <c r="AM208" s="30">
        <v>0</v>
      </c>
      <c r="AN208" s="30">
        <v>450</v>
      </c>
      <c r="AO208" s="30">
        <v>400</v>
      </c>
      <c r="AP208" s="30">
        <v>0</v>
      </c>
      <c r="AQ208" s="30">
        <v>0</v>
      </c>
      <c r="AR208" s="30">
        <v>850</v>
      </c>
      <c r="AS208" s="30"/>
      <c r="AT208" s="30"/>
      <c r="AU208" s="30">
        <v>400</v>
      </c>
      <c r="AV208" s="30">
        <v>0</v>
      </c>
      <c r="AW208" s="57"/>
      <c r="AX208" s="30">
        <v>0</v>
      </c>
      <c r="AY208" s="29"/>
      <c r="AZ208" s="28"/>
      <c r="BA208" s="30">
        <v>150</v>
      </c>
      <c r="BB208" s="28"/>
      <c r="BC208" s="28"/>
      <c r="BD208" s="28"/>
      <c r="BE208" s="28"/>
      <c r="BF208" s="28"/>
      <c r="BG208" s="28"/>
    </row>
    <row r="209" spans="1:61" ht="84.75" customHeight="1" x14ac:dyDescent="0.25">
      <c r="A209" s="51" t="s">
        <v>24</v>
      </c>
      <c r="B209" s="51" t="s">
        <v>193</v>
      </c>
      <c r="C209" s="51" t="s">
        <v>194</v>
      </c>
      <c r="D209" s="51" t="s">
        <v>195</v>
      </c>
      <c r="E209" s="51" t="s">
        <v>195</v>
      </c>
      <c r="F209" s="25" t="s">
        <v>170</v>
      </c>
      <c r="G209" s="25" t="s">
        <v>29</v>
      </c>
      <c r="H209" s="107" t="s">
        <v>30</v>
      </c>
      <c r="I209" s="25" t="s">
        <v>431</v>
      </c>
      <c r="J209" s="25"/>
      <c r="K209" s="24"/>
      <c r="L209" s="25" t="s">
        <v>901</v>
      </c>
      <c r="M209" s="25" t="s">
        <v>902</v>
      </c>
      <c r="N209" s="24"/>
      <c r="O209" s="24"/>
      <c r="P209" s="25">
        <v>119</v>
      </c>
      <c r="Q209" s="52" t="s">
        <v>207</v>
      </c>
      <c r="R209" s="25" t="s">
        <v>36</v>
      </c>
      <c r="S209" s="25"/>
      <c r="T209" s="25" t="s">
        <v>197</v>
      </c>
      <c r="U209" s="25"/>
      <c r="V209" s="25"/>
      <c r="W209" s="25"/>
      <c r="X209" s="25"/>
      <c r="Y209" s="25"/>
      <c r="Z209" s="25"/>
      <c r="AA209" s="25"/>
      <c r="AB209" s="25"/>
      <c r="AC209" s="25"/>
      <c r="AD209" s="25"/>
      <c r="AE209" s="25"/>
      <c r="AF209" s="25"/>
      <c r="AG209" s="25" t="s">
        <v>444</v>
      </c>
      <c r="AH209" s="25" t="s">
        <v>463</v>
      </c>
      <c r="AI209" s="25" t="s">
        <v>441</v>
      </c>
      <c r="AJ209" s="25" t="s">
        <v>445</v>
      </c>
      <c r="AK209" s="23" t="s">
        <v>918</v>
      </c>
      <c r="AL209" s="23" t="s">
        <v>919</v>
      </c>
      <c r="AM209" s="25">
        <v>0</v>
      </c>
      <c r="AN209" s="25">
        <v>0</v>
      </c>
      <c r="AO209" s="99">
        <v>2000</v>
      </c>
      <c r="AP209" s="99">
        <v>1000</v>
      </c>
      <c r="AQ209" s="99">
        <v>1000</v>
      </c>
      <c r="AR209" s="99">
        <v>4000</v>
      </c>
      <c r="AS209" s="99"/>
      <c r="AT209" s="99">
        <v>0</v>
      </c>
      <c r="AU209" s="99">
        <v>2000</v>
      </c>
      <c r="AV209" s="25">
        <v>0</v>
      </c>
      <c r="AW209" s="56"/>
      <c r="AX209" s="25">
        <v>0</v>
      </c>
      <c r="AY209" s="24"/>
      <c r="AZ209" s="23"/>
      <c r="BA209" s="25">
        <v>0</v>
      </c>
      <c r="BB209" s="23"/>
      <c r="BC209" s="23"/>
      <c r="BD209" s="23"/>
      <c r="BE209" s="23"/>
      <c r="BF209" s="23"/>
      <c r="BG209" s="23"/>
    </row>
    <row r="210" spans="1:61" ht="84.75" customHeight="1" x14ac:dyDescent="0.25">
      <c r="A210" s="43" t="s">
        <v>24</v>
      </c>
      <c r="B210" s="43" t="s">
        <v>193</v>
      </c>
      <c r="C210" s="43" t="s">
        <v>194</v>
      </c>
      <c r="D210" s="43" t="s">
        <v>195</v>
      </c>
      <c r="E210" s="43" t="s">
        <v>195</v>
      </c>
      <c r="F210" s="30" t="s">
        <v>170</v>
      </c>
      <c r="G210" s="30" t="s">
        <v>29</v>
      </c>
      <c r="H210" s="107" t="s">
        <v>30</v>
      </c>
      <c r="I210" s="30" t="s">
        <v>431</v>
      </c>
      <c r="J210" s="30"/>
      <c r="K210" s="29"/>
      <c r="L210" s="30" t="s">
        <v>901</v>
      </c>
      <c r="M210" s="30" t="s">
        <v>902</v>
      </c>
      <c r="N210" s="29"/>
      <c r="O210" s="29"/>
      <c r="P210" s="30">
        <v>120</v>
      </c>
      <c r="Q210" s="36" t="s">
        <v>208</v>
      </c>
      <c r="R210" s="30" t="s">
        <v>36</v>
      </c>
      <c r="S210" s="30"/>
      <c r="T210" s="30" t="s">
        <v>197</v>
      </c>
      <c r="U210" s="30"/>
      <c r="V210" s="30"/>
      <c r="W210" s="30"/>
      <c r="X210" s="30"/>
      <c r="Y210" s="30"/>
      <c r="Z210" s="30"/>
      <c r="AA210" s="30"/>
      <c r="AB210" s="30"/>
      <c r="AC210" s="30"/>
      <c r="AD210" s="30"/>
      <c r="AE210" s="30"/>
      <c r="AF210" s="30"/>
      <c r="AG210" s="30" t="s">
        <v>444</v>
      </c>
      <c r="AH210" s="30" t="s">
        <v>463</v>
      </c>
      <c r="AI210" s="30" t="s">
        <v>441</v>
      </c>
      <c r="AJ210" s="30" t="s">
        <v>445</v>
      </c>
      <c r="AK210" s="28" t="s">
        <v>920</v>
      </c>
      <c r="AL210" s="28" t="s">
        <v>919</v>
      </c>
      <c r="AM210" s="30">
        <v>0</v>
      </c>
      <c r="AN210" s="30">
        <v>0</v>
      </c>
      <c r="AO210" s="30">
        <v>30</v>
      </c>
      <c r="AP210" s="30">
        <v>40</v>
      </c>
      <c r="AQ210" s="30">
        <v>50</v>
      </c>
      <c r="AR210" s="30">
        <v>120</v>
      </c>
      <c r="AS210" s="30"/>
      <c r="AT210" s="30">
        <v>0</v>
      </c>
      <c r="AU210" s="69">
        <v>30</v>
      </c>
      <c r="AV210" s="30">
        <v>0</v>
      </c>
      <c r="AW210" s="57"/>
      <c r="AX210" s="30">
        <v>0</v>
      </c>
      <c r="AY210" s="29"/>
      <c r="AZ210" s="28"/>
      <c r="BA210" s="30">
        <v>5</v>
      </c>
      <c r="BB210" s="28"/>
      <c r="BC210" s="28"/>
      <c r="BD210" s="28"/>
      <c r="BE210" s="28"/>
      <c r="BF210" s="28"/>
      <c r="BG210" s="28"/>
    </row>
    <row r="211" spans="1:61" s="91" customFormat="1" ht="84.75" customHeight="1" x14ac:dyDescent="0.25">
      <c r="A211" s="89" t="s">
        <v>24</v>
      </c>
      <c r="B211" s="89" t="s">
        <v>25</v>
      </c>
      <c r="C211" s="89" t="s">
        <v>26</v>
      </c>
      <c r="D211" s="118" t="s">
        <v>195</v>
      </c>
      <c r="E211" s="118" t="s">
        <v>195</v>
      </c>
      <c r="F211" s="28" t="s">
        <v>73</v>
      </c>
      <c r="G211" s="28" t="s">
        <v>123</v>
      </c>
      <c r="H211" s="131" t="s">
        <v>74</v>
      </c>
      <c r="I211" s="28"/>
      <c r="J211" s="28" t="s">
        <v>726</v>
      </c>
      <c r="K211" s="28" t="s">
        <v>709</v>
      </c>
      <c r="L211" s="30" t="s">
        <v>901</v>
      </c>
      <c r="M211" s="30" t="s">
        <v>902</v>
      </c>
      <c r="N211" s="108"/>
      <c r="O211" s="28"/>
      <c r="P211" s="69">
        <v>492</v>
      </c>
      <c r="Q211" s="28" t="s">
        <v>921</v>
      </c>
      <c r="R211" s="30" t="s">
        <v>125</v>
      </c>
      <c r="S211" s="28"/>
      <c r="T211" s="28"/>
      <c r="U211" s="28"/>
      <c r="V211" s="28" t="s">
        <v>32</v>
      </c>
      <c r="W211" s="28"/>
      <c r="X211" s="28"/>
      <c r="Y211" s="28"/>
      <c r="Z211" s="28"/>
      <c r="AA211" s="28"/>
      <c r="AB211" s="28"/>
      <c r="AC211" s="28"/>
      <c r="AD211" s="28"/>
      <c r="AE211" s="28"/>
      <c r="AF211" s="28"/>
      <c r="AG211" s="28" t="s">
        <v>434</v>
      </c>
      <c r="AH211" s="28" t="s">
        <v>535</v>
      </c>
      <c r="AI211" s="28" t="s">
        <v>764</v>
      </c>
      <c r="AJ211" s="28" t="s">
        <v>445</v>
      </c>
      <c r="AK211" s="28" t="s">
        <v>922</v>
      </c>
      <c r="AL211" s="28"/>
      <c r="AM211" s="30">
        <v>0</v>
      </c>
      <c r="AN211" s="30"/>
      <c r="AO211" s="30"/>
      <c r="AP211" s="30"/>
      <c r="AQ211" s="30">
        <v>1</v>
      </c>
      <c r="AR211" s="30">
        <v>1</v>
      </c>
      <c r="AS211" s="30"/>
      <c r="AT211" s="30"/>
      <c r="AU211" s="59">
        <f>+AO211</f>
        <v>0</v>
      </c>
      <c r="AV211" s="30"/>
      <c r="AW211" s="153"/>
      <c r="AX211" s="30"/>
      <c r="AY211" s="30"/>
      <c r="AZ211" s="28"/>
      <c r="BA211" s="28"/>
      <c r="BB211" s="28"/>
      <c r="BC211" s="28"/>
      <c r="BD211" s="28"/>
      <c r="BE211" s="28"/>
      <c r="BF211" s="28"/>
      <c r="BG211" s="28"/>
      <c r="BI211" s="86" t="s">
        <v>582</v>
      </c>
    </row>
    <row r="212" spans="1:61" ht="84.75" customHeight="1" x14ac:dyDescent="0.25">
      <c r="A212" s="43" t="s">
        <v>923</v>
      </c>
      <c r="B212" s="89" t="s">
        <v>25</v>
      </c>
      <c r="C212" s="89" t="s">
        <v>26</v>
      </c>
      <c r="D212" s="43" t="s">
        <v>924</v>
      </c>
      <c r="E212" s="43" t="s">
        <v>925</v>
      </c>
      <c r="F212" s="30" t="s">
        <v>28</v>
      </c>
      <c r="G212" s="30" t="s">
        <v>29</v>
      </c>
      <c r="H212" s="30" t="s">
        <v>74</v>
      </c>
      <c r="I212" s="28" t="s">
        <v>926</v>
      </c>
      <c r="J212" s="28" t="s">
        <v>637</v>
      </c>
      <c r="K212" s="28" t="s">
        <v>927</v>
      </c>
      <c r="L212" s="44" t="s">
        <v>928</v>
      </c>
      <c r="M212" s="30" t="s">
        <v>925</v>
      </c>
      <c r="N212" s="30">
        <v>5</v>
      </c>
      <c r="O212" s="30" t="s">
        <v>925</v>
      </c>
      <c r="P212" s="30">
        <v>63</v>
      </c>
      <c r="Q212" s="30" t="s">
        <v>137</v>
      </c>
      <c r="R212" s="30" t="s">
        <v>55</v>
      </c>
      <c r="S212" s="30" t="s">
        <v>32</v>
      </c>
      <c r="T212" s="30">
        <v>3944</v>
      </c>
      <c r="U212" s="30"/>
      <c r="V212" s="30"/>
      <c r="W212" s="30"/>
      <c r="X212" s="30"/>
      <c r="Y212" s="30"/>
      <c r="Z212" s="30"/>
      <c r="AA212" s="30"/>
      <c r="AB212" s="30"/>
      <c r="AC212" s="30"/>
      <c r="AD212" s="30"/>
      <c r="AE212" s="30"/>
      <c r="AF212" s="30"/>
      <c r="AG212" s="30" t="s">
        <v>444</v>
      </c>
      <c r="AH212" s="30" t="s">
        <v>460</v>
      </c>
      <c r="AI212" s="30" t="s">
        <v>457</v>
      </c>
      <c r="AJ212" s="30" t="s">
        <v>445</v>
      </c>
      <c r="AK212" s="36" t="s">
        <v>929</v>
      </c>
      <c r="AL212" s="30" t="s">
        <v>930</v>
      </c>
      <c r="AM212" s="101">
        <v>5300000</v>
      </c>
      <c r="AN212" s="101">
        <v>5600000</v>
      </c>
      <c r="AO212" s="101">
        <v>6033000</v>
      </c>
      <c r="AP212" s="101">
        <v>6469000</v>
      </c>
      <c r="AQ212" s="101">
        <v>7000000</v>
      </c>
      <c r="AR212" s="101">
        <v>7000000</v>
      </c>
      <c r="AS212" s="154">
        <v>5605793</v>
      </c>
      <c r="AT212" s="29"/>
      <c r="AU212" s="101">
        <v>6033000</v>
      </c>
      <c r="AV212" s="154">
        <v>240400</v>
      </c>
      <c r="AW212" s="155">
        <v>1502500</v>
      </c>
      <c r="AX212" s="147">
        <v>3203330</v>
      </c>
      <c r="AY212" s="147">
        <v>3658287</v>
      </c>
      <c r="AZ212" s="49">
        <v>4874711</v>
      </c>
      <c r="BA212" s="49">
        <v>4874711</v>
      </c>
      <c r="BB212" s="147">
        <v>5410202</v>
      </c>
      <c r="BC212" s="147">
        <v>5649400</v>
      </c>
      <c r="BD212" s="147">
        <v>5821286</v>
      </c>
      <c r="BE212" s="147">
        <v>5937880</v>
      </c>
      <c r="BF212" s="147">
        <v>6003990</v>
      </c>
      <c r="BG212" s="147">
        <v>6033000</v>
      </c>
    </row>
    <row r="213" spans="1:61" ht="84.75" customHeight="1" x14ac:dyDescent="0.25">
      <c r="A213" s="43" t="s">
        <v>923</v>
      </c>
      <c r="B213" s="89" t="s">
        <v>25</v>
      </c>
      <c r="C213" s="89" t="s">
        <v>26</v>
      </c>
      <c r="D213" s="43" t="s">
        <v>924</v>
      </c>
      <c r="E213" s="43" t="s">
        <v>925</v>
      </c>
      <c r="F213" s="30" t="s">
        <v>28</v>
      </c>
      <c r="G213" s="107" t="s">
        <v>79</v>
      </c>
      <c r="H213" s="30" t="s">
        <v>74</v>
      </c>
      <c r="I213" s="28" t="s">
        <v>926</v>
      </c>
      <c r="J213" s="28" t="s">
        <v>637</v>
      </c>
      <c r="K213" s="28" t="s">
        <v>927</v>
      </c>
      <c r="L213" s="44" t="s">
        <v>928</v>
      </c>
      <c r="M213" s="30" t="s">
        <v>925</v>
      </c>
      <c r="N213" s="30">
        <v>5</v>
      </c>
      <c r="O213" s="30" t="s">
        <v>925</v>
      </c>
      <c r="P213" s="30">
        <v>64</v>
      </c>
      <c r="Q213" s="30" t="s">
        <v>138</v>
      </c>
      <c r="R213" s="30" t="s">
        <v>55</v>
      </c>
      <c r="S213" s="30" t="s">
        <v>32</v>
      </c>
      <c r="T213" s="30"/>
      <c r="U213" s="30"/>
      <c r="V213" s="30"/>
      <c r="W213" s="30"/>
      <c r="X213" s="30"/>
      <c r="Y213" s="30"/>
      <c r="Z213" s="30"/>
      <c r="AA213" s="30"/>
      <c r="AB213" s="30"/>
      <c r="AC213" s="30"/>
      <c r="AD213" s="30"/>
      <c r="AE213" s="30"/>
      <c r="AF213" s="30"/>
      <c r="AG213" s="30" t="s">
        <v>444</v>
      </c>
      <c r="AH213" s="30" t="s">
        <v>460</v>
      </c>
      <c r="AI213" s="30" t="s">
        <v>457</v>
      </c>
      <c r="AJ213" s="30" t="s">
        <v>445</v>
      </c>
      <c r="AK213" s="36" t="s">
        <v>931</v>
      </c>
      <c r="AL213" s="30" t="s">
        <v>930</v>
      </c>
      <c r="AM213" s="101">
        <v>1780000</v>
      </c>
      <c r="AN213" s="101">
        <v>1824000</v>
      </c>
      <c r="AO213" s="101">
        <v>1862000</v>
      </c>
      <c r="AP213" s="101">
        <v>1900000</v>
      </c>
      <c r="AQ213" s="101">
        <v>1900000</v>
      </c>
      <c r="AR213" s="101">
        <v>1900000</v>
      </c>
      <c r="AS213" s="154">
        <v>1872907</v>
      </c>
      <c r="AT213" s="29"/>
      <c r="AU213" s="30">
        <f>+AO213</f>
        <v>1862000</v>
      </c>
      <c r="AV213" s="156">
        <v>74480</v>
      </c>
      <c r="AW213" s="156">
        <v>463725</v>
      </c>
      <c r="AX213" s="157">
        <v>988662</v>
      </c>
      <c r="AY213" s="157">
        <v>1129078</v>
      </c>
      <c r="AZ213" s="49">
        <v>1504511</v>
      </c>
      <c r="BA213" s="147">
        <v>1602635</v>
      </c>
      <c r="BB213" s="147">
        <v>1669782</v>
      </c>
      <c r="BC213" s="147">
        <v>1743607</v>
      </c>
      <c r="BD213" s="147">
        <v>1796657</v>
      </c>
      <c r="BE213" s="147">
        <v>1832643</v>
      </c>
      <c r="BF213" s="147">
        <v>1853046</v>
      </c>
      <c r="BG213" s="147">
        <v>1862000</v>
      </c>
    </row>
    <row r="214" spans="1:61" ht="101.25" customHeight="1" x14ac:dyDescent="0.25">
      <c r="A214" s="43" t="s">
        <v>923</v>
      </c>
      <c r="B214" s="43" t="s">
        <v>25</v>
      </c>
      <c r="C214" s="43" t="s">
        <v>26</v>
      </c>
      <c r="D214" s="43" t="s">
        <v>924</v>
      </c>
      <c r="E214" s="43" t="s">
        <v>925</v>
      </c>
      <c r="F214" s="30" t="s">
        <v>28</v>
      </c>
      <c r="G214" s="30" t="s">
        <v>156</v>
      </c>
      <c r="H214" s="30" t="s">
        <v>74</v>
      </c>
      <c r="I214" s="30" t="s">
        <v>926</v>
      </c>
      <c r="J214" s="30" t="s">
        <v>637</v>
      </c>
      <c r="K214" s="30" t="s">
        <v>927</v>
      </c>
      <c r="L214" s="44" t="s">
        <v>928</v>
      </c>
      <c r="M214" s="30" t="s">
        <v>925</v>
      </c>
      <c r="N214" s="30">
        <v>5</v>
      </c>
      <c r="O214" s="30" t="s">
        <v>925</v>
      </c>
      <c r="P214" s="30">
        <v>477</v>
      </c>
      <c r="Q214" s="30" t="s">
        <v>159</v>
      </c>
      <c r="R214" s="30" t="s">
        <v>119</v>
      </c>
      <c r="S214" s="30"/>
      <c r="T214" s="30"/>
      <c r="U214" s="30" t="s">
        <v>32</v>
      </c>
      <c r="V214" s="30"/>
      <c r="W214" s="30"/>
      <c r="X214" s="30"/>
      <c r="Y214" s="30"/>
      <c r="Z214" s="30"/>
      <c r="AA214" s="30"/>
      <c r="AB214" s="30"/>
      <c r="AC214" s="30"/>
      <c r="AD214" s="30"/>
      <c r="AE214" s="30"/>
      <c r="AF214" s="30"/>
      <c r="AG214" s="30" t="s">
        <v>434</v>
      </c>
      <c r="AH214" s="30" t="s">
        <v>463</v>
      </c>
      <c r="AI214" s="30" t="s">
        <v>436</v>
      </c>
      <c r="AJ214" s="30" t="s">
        <v>756</v>
      </c>
      <c r="AK214" s="36" t="s">
        <v>932</v>
      </c>
      <c r="AL214" s="95"/>
      <c r="AM214" s="119"/>
      <c r="AN214" s="119"/>
      <c r="AO214" s="30">
        <v>100</v>
      </c>
      <c r="AP214" s="30">
        <v>100</v>
      </c>
      <c r="AQ214" s="30">
        <v>100</v>
      </c>
      <c r="AR214" s="30">
        <v>100</v>
      </c>
      <c r="AS214" s="50"/>
      <c r="AT214" s="30"/>
      <c r="AU214" s="30">
        <v>100</v>
      </c>
      <c r="AV214" s="50">
        <v>0</v>
      </c>
      <c r="AW214" s="93">
        <v>0</v>
      </c>
      <c r="AX214" s="116">
        <v>36</v>
      </c>
      <c r="AY214" s="29"/>
      <c r="AZ214" s="101"/>
      <c r="BA214" s="29"/>
      <c r="BB214" s="29"/>
      <c r="BC214" s="29"/>
      <c r="BD214" s="29"/>
      <c r="BE214" s="29"/>
      <c r="BF214" s="29"/>
      <c r="BG214" s="29"/>
    </row>
    <row r="215" spans="1:61" ht="84.75" customHeight="1" x14ac:dyDescent="0.25">
      <c r="A215" s="43" t="s">
        <v>923</v>
      </c>
      <c r="B215" s="158" t="s">
        <v>25</v>
      </c>
      <c r="C215" s="158" t="s">
        <v>26</v>
      </c>
      <c r="D215" s="43" t="s">
        <v>924</v>
      </c>
      <c r="E215" s="43" t="s">
        <v>925</v>
      </c>
      <c r="F215" s="120" t="s">
        <v>28</v>
      </c>
      <c r="G215" s="120" t="s">
        <v>156</v>
      </c>
      <c r="H215" s="120" t="s">
        <v>74</v>
      </c>
      <c r="I215" s="120" t="s">
        <v>926</v>
      </c>
      <c r="J215" s="120" t="s">
        <v>637</v>
      </c>
      <c r="K215" s="120" t="s">
        <v>927</v>
      </c>
      <c r="L215" s="140" t="s">
        <v>928</v>
      </c>
      <c r="M215" s="30" t="s">
        <v>925</v>
      </c>
      <c r="N215" s="120">
        <v>5</v>
      </c>
      <c r="O215" s="30" t="s">
        <v>925</v>
      </c>
      <c r="P215" s="120">
        <v>478</v>
      </c>
      <c r="Q215" s="120" t="s">
        <v>160</v>
      </c>
      <c r="R215" s="30" t="s">
        <v>125</v>
      </c>
      <c r="S215" s="120"/>
      <c r="T215" s="120"/>
      <c r="U215" s="120"/>
      <c r="V215" s="120" t="s">
        <v>32</v>
      </c>
      <c r="W215" s="120"/>
      <c r="X215" s="120"/>
      <c r="Y215" s="120"/>
      <c r="Z215" s="120"/>
      <c r="AA215" s="120"/>
      <c r="AB215" s="120"/>
      <c r="AC215" s="120"/>
      <c r="AD215" s="120"/>
      <c r="AE215" s="120"/>
      <c r="AF215" s="120"/>
      <c r="AG215" s="120" t="s">
        <v>444</v>
      </c>
      <c r="AH215" s="30" t="s">
        <v>535</v>
      </c>
      <c r="AI215" s="120" t="s">
        <v>457</v>
      </c>
      <c r="AJ215" s="120" t="s">
        <v>445</v>
      </c>
      <c r="AK215" s="159" t="s">
        <v>160</v>
      </c>
      <c r="AL215" s="160"/>
      <c r="AM215" s="161"/>
      <c r="AN215" s="161"/>
      <c r="AO215" s="120"/>
      <c r="AP215" s="120"/>
      <c r="AQ215" s="120">
        <v>1</v>
      </c>
      <c r="AR215" s="120">
        <v>1</v>
      </c>
      <c r="AS215" s="162"/>
      <c r="AT215" s="120"/>
      <c r="AU215" s="59">
        <f t="shared" ref="AU215" si="1">+AO215</f>
        <v>0</v>
      </c>
      <c r="AV215" s="160"/>
      <c r="AW215" s="121"/>
      <c r="AX215" s="163"/>
      <c r="AY215" s="163"/>
      <c r="AZ215" s="164"/>
      <c r="BA215" s="163"/>
      <c r="BB215" s="163"/>
      <c r="BC215" s="163"/>
      <c r="BD215" s="163"/>
      <c r="BE215" s="163"/>
      <c r="BF215" s="163"/>
      <c r="BG215" s="163"/>
      <c r="BI215" s="86" t="s">
        <v>582</v>
      </c>
    </row>
    <row r="216" spans="1:61" ht="84.75" customHeight="1" x14ac:dyDescent="0.25">
      <c r="A216" s="43" t="s">
        <v>923</v>
      </c>
      <c r="B216" s="43" t="s">
        <v>25</v>
      </c>
      <c r="C216" s="43" t="s">
        <v>26</v>
      </c>
      <c r="D216" s="43" t="s">
        <v>924</v>
      </c>
      <c r="E216" s="43" t="s">
        <v>925</v>
      </c>
      <c r="F216" s="30" t="s">
        <v>154</v>
      </c>
      <c r="G216" s="30" t="s">
        <v>79</v>
      </c>
      <c r="H216" s="30" t="s">
        <v>74</v>
      </c>
      <c r="I216" s="30" t="s">
        <v>814</v>
      </c>
      <c r="J216" s="30" t="s">
        <v>797</v>
      </c>
      <c r="K216" s="30" t="s">
        <v>798</v>
      </c>
      <c r="L216" s="44" t="s">
        <v>817</v>
      </c>
      <c r="M216" s="30" t="s">
        <v>925</v>
      </c>
      <c r="N216" s="30">
        <v>12</v>
      </c>
      <c r="O216" s="30" t="s">
        <v>925</v>
      </c>
      <c r="P216" s="30">
        <v>509</v>
      </c>
      <c r="Q216" s="30" t="s">
        <v>933</v>
      </c>
      <c r="R216" s="30" t="s">
        <v>81</v>
      </c>
      <c r="S216" s="30"/>
      <c r="T216" s="30"/>
      <c r="U216" s="30"/>
      <c r="V216" s="30"/>
      <c r="W216" s="30"/>
      <c r="X216" s="30"/>
      <c r="Y216" s="30"/>
      <c r="Z216" s="30"/>
      <c r="AA216" s="30"/>
      <c r="AB216" s="30"/>
      <c r="AC216" s="30"/>
      <c r="AD216" s="30"/>
      <c r="AE216" s="30"/>
      <c r="AF216" s="30"/>
      <c r="AG216" s="120" t="s">
        <v>444</v>
      </c>
      <c r="AH216" s="30" t="s">
        <v>448</v>
      </c>
      <c r="AI216" s="30" t="s">
        <v>436</v>
      </c>
      <c r="AJ216" s="30" t="s">
        <v>445</v>
      </c>
      <c r="AK216" s="36" t="s">
        <v>934</v>
      </c>
      <c r="AL216" s="95"/>
      <c r="AM216" s="119"/>
      <c r="AN216" s="119"/>
      <c r="AO216" s="30"/>
      <c r="AP216" s="30"/>
      <c r="AQ216" s="30"/>
      <c r="AR216" s="30"/>
      <c r="AS216" s="50"/>
      <c r="AT216" s="30"/>
      <c r="AU216" s="59">
        <v>96</v>
      </c>
      <c r="AV216" s="50"/>
      <c r="AW216" s="93"/>
      <c r="AX216" s="116"/>
      <c r="AY216" s="29"/>
      <c r="AZ216" s="101"/>
      <c r="BA216" s="30">
        <v>96</v>
      </c>
      <c r="BB216" s="29"/>
      <c r="BC216" s="29"/>
      <c r="BD216" s="29"/>
      <c r="BE216" s="29"/>
      <c r="BF216" s="29"/>
      <c r="BG216" s="29"/>
      <c r="BI216" s="86" t="s">
        <v>582</v>
      </c>
    </row>
    <row r="217" spans="1:61" ht="84.75" customHeight="1" x14ac:dyDescent="0.25">
      <c r="A217" s="43" t="s">
        <v>209</v>
      </c>
      <c r="B217" s="43" t="s">
        <v>25</v>
      </c>
      <c r="C217" s="43" t="s">
        <v>26</v>
      </c>
      <c r="D217" s="43" t="s">
        <v>272</v>
      </c>
      <c r="E217" s="43" t="s">
        <v>272</v>
      </c>
      <c r="F217" s="30" t="s">
        <v>213</v>
      </c>
      <c r="G217" s="30" t="s">
        <v>214</v>
      </c>
      <c r="H217" s="30" t="s">
        <v>215</v>
      </c>
      <c r="I217" s="30" t="s">
        <v>935</v>
      </c>
      <c r="J217" s="30" t="s">
        <v>936</v>
      </c>
      <c r="K217" s="30" t="s">
        <v>937</v>
      </c>
      <c r="L217" s="44" t="s">
        <v>938</v>
      </c>
      <c r="M217" s="30" t="s">
        <v>939</v>
      </c>
      <c r="N217" s="30"/>
      <c r="O217" s="30" t="s">
        <v>940</v>
      </c>
      <c r="P217" s="30">
        <v>143</v>
      </c>
      <c r="Q217" s="30" t="s">
        <v>273</v>
      </c>
      <c r="R217" s="30" t="s">
        <v>55</v>
      </c>
      <c r="S217" s="30" t="s">
        <v>32</v>
      </c>
      <c r="T217" s="30"/>
      <c r="U217" s="30"/>
      <c r="V217" s="30"/>
      <c r="W217" s="30"/>
      <c r="X217" s="30"/>
      <c r="Y217" s="30"/>
      <c r="Z217" s="30"/>
      <c r="AA217" s="30"/>
      <c r="AB217" s="30"/>
      <c r="AC217" s="30"/>
      <c r="AD217" s="30"/>
      <c r="AE217" s="30"/>
      <c r="AF217" s="30"/>
      <c r="AG217" s="30" t="s">
        <v>444</v>
      </c>
      <c r="AH217" s="30" t="s">
        <v>448</v>
      </c>
      <c r="AI217" s="30" t="s">
        <v>503</v>
      </c>
      <c r="AJ217" s="30" t="s">
        <v>437</v>
      </c>
      <c r="AK217" s="29" t="s">
        <v>941</v>
      </c>
      <c r="AL217" s="29"/>
      <c r="AM217" s="30">
        <v>0</v>
      </c>
      <c r="AN217" s="30">
        <v>30</v>
      </c>
      <c r="AO217" s="30">
        <v>50</v>
      </c>
      <c r="AP217" s="30">
        <v>75</v>
      </c>
      <c r="AQ217" s="30">
        <v>100</v>
      </c>
      <c r="AR217" s="30">
        <v>100</v>
      </c>
      <c r="AS217" s="30">
        <v>28.5</v>
      </c>
      <c r="AT217" s="30">
        <v>1.5</v>
      </c>
      <c r="AU217" s="30">
        <v>50</v>
      </c>
      <c r="AV217" s="30"/>
      <c r="AW217" s="39"/>
      <c r="AX217" s="30"/>
      <c r="AY217" s="30"/>
      <c r="AZ217" s="30"/>
      <c r="BA217" s="30"/>
      <c r="BB217" s="30"/>
      <c r="BC217" s="30"/>
      <c r="BD217" s="30"/>
      <c r="BE217" s="30"/>
      <c r="BF217" s="30"/>
      <c r="BG217" s="30">
        <v>50</v>
      </c>
    </row>
    <row r="218" spans="1:61" ht="84.75" customHeight="1" x14ac:dyDescent="0.25">
      <c r="A218" s="43" t="s">
        <v>209</v>
      </c>
      <c r="B218" s="43" t="s">
        <v>25</v>
      </c>
      <c r="C218" s="43" t="s">
        <v>26</v>
      </c>
      <c r="D218" s="43" t="s">
        <v>272</v>
      </c>
      <c r="E218" s="43" t="s">
        <v>272</v>
      </c>
      <c r="F218" s="30" t="s">
        <v>213</v>
      </c>
      <c r="G218" s="30" t="s">
        <v>214</v>
      </c>
      <c r="H218" s="30" t="s">
        <v>215</v>
      </c>
      <c r="I218" s="30" t="s">
        <v>935</v>
      </c>
      <c r="J218" s="30" t="s">
        <v>936</v>
      </c>
      <c r="K218" s="30" t="s">
        <v>942</v>
      </c>
      <c r="L218" s="44" t="s">
        <v>938</v>
      </c>
      <c r="M218" s="30" t="s">
        <v>939</v>
      </c>
      <c r="N218" s="30"/>
      <c r="O218" s="30" t="s">
        <v>940</v>
      </c>
      <c r="P218" s="30">
        <v>100</v>
      </c>
      <c r="Q218" s="30" t="s">
        <v>274</v>
      </c>
      <c r="R218" s="30" t="s">
        <v>10</v>
      </c>
      <c r="S218" s="30" t="s">
        <v>32</v>
      </c>
      <c r="T218" s="30"/>
      <c r="U218" s="30"/>
      <c r="V218" s="30"/>
      <c r="W218" s="30"/>
      <c r="X218" s="30"/>
      <c r="Y218" s="30"/>
      <c r="Z218" s="30"/>
      <c r="AA218" s="30"/>
      <c r="AB218" s="30"/>
      <c r="AC218" s="30"/>
      <c r="AD218" s="30"/>
      <c r="AE218" s="30"/>
      <c r="AF218" s="30"/>
      <c r="AG218" s="30" t="s">
        <v>444</v>
      </c>
      <c r="AH218" s="30" t="s">
        <v>463</v>
      </c>
      <c r="AI218" s="30" t="s">
        <v>457</v>
      </c>
      <c r="AJ218" s="30" t="s">
        <v>445</v>
      </c>
      <c r="AK218" s="29" t="s">
        <v>943</v>
      </c>
      <c r="AL218" s="29" t="s">
        <v>944</v>
      </c>
      <c r="AM218" s="30">
        <v>0</v>
      </c>
      <c r="AN218" s="30">
        <v>0</v>
      </c>
      <c r="AO218" s="30">
        <v>5</v>
      </c>
      <c r="AP218" s="30">
        <v>3</v>
      </c>
      <c r="AQ218" s="30">
        <v>3</v>
      </c>
      <c r="AR218" s="30">
        <v>11</v>
      </c>
      <c r="AS218" s="30">
        <v>0</v>
      </c>
      <c r="AT218" s="30">
        <v>0</v>
      </c>
      <c r="AU218" s="59">
        <v>5</v>
      </c>
      <c r="AV218" s="30"/>
      <c r="AW218" s="42"/>
      <c r="AX218" s="30"/>
      <c r="AY218" s="30"/>
      <c r="AZ218" s="30">
        <v>2</v>
      </c>
      <c r="BA218" s="30">
        <v>0</v>
      </c>
      <c r="BB218" s="30">
        <v>1</v>
      </c>
      <c r="BC218" s="30">
        <v>0</v>
      </c>
      <c r="BD218" s="30">
        <v>1</v>
      </c>
      <c r="BE218" s="30"/>
      <c r="BF218" s="30"/>
      <c r="BG218" s="30">
        <v>1</v>
      </c>
    </row>
    <row r="219" spans="1:61" ht="84.75" customHeight="1" x14ac:dyDescent="0.25">
      <c r="A219" s="43" t="s">
        <v>209</v>
      </c>
      <c r="B219" s="43" t="s">
        <v>25</v>
      </c>
      <c r="C219" s="43" t="s">
        <v>26</v>
      </c>
      <c r="D219" s="43" t="s">
        <v>272</v>
      </c>
      <c r="E219" s="43" t="s">
        <v>272</v>
      </c>
      <c r="F219" s="30" t="s">
        <v>213</v>
      </c>
      <c r="G219" s="30" t="s">
        <v>214</v>
      </c>
      <c r="H219" s="30" t="s">
        <v>215</v>
      </c>
      <c r="I219" s="30" t="s">
        <v>935</v>
      </c>
      <c r="J219" s="30" t="s">
        <v>936</v>
      </c>
      <c r="K219" s="30" t="s">
        <v>945</v>
      </c>
      <c r="L219" s="44" t="s">
        <v>938</v>
      </c>
      <c r="M219" s="30" t="s">
        <v>939</v>
      </c>
      <c r="N219" s="30"/>
      <c r="O219" s="30" t="s">
        <v>940</v>
      </c>
      <c r="P219" s="30">
        <v>146</v>
      </c>
      <c r="Q219" s="30" t="s">
        <v>275</v>
      </c>
      <c r="R219" s="30" t="s">
        <v>10</v>
      </c>
      <c r="S219" s="30" t="s">
        <v>32</v>
      </c>
      <c r="T219" s="30"/>
      <c r="U219" s="30"/>
      <c r="V219" s="30"/>
      <c r="W219" s="30"/>
      <c r="X219" s="30"/>
      <c r="Y219" s="30"/>
      <c r="Z219" s="30"/>
      <c r="AA219" s="30"/>
      <c r="AB219" s="30"/>
      <c r="AC219" s="30"/>
      <c r="AD219" s="30"/>
      <c r="AE219" s="30"/>
      <c r="AF219" s="30"/>
      <c r="AG219" s="30" t="s">
        <v>434</v>
      </c>
      <c r="AH219" s="30" t="s">
        <v>463</v>
      </c>
      <c r="AI219" s="30" t="s">
        <v>441</v>
      </c>
      <c r="AJ219" s="30" t="s">
        <v>437</v>
      </c>
      <c r="AK219" s="29" t="s">
        <v>946</v>
      </c>
      <c r="AL219" s="29" t="s">
        <v>947</v>
      </c>
      <c r="AM219" s="30">
        <v>0</v>
      </c>
      <c r="AN219" s="30">
        <v>30</v>
      </c>
      <c r="AO219" s="30">
        <v>20</v>
      </c>
      <c r="AP219" s="30">
        <v>25</v>
      </c>
      <c r="AQ219" s="30">
        <v>25</v>
      </c>
      <c r="AR219" s="30">
        <v>100</v>
      </c>
      <c r="AS219" s="30">
        <v>18.5</v>
      </c>
      <c r="AT219" s="30">
        <v>11.5</v>
      </c>
      <c r="AU219" s="30">
        <v>20</v>
      </c>
      <c r="AV219" s="30"/>
      <c r="AW219" s="42"/>
      <c r="AX219" s="30"/>
      <c r="AY219" s="30"/>
      <c r="AZ219" s="30">
        <v>1</v>
      </c>
      <c r="BA219" s="30"/>
      <c r="BB219" s="30"/>
      <c r="BC219" s="30"/>
      <c r="BD219" s="30">
        <v>5</v>
      </c>
      <c r="BE219" s="30">
        <v>7</v>
      </c>
      <c r="BF219" s="30"/>
      <c r="BG219" s="30">
        <v>7</v>
      </c>
    </row>
    <row r="220" spans="1:61" ht="84.75" customHeight="1" x14ac:dyDescent="0.25">
      <c r="A220" s="43" t="s">
        <v>209</v>
      </c>
      <c r="B220" s="43" t="s">
        <v>25</v>
      </c>
      <c r="C220" s="43" t="s">
        <v>26</v>
      </c>
      <c r="D220" s="43" t="s">
        <v>272</v>
      </c>
      <c r="E220" s="43" t="s">
        <v>276</v>
      </c>
      <c r="F220" s="30" t="s">
        <v>213</v>
      </c>
      <c r="G220" s="30" t="s">
        <v>214</v>
      </c>
      <c r="H220" s="30" t="s">
        <v>215</v>
      </c>
      <c r="I220" s="30" t="s">
        <v>935</v>
      </c>
      <c r="J220" s="30" t="s">
        <v>936</v>
      </c>
      <c r="K220" s="30" t="s">
        <v>937</v>
      </c>
      <c r="L220" s="44" t="s">
        <v>938</v>
      </c>
      <c r="M220" s="30" t="s">
        <v>939</v>
      </c>
      <c r="N220" s="30"/>
      <c r="O220" s="30" t="s">
        <v>940</v>
      </c>
      <c r="P220" s="30">
        <v>147</v>
      </c>
      <c r="Q220" s="69" t="s">
        <v>277</v>
      </c>
      <c r="R220" s="69" t="s">
        <v>53</v>
      </c>
      <c r="S220" s="30" t="s">
        <v>32</v>
      </c>
      <c r="T220" s="30"/>
      <c r="U220" s="30"/>
      <c r="V220" s="30"/>
      <c r="W220" s="30"/>
      <c r="X220" s="30"/>
      <c r="Y220" s="30"/>
      <c r="Z220" s="30"/>
      <c r="AA220" s="30"/>
      <c r="AB220" s="30"/>
      <c r="AC220" s="30"/>
      <c r="AD220" s="30"/>
      <c r="AE220" s="30"/>
      <c r="AF220" s="30"/>
      <c r="AG220" s="30" t="s">
        <v>434</v>
      </c>
      <c r="AH220" s="30" t="s">
        <v>463</v>
      </c>
      <c r="AI220" s="30" t="s">
        <v>441</v>
      </c>
      <c r="AJ220" s="30" t="s">
        <v>437</v>
      </c>
      <c r="AK220" s="29" t="s">
        <v>948</v>
      </c>
      <c r="AL220" s="29" t="s">
        <v>949</v>
      </c>
      <c r="AM220" s="30">
        <v>0</v>
      </c>
      <c r="AN220" s="30">
        <v>70</v>
      </c>
      <c r="AO220" s="30">
        <v>20</v>
      </c>
      <c r="AP220" s="30">
        <v>5</v>
      </c>
      <c r="AQ220" s="30">
        <v>5</v>
      </c>
      <c r="AR220" s="30">
        <v>100</v>
      </c>
      <c r="AS220" s="30">
        <v>21</v>
      </c>
      <c r="AT220" s="30"/>
      <c r="AU220" s="30">
        <v>20</v>
      </c>
      <c r="AV220" s="30"/>
      <c r="AW220" s="39"/>
      <c r="AX220" s="30"/>
      <c r="AY220" s="30">
        <v>0</v>
      </c>
      <c r="AZ220" s="30">
        <v>2</v>
      </c>
      <c r="BA220" s="30">
        <v>2</v>
      </c>
      <c r="BB220" s="30"/>
      <c r="BC220" s="30"/>
      <c r="BD220" s="30"/>
      <c r="BE220" s="30">
        <v>12</v>
      </c>
      <c r="BF220" s="30">
        <v>4</v>
      </c>
      <c r="BG220" s="30"/>
    </row>
    <row r="221" spans="1:61" ht="84.75" customHeight="1" x14ac:dyDescent="0.25">
      <c r="A221" s="43" t="s">
        <v>209</v>
      </c>
      <c r="B221" s="43" t="s">
        <v>25</v>
      </c>
      <c r="C221" s="43" t="s">
        <v>26</v>
      </c>
      <c r="D221" s="43" t="s">
        <v>272</v>
      </c>
      <c r="E221" s="43" t="s">
        <v>272</v>
      </c>
      <c r="F221" s="30" t="s">
        <v>213</v>
      </c>
      <c r="G221" s="30" t="s">
        <v>214</v>
      </c>
      <c r="H221" s="30" t="s">
        <v>215</v>
      </c>
      <c r="I221" s="30" t="s">
        <v>935</v>
      </c>
      <c r="J221" s="69" t="s">
        <v>950</v>
      </c>
      <c r="K221" s="69" t="s">
        <v>950</v>
      </c>
      <c r="L221" s="44" t="s">
        <v>938</v>
      </c>
      <c r="M221" s="30" t="s">
        <v>939</v>
      </c>
      <c r="N221" s="30"/>
      <c r="O221" s="30" t="s">
        <v>940</v>
      </c>
      <c r="P221" s="30">
        <v>101</v>
      </c>
      <c r="Q221" s="30" t="s">
        <v>278</v>
      </c>
      <c r="R221" s="30" t="s">
        <v>10</v>
      </c>
      <c r="S221" s="30" t="s">
        <v>32</v>
      </c>
      <c r="T221" s="30"/>
      <c r="U221" s="30"/>
      <c r="V221" s="30"/>
      <c r="W221" s="30"/>
      <c r="X221" s="30"/>
      <c r="Y221" s="30"/>
      <c r="Z221" s="30"/>
      <c r="AA221" s="30"/>
      <c r="AB221" s="30"/>
      <c r="AC221" s="30"/>
      <c r="AD221" s="30"/>
      <c r="AE221" s="30"/>
      <c r="AF221" s="30"/>
      <c r="AG221" s="30" t="s">
        <v>434</v>
      </c>
      <c r="AH221" s="30" t="s">
        <v>463</v>
      </c>
      <c r="AI221" s="30" t="s">
        <v>457</v>
      </c>
      <c r="AJ221" s="30" t="s">
        <v>437</v>
      </c>
      <c r="AK221" s="29" t="s">
        <v>951</v>
      </c>
      <c r="AL221" s="29" t="s">
        <v>952</v>
      </c>
      <c r="AM221" s="30">
        <v>0</v>
      </c>
      <c r="AN221" s="30">
        <v>0</v>
      </c>
      <c r="AO221" s="30">
        <v>100</v>
      </c>
      <c r="AP221" s="30"/>
      <c r="AQ221" s="30"/>
      <c r="AR221" s="30">
        <v>100</v>
      </c>
      <c r="AS221" s="30"/>
      <c r="AT221" s="30"/>
      <c r="AU221" s="59">
        <v>100</v>
      </c>
      <c r="AV221" s="30"/>
      <c r="AW221" s="42"/>
      <c r="AX221" s="30">
        <v>30</v>
      </c>
      <c r="AY221" s="30"/>
      <c r="AZ221" s="30"/>
      <c r="BA221" s="30">
        <v>30</v>
      </c>
      <c r="BB221" s="30"/>
      <c r="BC221" s="30"/>
      <c r="BD221" s="30"/>
      <c r="BE221" s="30">
        <v>30</v>
      </c>
      <c r="BF221" s="30"/>
      <c r="BG221" s="30">
        <v>10</v>
      </c>
    </row>
    <row r="222" spans="1:61" ht="84.75" customHeight="1" x14ac:dyDescent="0.25">
      <c r="A222" s="43" t="s">
        <v>209</v>
      </c>
      <c r="B222" s="43" t="s">
        <v>25</v>
      </c>
      <c r="C222" s="43" t="s">
        <v>26</v>
      </c>
      <c r="D222" s="43" t="s">
        <v>272</v>
      </c>
      <c r="E222" s="43" t="s">
        <v>272</v>
      </c>
      <c r="F222" s="30" t="s">
        <v>213</v>
      </c>
      <c r="G222" s="30" t="s">
        <v>264</v>
      </c>
      <c r="H222" s="30" t="s">
        <v>265</v>
      </c>
      <c r="I222" s="30" t="s">
        <v>935</v>
      </c>
      <c r="J222" s="69" t="s">
        <v>953</v>
      </c>
      <c r="K222" s="69" t="s">
        <v>953</v>
      </c>
      <c r="L222" s="44" t="s">
        <v>938</v>
      </c>
      <c r="M222" s="30" t="s">
        <v>939</v>
      </c>
      <c r="N222" s="30"/>
      <c r="O222" s="30" t="s">
        <v>940</v>
      </c>
      <c r="P222" s="30">
        <v>102</v>
      </c>
      <c r="Q222" s="30" t="s">
        <v>279</v>
      </c>
      <c r="R222" s="30" t="s">
        <v>10</v>
      </c>
      <c r="S222" s="30" t="s">
        <v>32</v>
      </c>
      <c r="T222" s="30"/>
      <c r="U222" s="30"/>
      <c r="V222" s="30"/>
      <c r="W222" s="30"/>
      <c r="X222" s="30"/>
      <c r="Y222" s="30"/>
      <c r="Z222" s="30"/>
      <c r="AA222" s="30"/>
      <c r="AB222" s="30"/>
      <c r="AC222" s="30"/>
      <c r="AD222" s="30"/>
      <c r="AE222" s="30"/>
      <c r="AF222" s="30"/>
      <c r="AG222" s="30" t="s">
        <v>434</v>
      </c>
      <c r="AH222" s="30" t="s">
        <v>463</v>
      </c>
      <c r="AI222" s="30" t="s">
        <v>457</v>
      </c>
      <c r="AJ222" s="30" t="s">
        <v>437</v>
      </c>
      <c r="AK222" s="29" t="s">
        <v>954</v>
      </c>
      <c r="AL222" s="29" t="s">
        <v>955</v>
      </c>
      <c r="AM222" s="30">
        <v>0</v>
      </c>
      <c r="AN222" s="30">
        <v>10</v>
      </c>
      <c r="AO222" s="30">
        <v>40</v>
      </c>
      <c r="AP222" s="30">
        <v>20</v>
      </c>
      <c r="AQ222" s="30">
        <v>30</v>
      </c>
      <c r="AR222" s="30">
        <v>100</v>
      </c>
      <c r="AS222" s="30"/>
      <c r="AT222" s="30"/>
      <c r="AU222" s="30">
        <v>40</v>
      </c>
      <c r="AV222" s="30"/>
      <c r="AW222" s="42"/>
      <c r="AX222" s="30">
        <v>8</v>
      </c>
      <c r="AY222" s="30">
        <v>12</v>
      </c>
      <c r="AZ222" s="30">
        <v>8</v>
      </c>
      <c r="BA222" s="30"/>
      <c r="BB222" s="30"/>
      <c r="BC222" s="30"/>
      <c r="BD222" s="30"/>
      <c r="BE222" s="30"/>
      <c r="BF222" s="30">
        <v>12</v>
      </c>
      <c r="BG222" s="30"/>
    </row>
    <row r="223" spans="1:61" ht="84.75" customHeight="1" x14ac:dyDescent="0.25">
      <c r="A223" s="43" t="s">
        <v>209</v>
      </c>
      <c r="B223" s="43" t="s">
        <v>25</v>
      </c>
      <c r="C223" s="43" t="s">
        <v>26</v>
      </c>
      <c r="D223" s="43" t="s">
        <v>272</v>
      </c>
      <c r="E223" s="43" t="s">
        <v>272</v>
      </c>
      <c r="F223" s="30" t="s">
        <v>213</v>
      </c>
      <c r="G223" s="30" t="s">
        <v>214</v>
      </c>
      <c r="H223" s="30" t="s">
        <v>215</v>
      </c>
      <c r="I223" s="30" t="s">
        <v>935</v>
      </c>
      <c r="J223" s="30" t="s">
        <v>936</v>
      </c>
      <c r="K223" s="30" t="s">
        <v>937</v>
      </c>
      <c r="L223" s="44" t="s">
        <v>938</v>
      </c>
      <c r="M223" s="30" t="s">
        <v>939</v>
      </c>
      <c r="N223" s="30"/>
      <c r="O223" s="30" t="s">
        <v>940</v>
      </c>
      <c r="P223" s="30">
        <v>103</v>
      </c>
      <c r="Q223" s="30" t="s">
        <v>280</v>
      </c>
      <c r="R223" s="30" t="s">
        <v>36</v>
      </c>
      <c r="S223" s="30"/>
      <c r="T223" s="30"/>
      <c r="U223" s="30"/>
      <c r="V223" s="30"/>
      <c r="W223" s="30"/>
      <c r="X223" s="30"/>
      <c r="Y223" s="30"/>
      <c r="Z223" s="30"/>
      <c r="AA223" s="30"/>
      <c r="AB223" s="30"/>
      <c r="AC223" s="30"/>
      <c r="AD223" s="30"/>
      <c r="AE223" s="30"/>
      <c r="AF223" s="30"/>
      <c r="AG223" s="30" t="s">
        <v>434</v>
      </c>
      <c r="AH223" s="30" t="s">
        <v>463</v>
      </c>
      <c r="AI223" s="30" t="s">
        <v>441</v>
      </c>
      <c r="AJ223" s="30" t="s">
        <v>437</v>
      </c>
      <c r="AK223" s="29" t="s">
        <v>956</v>
      </c>
      <c r="AL223" s="29" t="s">
        <v>598</v>
      </c>
      <c r="AM223" s="30">
        <v>0</v>
      </c>
      <c r="AN223" s="30">
        <v>0</v>
      </c>
      <c r="AO223" s="30">
        <v>60</v>
      </c>
      <c r="AP223" s="30">
        <v>20</v>
      </c>
      <c r="AQ223" s="30">
        <v>10</v>
      </c>
      <c r="AR223" s="30">
        <v>90</v>
      </c>
      <c r="AS223" s="30"/>
      <c r="AT223" s="30"/>
      <c r="AU223" s="30">
        <v>60</v>
      </c>
      <c r="AV223" s="30"/>
      <c r="AW223" s="42"/>
      <c r="AX223" s="30"/>
      <c r="AY223" s="30"/>
      <c r="AZ223" s="30"/>
      <c r="BA223" s="30">
        <v>10</v>
      </c>
      <c r="BB223" s="30"/>
      <c r="BC223" s="30"/>
      <c r="BD223" s="30"/>
      <c r="BE223" s="30"/>
      <c r="BF223" s="30">
        <v>30</v>
      </c>
      <c r="BG223" s="30">
        <v>20</v>
      </c>
    </row>
    <row r="224" spans="1:61" ht="84.75" customHeight="1" x14ac:dyDescent="0.25">
      <c r="A224" s="43" t="s">
        <v>209</v>
      </c>
      <c r="B224" s="43" t="s">
        <v>25</v>
      </c>
      <c r="C224" s="43" t="s">
        <v>26</v>
      </c>
      <c r="D224" s="43" t="s">
        <v>272</v>
      </c>
      <c r="E224" s="43" t="s">
        <v>276</v>
      </c>
      <c r="F224" s="30" t="s">
        <v>213</v>
      </c>
      <c r="G224" s="30" t="s">
        <v>214</v>
      </c>
      <c r="H224" s="30" t="s">
        <v>215</v>
      </c>
      <c r="I224" s="30" t="s">
        <v>935</v>
      </c>
      <c r="J224" s="30" t="s">
        <v>936</v>
      </c>
      <c r="K224" s="30" t="s">
        <v>937</v>
      </c>
      <c r="L224" s="44" t="s">
        <v>938</v>
      </c>
      <c r="M224" s="30" t="s">
        <v>939</v>
      </c>
      <c r="N224" s="30"/>
      <c r="O224" s="30" t="s">
        <v>940</v>
      </c>
      <c r="P224" s="30">
        <v>148</v>
      </c>
      <c r="Q224" s="30" t="s">
        <v>281</v>
      </c>
      <c r="R224" s="30" t="s">
        <v>10</v>
      </c>
      <c r="S224" s="30" t="s">
        <v>32</v>
      </c>
      <c r="T224" s="30"/>
      <c r="U224" s="30"/>
      <c r="V224" s="30"/>
      <c r="W224" s="30"/>
      <c r="X224" s="30"/>
      <c r="Y224" s="30"/>
      <c r="Z224" s="30"/>
      <c r="AA224" s="30"/>
      <c r="AB224" s="30"/>
      <c r="AC224" s="30"/>
      <c r="AD224" s="30"/>
      <c r="AE224" s="30"/>
      <c r="AF224" s="30"/>
      <c r="AG224" s="30" t="s">
        <v>434</v>
      </c>
      <c r="AH224" s="30" t="s">
        <v>957</v>
      </c>
      <c r="AI224" s="30" t="s">
        <v>457</v>
      </c>
      <c r="AJ224" s="30" t="s">
        <v>437</v>
      </c>
      <c r="AK224" s="29" t="s">
        <v>958</v>
      </c>
      <c r="AL224" s="29" t="s">
        <v>959</v>
      </c>
      <c r="AM224" s="30">
        <v>0</v>
      </c>
      <c r="AN224" s="30">
        <v>0</v>
      </c>
      <c r="AO224" s="30">
        <v>100</v>
      </c>
      <c r="AP224" s="30">
        <v>0</v>
      </c>
      <c r="AQ224" s="30">
        <v>0</v>
      </c>
      <c r="AR224" s="30">
        <v>100</v>
      </c>
      <c r="AS224" s="30">
        <v>50</v>
      </c>
      <c r="AT224" s="30"/>
      <c r="AU224" s="30">
        <v>100</v>
      </c>
      <c r="AV224" s="30"/>
      <c r="AW224" s="42"/>
      <c r="AX224" s="30"/>
      <c r="AY224" s="30"/>
      <c r="AZ224" s="30">
        <v>30</v>
      </c>
      <c r="BA224" s="30"/>
      <c r="BB224" s="30">
        <v>30</v>
      </c>
      <c r="BC224" s="30"/>
      <c r="BD224" s="30"/>
      <c r="BE224" s="30"/>
      <c r="BF224" s="30"/>
      <c r="BG224" s="30">
        <v>40</v>
      </c>
    </row>
    <row r="225" spans="1:59" ht="84.75" customHeight="1" x14ac:dyDescent="0.25">
      <c r="A225" s="43" t="s">
        <v>209</v>
      </c>
      <c r="B225" s="43" t="s">
        <v>25</v>
      </c>
      <c r="C225" s="43" t="s">
        <v>26</v>
      </c>
      <c r="D225" s="43" t="s">
        <v>272</v>
      </c>
      <c r="E225" s="43" t="s">
        <v>276</v>
      </c>
      <c r="F225" s="30" t="s">
        <v>213</v>
      </c>
      <c r="G225" s="30" t="s">
        <v>214</v>
      </c>
      <c r="H225" s="30" t="s">
        <v>215</v>
      </c>
      <c r="I225" s="30" t="s">
        <v>935</v>
      </c>
      <c r="J225" s="30" t="s">
        <v>936</v>
      </c>
      <c r="K225" s="30" t="s">
        <v>937</v>
      </c>
      <c r="L225" s="44" t="s">
        <v>938</v>
      </c>
      <c r="M225" s="30" t="s">
        <v>939</v>
      </c>
      <c r="N225" s="30"/>
      <c r="O225" s="30" t="s">
        <v>940</v>
      </c>
      <c r="P225" s="30">
        <v>149</v>
      </c>
      <c r="Q225" s="69" t="s">
        <v>282</v>
      </c>
      <c r="R225" s="69" t="s">
        <v>53</v>
      </c>
      <c r="S225" s="30" t="s">
        <v>32</v>
      </c>
      <c r="T225" s="30"/>
      <c r="U225" s="30"/>
      <c r="V225" s="30"/>
      <c r="W225" s="30"/>
      <c r="X225" s="30"/>
      <c r="Y225" s="30"/>
      <c r="Z225" s="30"/>
      <c r="AA225" s="30"/>
      <c r="AB225" s="30"/>
      <c r="AC225" s="30"/>
      <c r="AD225" s="30"/>
      <c r="AE225" s="30"/>
      <c r="AF225" s="30"/>
      <c r="AG225" s="30" t="s">
        <v>444</v>
      </c>
      <c r="AH225" s="30" t="s">
        <v>460</v>
      </c>
      <c r="AI225" s="30" t="s">
        <v>457</v>
      </c>
      <c r="AJ225" s="30" t="s">
        <v>437</v>
      </c>
      <c r="AK225" s="29" t="s">
        <v>960</v>
      </c>
      <c r="AL225" s="29" t="s">
        <v>961</v>
      </c>
      <c r="AM225" s="30">
        <v>0</v>
      </c>
      <c r="AN225" s="30">
        <v>60</v>
      </c>
      <c r="AO225" s="30">
        <v>65</v>
      </c>
      <c r="AP225" s="30">
        <v>70</v>
      </c>
      <c r="AQ225" s="30">
        <v>75</v>
      </c>
      <c r="AR225" s="30">
        <v>75</v>
      </c>
      <c r="AS225" s="30">
        <v>34</v>
      </c>
      <c r="AT225" s="30"/>
      <c r="AU225" s="30">
        <v>65</v>
      </c>
      <c r="AV225" s="30">
        <v>0</v>
      </c>
      <c r="AW225" s="42">
        <v>5</v>
      </c>
      <c r="AX225" s="30">
        <v>10</v>
      </c>
      <c r="AY225" s="30">
        <v>5</v>
      </c>
      <c r="AZ225" s="30">
        <v>5</v>
      </c>
      <c r="BA225" s="30">
        <v>5</v>
      </c>
      <c r="BB225" s="30">
        <v>5</v>
      </c>
      <c r="BC225" s="30">
        <v>5</v>
      </c>
      <c r="BD225" s="30">
        <v>5</v>
      </c>
      <c r="BE225" s="30">
        <v>5</v>
      </c>
      <c r="BF225" s="30">
        <v>5</v>
      </c>
      <c r="BG225" s="30">
        <v>10</v>
      </c>
    </row>
    <row r="226" spans="1:59" ht="84.75" customHeight="1" x14ac:dyDescent="0.25">
      <c r="A226" s="43" t="s">
        <v>209</v>
      </c>
      <c r="B226" s="43" t="s">
        <v>25</v>
      </c>
      <c r="C226" s="43" t="s">
        <v>26</v>
      </c>
      <c r="D226" s="43" t="s">
        <v>272</v>
      </c>
      <c r="E226" s="43" t="s">
        <v>276</v>
      </c>
      <c r="F226" s="30" t="s">
        <v>213</v>
      </c>
      <c r="G226" s="30" t="s">
        <v>214</v>
      </c>
      <c r="H226" s="30" t="s">
        <v>215</v>
      </c>
      <c r="I226" s="30" t="s">
        <v>935</v>
      </c>
      <c r="J226" s="30" t="s">
        <v>936</v>
      </c>
      <c r="K226" s="30" t="s">
        <v>937</v>
      </c>
      <c r="L226" s="44" t="s">
        <v>938</v>
      </c>
      <c r="M226" s="30" t="s">
        <v>939</v>
      </c>
      <c r="N226" s="30"/>
      <c r="O226" s="30" t="s">
        <v>940</v>
      </c>
      <c r="P226" s="30">
        <v>104</v>
      </c>
      <c r="Q226" s="30" t="s">
        <v>283</v>
      </c>
      <c r="R226" s="30" t="s">
        <v>36</v>
      </c>
      <c r="S226" s="30"/>
      <c r="T226" s="30"/>
      <c r="U226" s="30"/>
      <c r="V226" s="30"/>
      <c r="W226" s="30"/>
      <c r="X226" s="30"/>
      <c r="Y226" s="30"/>
      <c r="Z226" s="30"/>
      <c r="AA226" s="30"/>
      <c r="AB226" s="30"/>
      <c r="AC226" s="30"/>
      <c r="AD226" s="30"/>
      <c r="AE226" s="30"/>
      <c r="AF226" s="30"/>
      <c r="AG226" s="30" t="s">
        <v>434</v>
      </c>
      <c r="AH226" s="30" t="s">
        <v>957</v>
      </c>
      <c r="AI226" s="30" t="s">
        <v>457</v>
      </c>
      <c r="AJ226" s="30" t="s">
        <v>437</v>
      </c>
      <c r="AK226" s="29" t="s">
        <v>962</v>
      </c>
      <c r="AL226" s="29" t="s">
        <v>963</v>
      </c>
      <c r="AM226" s="30">
        <v>0</v>
      </c>
      <c r="AN226" s="30">
        <v>0</v>
      </c>
      <c r="AO226" s="30">
        <v>100</v>
      </c>
      <c r="AP226" s="30"/>
      <c r="AQ226" s="30"/>
      <c r="AR226" s="30">
        <v>100</v>
      </c>
      <c r="AS226" s="30"/>
      <c r="AT226" s="30"/>
      <c r="AU226" s="59">
        <v>100</v>
      </c>
      <c r="AV226" s="30"/>
      <c r="AW226" s="42">
        <v>0</v>
      </c>
      <c r="AX226" s="30">
        <v>0</v>
      </c>
      <c r="AY226" s="30"/>
      <c r="AZ226" s="30"/>
      <c r="BA226" s="30"/>
      <c r="BB226" s="30"/>
      <c r="BC226" s="30">
        <v>0</v>
      </c>
      <c r="BD226" s="30">
        <v>40</v>
      </c>
      <c r="BE226" s="30"/>
      <c r="BF226" s="30">
        <v>40</v>
      </c>
      <c r="BG226" s="30">
        <v>20</v>
      </c>
    </row>
    <row r="227" spans="1:59" ht="84.75" customHeight="1" x14ac:dyDescent="0.25">
      <c r="A227" s="43" t="s">
        <v>209</v>
      </c>
      <c r="B227" s="43" t="s">
        <v>25</v>
      </c>
      <c r="C227" s="43" t="s">
        <v>26</v>
      </c>
      <c r="D227" s="43" t="s">
        <v>272</v>
      </c>
      <c r="E227" s="43" t="s">
        <v>276</v>
      </c>
      <c r="F227" s="30" t="s">
        <v>213</v>
      </c>
      <c r="G227" s="30" t="s">
        <v>214</v>
      </c>
      <c r="H227" s="30" t="s">
        <v>215</v>
      </c>
      <c r="I227" s="30" t="s">
        <v>935</v>
      </c>
      <c r="J227" s="30" t="s">
        <v>936</v>
      </c>
      <c r="K227" s="30" t="s">
        <v>964</v>
      </c>
      <c r="L227" s="44" t="s">
        <v>938</v>
      </c>
      <c r="M227" s="30" t="s">
        <v>939</v>
      </c>
      <c r="N227" s="30"/>
      <c r="O227" s="30" t="s">
        <v>940</v>
      </c>
      <c r="P227" s="30">
        <v>105</v>
      </c>
      <c r="Q227" s="69" t="s">
        <v>284</v>
      </c>
      <c r="R227" s="69" t="s">
        <v>965</v>
      </c>
      <c r="S227" s="30"/>
      <c r="T227" s="30">
        <v>3950</v>
      </c>
      <c r="U227" s="30"/>
      <c r="V227" s="30"/>
      <c r="W227" s="30"/>
      <c r="X227" s="30"/>
      <c r="Y227" s="30"/>
      <c r="Z227" s="30"/>
      <c r="AA227" s="30"/>
      <c r="AB227" s="30"/>
      <c r="AC227" s="30"/>
      <c r="AD227" s="30"/>
      <c r="AE227" s="30"/>
      <c r="AF227" s="30"/>
      <c r="AG227" s="30" t="s">
        <v>444</v>
      </c>
      <c r="AH227" s="30" t="s">
        <v>966</v>
      </c>
      <c r="AI227" s="30" t="s">
        <v>457</v>
      </c>
      <c r="AJ227" s="30" t="s">
        <v>437</v>
      </c>
      <c r="AK227" s="29" t="s">
        <v>967</v>
      </c>
      <c r="AL227" s="29" t="s">
        <v>968</v>
      </c>
      <c r="AM227" s="30"/>
      <c r="AN227" s="30"/>
      <c r="AO227" s="30">
        <v>80</v>
      </c>
      <c r="AP227" s="30"/>
      <c r="AQ227" s="30"/>
      <c r="AR227" s="30">
        <v>80</v>
      </c>
      <c r="AS227" s="30"/>
      <c r="AT227" s="29"/>
      <c r="AU227" s="30">
        <v>80</v>
      </c>
      <c r="AV227" s="30">
        <v>3</v>
      </c>
      <c r="AW227" s="42">
        <v>5</v>
      </c>
      <c r="AX227" s="30">
        <v>12</v>
      </c>
      <c r="AY227" s="30">
        <v>20</v>
      </c>
      <c r="AZ227" s="30">
        <v>25</v>
      </c>
      <c r="BA227" s="30">
        <v>30</v>
      </c>
      <c r="BB227" s="30">
        <v>35</v>
      </c>
      <c r="BC227" s="30">
        <v>40</v>
      </c>
      <c r="BD227" s="30">
        <v>45</v>
      </c>
      <c r="BE227" s="30">
        <v>50</v>
      </c>
      <c r="BF227" s="30">
        <v>55</v>
      </c>
      <c r="BG227" s="30">
        <v>60</v>
      </c>
    </row>
    <row r="228" spans="1:59" ht="84.75" customHeight="1" x14ac:dyDescent="0.25">
      <c r="A228" s="43" t="s">
        <v>209</v>
      </c>
      <c r="B228" s="43" t="s">
        <v>25</v>
      </c>
      <c r="C228" s="43" t="s">
        <v>26</v>
      </c>
      <c r="D228" s="43" t="s">
        <v>272</v>
      </c>
      <c r="E228" s="43" t="s">
        <v>276</v>
      </c>
      <c r="F228" s="30" t="s">
        <v>213</v>
      </c>
      <c r="G228" s="30" t="s">
        <v>214</v>
      </c>
      <c r="H228" s="30" t="s">
        <v>215</v>
      </c>
      <c r="I228" s="30" t="s">
        <v>935</v>
      </c>
      <c r="J228" s="30" t="s">
        <v>936</v>
      </c>
      <c r="K228" s="30" t="s">
        <v>964</v>
      </c>
      <c r="L228" s="44" t="s">
        <v>938</v>
      </c>
      <c r="M228" s="30" t="s">
        <v>939</v>
      </c>
      <c r="N228" s="30"/>
      <c r="O228" s="30" t="s">
        <v>940</v>
      </c>
      <c r="P228" s="30">
        <v>194</v>
      </c>
      <c r="Q228" s="30" t="s">
        <v>285</v>
      </c>
      <c r="R228" s="30" t="s">
        <v>10</v>
      </c>
      <c r="S228" s="30" t="s">
        <v>32</v>
      </c>
      <c r="T228" s="30">
        <v>3950</v>
      </c>
      <c r="U228" s="30"/>
      <c r="V228" s="30"/>
      <c r="W228" s="30"/>
      <c r="X228" s="30"/>
      <c r="Y228" s="30"/>
      <c r="Z228" s="30"/>
      <c r="AA228" s="30"/>
      <c r="AB228" s="30"/>
      <c r="AC228" s="30"/>
      <c r="AD228" s="30"/>
      <c r="AE228" s="30"/>
      <c r="AF228" s="30"/>
      <c r="AG228" s="30" t="s">
        <v>434</v>
      </c>
      <c r="AH228" s="30" t="s">
        <v>463</v>
      </c>
      <c r="AI228" s="30" t="s">
        <v>441</v>
      </c>
      <c r="AJ228" s="30" t="s">
        <v>437</v>
      </c>
      <c r="AK228" s="29" t="s">
        <v>969</v>
      </c>
      <c r="AL228" s="29" t="s">
        <v>970</v>
      </c>
      <c r="AM228" s="30">
        <v>0</v>
      </c>
      <c r="AN228" s="30">
        <v>66</v>
      </c>
      <c r="AO228" s="30">
        <v>30</v>
      </c>
      <c r="AP228" s="30">
        <v>4</v>
      </c>
      <c r="AQ228" s="30">
        <v>0</v>
      </c>
      <c r="AR228" s="30">
        <v>100</v>
      </c>
      <c r="AS228" s="30">
        <v>26</v>
      </c>
      <c r="AT228" s="29"/>
      <c r="AU228" s="30">
        <v>30</v>
      </c>
      <c r="AV228" s="30"/>
      <c r="AW228" s="42"/>
      <c r="AX228" s="30"/>
      <c r="AY228" s="30"/>
      <c r="AZ228" s="30"/>
      <c r="BA228" s="30">
        <v>6</v>
      </c>
      <c r="BB228" s="30"/>
      <c r="BC228" s="30"/>
      <c r="BD228" s="30"/>
      <c r="BE228" s="30"/>
      <c r="BF228" s="30">
        <v>6</v>
      </c>
      <c r="BG228" s="30">
        <v>18</v>
      </c>
    </row>
    <row r="229" spans="1:59" ht="84.75" customHeight="1" x14ac:dyDescent="0.25">
      <c r="A229" s="43" t="s">
        <v>209</v>
      </c>
      <c r="B229" s="43" t="s">
        <v>25</v>
      </c>
      <c r="C229" s="43" t="s">
        <v>26</v>
      </c>
      <c r="D229" s="43" t="s">
        <v>272</v>
      </c>
      <c r="E229" s="43" t="s">
        <v>286</v>
      </c>
      <c r="F229" s="30" t="s">
        <v>213</v>
      </c>
      <c r="G229" s="30" t="s">
        <v>214</v>
      </c>
      <c r="H229" s="30" t="s">
        <v>215</v>
      </c>
      <c r="I229" s="30" t="s">
        <v>935</v>
      </c>
      <c r="J229" s="30" t="s">
        <v>936</v>
      </c>
      <c r="K229" s="30" t="s">
        <v>971</v>
      </c>
      <c r="L229" s="44" t="s">
        <v>972</v>
      </c>
      <c r="M229" s="30" t="s">
        <v>973</v>
      </c>
      <c r="N229" s="44" t="s">
        <v>826</v>
      </c>
      <c r="O229" s="30" t="s">
        <v>974</v>
      </c>
      <c r="P229" s="30">
        <v>142</v>
      </c>
      <c r="Q229" s="69" t="s">
        <v>287</v>
      </c>
      <c r="R229" s="69" t="s">
        <v>53</v>
      </c>
      <c r="S229" s="30" t="s">
        <v>32</v>
      </c>
      <c r="T229" s="30"/>
      <c r="U229" s="30"/>
      <c r="V229" s="30"/>
      <c r="W229" s="30"/>
      <c r="X229" s="30"/>
      <c r="Y229" s="30"/>
      <c r="Z229" s="30"/>
      <c r="AA229" s="30"/>
      <c r="AB229" s="30"/>
      <c r="AC229" s="30"/>
      <c r="AD229" s="30"/>
      <c r="AE229" s="30"/>
      <c r="AF229" s="30"/>
      <c r="AG229" s="30" t="s">
        <v>434</v>
      </c>
      <c r="AH229" s="30" t="s">
        <v>463</v>
      </c>
      <c r="AI229" s="30" t="s">
        <v>457</v>
      </c>
      <c r="AJ229" s="30" t="s">
        <v>437</v>
      </c>
      <c r="AK229" s="29" t="s">
        <v>975</v>
      </c>
      <c r="AL229" s="29" t="s">
        <v>976</v>
      </c>
      <c r="AM229" s="30">
        <v>0</v>
      </c>
      <c r="AN229" s="30">
        <v>100</v>
      </c>
      <c r="AO229" s="30">
        <v>100</v>
      </c>
      <c r="AP229" s="30">
        <v>100</v>
      </c>
      <c r="AQ229" s="30">
        <v>100</v>
      </c>
      <c r="AR229" s="30">
        <v>100</v>
      </c>
      <c r="AS229" s="30">
        <v>100</v>
      </c>
      <c r="AT229" s="29"/>
      <c r="AU229" s="30">
        <v>100</v>
      </c>
      <c r="AV229" s="30"/>
      <c r="AW229" s="42"/>
      <c r="AX229" s="30">
        <v>24</v>
      </c>
      <c r="AY229" s="30"/>
      <c r="AZ229" s="30"/>
      <c r="BA229" s="30">
        <v>41</v>
      </c>
      <c r="BB229" s="30"/>
      <c r="BC229" s="30"/>
      <c r="BD229" s="30">
        <v>81</v>
      </c>
      <c r="BE229" s="30"/>
      <c r="BF229" s="30"/>
      <c r="BG229" s="30">
        <v>100</v>
      </c>
    </row>
    <row r="230" spans="1:59" ht="84.75" customHeight="1" x14ac:dyDescent="0.25">
      <c r="A230" s="43" t="s">
        <v>209</v>
      </c>
      <c r="B230" s="43" t="s">
        <v>25</v>
      </c>
      <c r="C230" s="43" t="s">
        <v>26</v>
      </c>
      <c r="D230" s="43" t="s">
        <v>272</v>
      </c>
      <c r="E230" s="43" t="s">
        <v>272</v>
      </c>
      <c r="F230" s="30" t="s">
        <v>213</v>
      </c>
      <c r="G230" s="30" t="s">
        <v>214</v>
      </c>
      <c r="H230" s="30" t="s">
        <v>215</v>
      </c>
      <c r="I230" s="30" t="s">
        <v>935</v>
      </c>
      <c r="J230" s="30" t="s">
        <v>936</v>
      </c>
      <c r="K230" s="30" t="s">
        <v>971</v>
      </c>
      <c r="L230" s="44" t="s">
        <v>972</v>
      </c>
      <c r="M230" s="30" t="s">
        <v>973</v>
      </c>
      <c r="N230" s="44" t="s">
        <v>826</v>
      </c>
      <c r="O230" s="30" t="s">
        <v>974</v>
      </c>
      <c r="P230" s="30">
        <v>202</v>
      </c>
      <c r="Q230" s="30" t="s">
        <v>288</v>
      </c>
      <c r="R230" s="30" t="s">
        <v>36</v>
      </c>
      <c r="S230" s="30"/>
      <c r="T230" s="30"/>
      <c r="U230" s="30"/>
      <c r="V230" s="30"/>
      <c r="W230" s="30"/>
      <c r="X230" s="30"/>
      <c r="Y230" s="30"/>
      <c r="Z230" s="30"/>
      <c r="AA230" s="30"/>
      <c r="AB230" s="30"/>
      <c r="AC230" s="30"/>
      <c r="AD230" s="30"/>
      <c r="AE230" s="30"/>
      <c r="AF230" s="30"/>
      <c r="AG230" s="30" t="s">
        <v>469</v>
      </c>
      <c r="AH230" s="30" t="s">
        <v>463</v>
      </c>
      <c r="AI230" s="30" t="s">
        <v>441</v>
      </c>
      <c r="AJ230" s="30" t="s">
        <v>437</v>
      </c>
      <c r="AK230" s="29" t="s">
        <v>977</v>
      </c>
      <c r="AL230" s="29" t="s">
        <v>978</v>
      </c>
      <c r="AM230" s="30">
        <v>0</v>
      </c>
      <c r="AN230" s="30">
        <v>30</v>
      </c>
      <c r="AO230" s="30">
        <v>30</v>
      </c>
      <c r="AP230" s="30">
        <v>30</v>
      </c>
      <c r="AQ230" s="30">
        <v>10</v>
      </c>
      <c r="AR230" s="30">
        <v>100</v>
      </c>
      <c r="AS230" s="30">
        <v>30</v>
      </c>
      <c r="AT230" s="29"/>
      <c r="AU230" s="30">
        <v>30</v>
      </c>
      <c r="AV230" s="30"/>
      <c r="AW230" s="42"/>
      <c r="AX230" s="30">
        <v>6</v>
      </c>
      <c r="AY230" s="30"/>
      <c r="AZ230" s="30"/>
      <c r="BA230" s="30">
        <v>10.5</v>
      </c>
      <c r="BB230" s="30">
        <v>6</v>
      </c>
      <c r="BC230" s="30"/>
      <c r="BD230" s="30"/>
      <c r="BE230" s="30"/>
      <c r="BF230" s="30"/>
      <c r="BG230" s="30">
        <v>7.5</v>
      </c>
    </row>
    <row r="231" spans="1:59" ht="84.75" customHeight="1" x14ac:dyDescent="0.25">
      <c r="A231" s="43" t="s">
        <v>209</v>
      </c>
      <c r="B231" s="43" t="s">
        <v>25</v>
      </c>
      <c r="C231" s="43" t="s">
        <v>26</v>
      </c>
      <c r="D231" s="43" t="s">
        <v>272</v>
      </c>
      <c r="E231" s="43" t="s">
        <v>276</v>
      </c>
      <c r="F231" s="30" t="s">
        <v>213</v>
      </c>
      <c r="G231" s="30" t="s">
        <v>214</v>
      </c>
      <c r="H231" s="30" t="s">
        <v>215</v>
      </c>
      <c r="I231" s="30" t="s">
        <v>935</v>
      </c>
      <c r="J231" s="30" t="s">
        <v>936</v>
      </c>
      <c r="K231" s="30" t="s">
        <v>937</v>
      </c>
      <c r="L231" s="44" t="s">
        <v>938</v>
      </c>
      <c r="M231" s="30" t="s">
        <v>939</v>
      </c>
      <c r="N231" s="30" t="s">
        <v>979</v>
      </c>
      <c r="O231" s="30" t="s">
        <v>940</v>
      </c>
      <c r="P231" s="30">
        <v>169</v>
      </c>
      <c r="Q231" s="30" t="s">
        <v>289</v>
      </c>
      <c r="R231" s="30" t="s">
        <v>36</v>
      </c>
      <c r="S231" s="30"/>
      <c r="T231" s="30"/>
      <c r="U231" s="30"/>
      <c r="V231" s="30"/>
      <c r="W231" s="30"/>
      <c r="X231" s="30"/>
      <c r="Y231" s="30"/>
      <c r="Z231" s="30"/>
      <c r="AA231" s="30"/>
      <c r="AB231" s="30"/>
      <c r="AC231" s="30"/>
      <c r="AD231" s="30"/>
      <c r="AE231" s="30"/>
      <c r="AF231" s="30"/>
      <c r="AG231" s="30" t="s">
        <v>469</v>
      </c>
      <c r="AH231" s="30" t="s">
        <v>463</v>
      </c>
      <c r="AI231" s="30" t="s">
        <v>457</v>
      </c>
      <c r="AJ231" s="30" t="s">
        <v>437</v>
      </c>
      <c r="AK231" s="165" t="s">
        <v>980</v>
      </c>
      <c r="AL231" s="29" t="s">
        <v>981</v>
      </c>
      <c r="AM231" s="30" t="s">
        <v>170</v>
      </c>
      <c r="AN231" s="30" t="s">
        <v>170</v>
      </c>
      <c r="AO231" s="30">
        <v>100</v>
      </c>
      <c r="AP231" s="30">
        <v>100</v>
      </c>
      <c r="AQ231" s="30">
        <v>100</v>
      </c>
      <c r="AR231" s="30">
        <v>100</v>
      </c>
      <c r="AS231" s="30"/>
      <c r="AT231" s="29"/>
      <c r="AU231" s="30">
        <v>100</v>
      </c>
      <c r="AV231" s="30"/>
      <c r="AW231" s="42"/>
      <c r="AX231" s="30"/>
      <c r="AY231" s="30"/>
      <c r="AZ231" s="30"/>
      <c r="BA231" s="30"/>
      <c r="BB231" s="30"/>
      <c r="BC231" s="30"/>
      <c r="BD231" s="30">
        <v>40</v>
      </c>
      <c r="BE231" s="30">
        <v>30</v>
      </c>
      <c r="BF231" s="30">
        <v>30</v>
      </c>
      <c r="BG231" s="30"/>
    </row>
    <row r="232" spans="1:59" ht="84.75" customHeight="1" x14ac:dyDescent="0.25">
      <c r="A232" s="43" t="s">
        <v>209</v>
      </c>
      <c r="B232" s="43" t="s">
        <v>25</v>
      </c>
      <c r="C232" s="43" t="s">
        <v>26</v>
      </c>
      <c r="D232" s="43" t="s">
        <v>272</v>
      </c>
      <c r="E232" s="43" t="s">
        <v>276</v>
      </c>
      <c r="F232" s="30" t="s">
        <v>213</v>
      </c>
      <c r="G232" s="30" t="s">
        <v>214</v>
      </c>
      <c r="H232" s="30" t="s">
        <v>215</v>
      </c>
      <c r="I232" s="30" t="s">
        <v>935</v>
      </c>
      <c r="J232" s="69" t="s">
        <v>950</v>
      </c>
      <c r="K232" s="69" t="s">
        <v>950</v>
      </c>
      <c r="L232" s="44" t="s">
        <v>938</v>
      </c>
      <c r="M232" s="30" t="s">
        <v>939</v>
      </c>
      <c r="N232" s="30" t="s">
        <v>979</v>
      </c>
      <c r="O232" s="30" t="s">
        <v>940</v>
      </c>
      <c r="P232" s="30">
        <v>165</v>
      </c>
      <c r="Q232" s="69" t="s">
        <v>290</v>
      </c>
      <c r="R232" s="30" t="s">
        <v>36</v>
      </c>
      <c r="S232" s="30"/>
      <c r="T232" s="30"/>
      <c r="U232" s="30"/>
      <c r="V232" s="30"/>
      <c r="W232" s="30"/>
      <c r="X232" s="30"/>
      <c r="Y232" s="30"/>
      <c r="Z232" s="30"/>
      <c r="AA232" s="30"/>
      <c r="AB232" s="30"/>
      <c r="AC232" s="30"/>
      <c r="AD232" s="30"/>
      <c r="AE232" s="30"/>
      <c r="AF232" s="30"/>
      <c r="AG232" s="30" t="s">
        <v>469</v>
      </c>
      <c r="AH232" s="30" t="s">
        <v>463</v>
      </c>
      <c r="AI232" s="30" t="s">
        <v>457</v>
      </c>
      <c r="AJ232" s="30" t="s">
        <v>437</v>
      </c>
      <c r="AK232" s="29" t="s">
        <v>982</v>
      </c>
      <c r="AL232" s="29" t="s">
        <v>983</v>
      </c>
      <c r="AM232" s="30">
        <v>0</v>
      </c>
      <c r="AN232" s="30">
        <v>0</v>
      </c>
      <c r="AO232" s="30">
        <v>100</v>
      </c>
      <c r="AP232" s="30">
        <v>100</v>
      </c>
      <c r="AQ232" s="30">
        <v>100</v>
      </c>
      <c r="AR232" s="30">
        <v>100</v>
      </c>
      <c r="AS232" s="30"/>
      <c r="AT232" s="30"/>
      <c r="AU232" s="59">
        <v>100</v>
      </c>
      <c r="AV232" s="30"/>
      <c r="AW232" s="42"/>
      <c r="AX232" s="30"/>
      <c r="AY232" s="30"/>
      <c r="AZ232" s="30"/>
      <c r="BA232" s="30"/>
      <c r="BB232" s="30"/>
      <c r="BC232" s="30"/>
      <c r="BD232" s="30">
        <v>30</v>
      </c>
      <c r="BE232" s="30"/>
      <c r="BF232" s="30">
        <v>40</v>
      </c>
      <c r="BG232" s="30">
        <v>30</v>
      </c>
    </row>
    <row r="233" spans="1:59" ht="84.75" customHeight="1" x14ac:dyDescent="0.25">
      <c r="A233" s="43" t="s">
        <v>209</v>
      </c>
      <c r="B233" s="43" t="s">
        <v>25</v>
      </c>
      <c r="C233" s="43" t="s">
        <v>26</v>
      </c>
      <c r="D233" s="43" t="s">
        <v>272</v>
      </c>
      <c r="E233" s="43" t="s">
        <v>276</v>
      </c>
      <c r="F233" s="30" t="s">
        <v>213</v>
      </c>
      <c r="G233" s="30" t="s">
        <v>214</v>
      </c>
      <c r="H233" s="30" t="s">
        <v>215</v>
      </c>
      <c r="I233" s="30" t="s">
        <v>935</v>
      </c>
      <c r="J233" s="30" t="s">
        <v>936</v>
      </c>
      <c r="K233" s="30" t="s">
        <v>937</v>
      </c>
      <c r="L233" s="44" t="s">
        <v>938</v>
      </c>
      <c r="M233" s="30" t="s">
        <v>939</v>
      </c>
      <c r="N233" s="30" t="s">
        <v>979</v>
      </c>
      <c r="O233" s="30" t="s">
        <v>940</v>
      </c>
      <c r="P233" s="30">
        <v>162</v>
      </c>
      <c r="Q233" s="30" t="s">
        <v>291</v>
      </c>
      <c r="R233" s="30" t="s">
        <v>36</v>
      </c>
      <c r="S233" s="30"/>
      <c r="T233" s="30"/>
      <c r="U233" s="30"/>
      <c r="V233" s="30"/>
      <c r="W233" s="30"/>
      <c r="X233" s="30"/>
      <c r="Y233" s="30"/>
      <c r="Z233" s="30"/>
      <c r="AA233" s="30"/>
      <c r="AB233" s="30"/>
      <c r="AC233" s="30"/>
      <c r="AD233" s="30"/>
      <c r="AE233" s="30"/>
      <c r="AF233" s="30"/>
      <c r="AG233" s="30" t="s">
        <v>434</v>
      </c>
      <c r="AH233" s="30" t="s">
        <v>463</v>
      </c>
      <c r="AI233" s="30" t="s">
        <v>457</v>
      </c>
      <c r="AJ233" s="30" t="s">
        <v>437</v>
      </c>
      <c r="AK233" s="69" t="s">
        <v>984</v>
      </c>
      <c r="AL233" s="30" t="s">
        <v>985</v>
      </c>
      <c r="AM233" s="30">
        <v>0</v>
      </c>
      <c r="AN233" s="30">
        <v>0</v>
      </c>
      <c r="AO233" s="30">
        <v>100</v>
      </c>
      <c r="AP233" s="30"/>
      <c r="AQ233" s="30"/>
      <c r="AR233" s="30">
        <v>100</v>
      </c>
      <c r="AS233" s="30"/>
      <c r="AT233" s="30"/>
      <c r="AU233" s="30">
        <v>100</v>
      </c>
      <c r="AV233" s="30">
        <v>0</v>
      </c>
      <c r="AW233" s="42">
        <v>0</v>
      </c>
      <c r="AX233" s="30"/>
      <c r="AY233" s="30">
        <v>0</v>
      </c>
      <c r="AZ233" s="30">
        <v>0</v>
      </c>
      <c r="BA233" s="30">
        <v>50</v>
      </c>
      <c r="BB233" s="30"/>
      <c r="BC233" s="30"/>
      <c r="BD233" s="30">
        <v>50</v>
      </c>
      <c r="BE233" s="30"/>
      <c r="BF233" s="30"/>
      <c r="BG233" s="30"/>
    </row>
    <row r="234" spans="1:59" ht="84.75" customHeight="1" x14ac:dyDescent="0.25">
      <c r="A234" s="43" t="s">
        <v>209</v>
      </c>
      <c r="B234" s="43" t="s">
        <v>25</v>
      </c>
      <c r="C234" s="43" t="s">
        <v>26</v>
      </c>
      <c r="D234" s="43" t="s">
        <v>272</v>
      </c>
      <c r="E234" s="43" t="s">
        <v>276</v>
      </c>
      <c r="F234" s="30" t="s">
        <v>213</v>
      </c>
      <c r="G234" s="30" t="s">
        <v>214</v>
      </c>
      <c r="H234" s="30" t="s">
        <v>215</v>
      </c>
      <c r="I234" s="30" t="s">
        <v>935</v>
      </c>
      <c r="J234" s="30" t="s">
        <v>936</v>
      </c>
      <c r="K234" s="30" t="s">
        <v>937</v>
      </c>
      <c r="L234" s="44" t="s">
        <v>938</v>
      </c>
      <c r="M234" s="30" t="s">
        <v>939</v>
      </c>
      <c r="N234" s="30" t="s">
        <v>979</v>
      </c>
      <c r="O234" s="30" t="s">
        <v>940</v>
      </c>
      <c r="P234" s="30">
        <v>167</v>
      </c>
      <c r="Q234" s="69" t="s">
        <v>292</v>
      </c>
      <c r="R234" s="69" t="s">
        <v>965</v>
      </c>
      <c r="S234" s="30"/>
      <c r="T234" s="30"/>
      <c r="U234" s="30"/>
      <c r="V234" s="30"/>
      <c r="W234" s="30"/>
      <c r="X234" s="30"/>
      <c r="Y234" s="30"/>
      <c r="Z234" s="30"/>
      <c r="AA234" s="30"/>
      <c r="AB234" s="30"/>
      <c r="AC234" s="30"/>
      <c r="AD234" s="30"/>
      <c r="AE234" s="30"/>
      <c r="AF234" s="30"/>
      <c r="AG234" s="30" t="s">
        <v>434</v>
      </c>
      <c r="AH234" s="69" t="s">
        <v>460</v>
      </c>
      <c r="AI234" s="30" t="s">
        <v>457</v>
      </c>
      <c r="AJ234" s="30" t="s">
        <v>437</v>
      </c>
      <c r="AK234" s="69" t="s">
        <v>986</v>
      </c>
      <c r="AL234" s="30" t="s">
        <v>985</v>
      </c>
      <c r="AM234" s="30">
        <v>0</v>
      </c>
      <c r="AN234" s="30">
        <v>0</v>
      </c>
      <c r="AO234" s="30">
        <v>100</v>
      </c>
      <c r="AP234" s="30">
        <v>100</v>
      </c>
      <c r="AQ234" s="30">
        <v>100</v>
      </c>
      <c r="AR234" s="30">
        <v>100</v>
      </c>
      <c r="AS234" s="30"/>
      <c r="AT234" s="30"/>
      <c r="AU234" s="30">
        <v>100</v>
      </c>
      <c r="AV234" s="30">
        <v>0</v>
      </c>
      <c r="AW234" s="42">
        <v>0</v>
      </c>
      <c r="AX234" s="30"/>
      <c r="AY234" s="30"/>
      <c r="AZ234" s="30"/>
      <c r="BA234" s="30"/>
      <c r="BB234" s="30"/>
      <c r="BC234" s="30">
        <v>30</v>
      </c>
      <c r="BD234" s="30">
        <v>0</v>
      </c>
      <c r="BE234" s="30">
        <v>30</v>
      </c>
      <c r="BF234" s="30"/>
      <c r="BG234" s="30">
        <v>40</v>
      </c>
    </row>
    <row r="235" spans="1:59" ht="84.75" customHeight="1" x14ac:dyDescent="0.25">
      <c r="A235" s="43" t="s">
        <v>209</v>
      </c>
      <c r="B235" s="43" t="s">
        <v>25</v>
      </c>
      <c r="C235" s="43" t="s">
        <v>26</v>
      </c>
      <c r="D235" s="43" t="s">
        <v>272</v>
      </c>
      <c r="E235" s="43" t="s">
        <v>286</v>
      </c>
      <c r="F235" s="30" t="s">
        <v>213</v>
      </c>
      <c r="G235" s="30" t="s">
        <v>214</v>
      </c>
      <c r="H235" s="30" t="s">
        <v>215</v>
      </c>
      <c r="I235" s="30" t="s">
        <v>935</v>
      </c>
      <c r="J235" s="30" t="s">
        <v>936</v>
      </c>
      <c r="K235" s="30" t="s">
        <v>971</v>
      </c>
      <c r="L235" s="44" t="s">
        <v>972</v>
      </c>
      <c r="M235" s="30" t="s">
        <v>973</v>
      </c>
      <c r="N235" s="44" t="s">
        <v>826</v>
      </c>
      <c r="O235" s="30" t="s">
        <v>974</v>
      </c>
      <c r="P235" s="30">
        <v>164</v>
      </c>
      <c r="Q235" s="30" t="s">
        <v>293</v>
      </c>
      <c r="R235" s="30" t="s">
        <v>36</v>
      </c>
      <c r="S235" s="30"/>
      <c r="T235" s="30"/>
      <c r="U235" s="30"/>
      <c r="V235" s="30"/>
      <c r="W235" s="30"/>
      <c r="X235" s="30"/>
      <c r="Y235" s="30"/>
      <c r="Z235" s="30"/>
      <c r="AA235" s="30"/>
      <c r="AB235" s="30"/>
      <c r="AC235" s="30"/>
      <c r="AD235" s="30"/>
      <c r="AE235" s="30"/>
      <c r="AF235" s="30"/>
      <c r="AG235" s="30" t="s">
        <v>434</v>
      </c>
      <c r="AH235" s="30" t="s">
        <v>448</v>
      </c>
      <c r="AI235" s="30" t="s">
        <v>503</v>
      </c>
      <c r="AJ235" s="30" t="s">
        <v>437</v>
      </c>
      <c r="AK235" s="30" t="s">
        <v>987</v>
      </c>
      <c r="AL235" s="30" t="s">
        <v>988</v>
      </c>
      <c r="AM235" s="30">
        <v>0</v>
      </c>
      <c r="AN235" s="30">
        <v>0</v>
      </c>
      <c r="AO235" s="30">
        <v>50</v>
      </c>
      <c r="AP235" s="30"/>
      <c r="AQ235" s="30"/>
      <c r="AR235" s="30">
        <v>50</v>
      </c>
      <c r="AS235" s="30"/>
      <c r="AT235" s="30"/>
      <c r="AU235" s="30">
        <v>50</v>
      </c>
      <c r="AV235" s="30"/>
      <c r="AW235" s="39"/>
      <c r="AX235" s="30"/>
      <c r="AY235" s="30"/>
      <c r="AZ235" s="30"/>
      <c r="BA235" s="30">
        <v>15</v>
      </c>
      <c r="BB235" s="30"/>
      <c r="BC235" s="30"/>
      <c r="BD235" s="30"/>
      <c r="BE235" s="30"/>
      <c r="BF235" s="30"/>
      <c r="BG235" s="30">
        <v>50</v>
      </c>
    </row>
    <row r="236" spans="1:59" ht="84.75" customHeight="1" x14ac:dyDescent="0.25">
      <c r="A236" s="43" t="s">
        <v>209</v>
      </c>
      <c r="B236" s="43" t="s">
        <v>25</v>
      </c>
      <c r="C236" s="43" t="s">
        <v>26</v>
      </c>
      <c r="D236" s="43" t="s">
        <v>272</v>
      </c>
      <c r="E236" s="43" t="s">
        <v>286</v>
      </c>
      <c r="F236" s="30" t="s">
        <v>213</v>
      </c>
      <c r="G236" s="30" t="s">
        <v>214</v>
      </c>
      <c r="H236" s="30" t="s">
        <v>215</v>
      </c>
      <c r="I236" s="30" t="s">
        <v>935</v>
      </c>
      <c r="J236" s="30" t="s">
        <v>936</v>
      </c>
      <c r="K236" s="30" t="s">
        <v>971</v>
      </c>
      <c r="L236" s="44" t="s">
        <v>972</v>
      </c>
      <c r="M236" s="30" t="s">
        <v>973</v>
      </c>
      <c r="N236" s="44" t="s">
        <v>826</v>
      </c>
      <c r="O236" s="30" t="s">
        <v>974</v>
      </c>
      <c r="P236" s="30">
        <v>208</v>
      </c>
      <c r="Q236" s="30" t="s">
        <v>294</v>
      </c>
      <c r="R236" s="30" t="s">
        <v>36</v>
      </c>
      <c r="S236" s="30"/>
      <c r="T236" s="30"/>
      <c r="U236" s="30"/>
      <c r="V236" s="30"/>
      <c r="W236" s="30"/>
      <c r="X236" s="30"/>
      <c r="Y236" s="30"/>
      <c r="Z236" s="30"/>
      <c r="AA236" s="30"/>
      <c r="AB236" s="30"/>
      <c r="AC236" s="30"/>
      <c r="AD236" s="30"/>
      <c r="AE236" s="30"/>
      <c r="AF236" s="30"/>
      <c r="AG236" s="30" t="s">
        <v>434</v>
      </c>
      <c r="AH236" s="30" t="s">
        <v>463</v>
      </c>
      <c r="AI236" s="30" t="s">
        <v>441</v>
      </c>
      <c r="AJ236" s="30" t="s">
        <v>437</v>
      </c>
      <c r="AK236" s="30" t="s">
        <v>989</v>
      </c>
      <c r="AL236" s="30" t="s">
        <v>990</v>
      </c>
      <c r="AM236" s="30">
        <v>0</v>
      </c>
      <c r="AN236" s="30"/>
      <c r="AO236" s="30">
        <v>40</v>
      </c>
      <c r="AP236" s="30">
        <v>20</v>
      </c>
      <c r="AQ236" s="30">
        <v>40</v>
      </c>
      <c r="AR236" s="30">
        <v>100</v>
      </c>
      <c r="AS236" s="30">
        <v>0</v>
      </c>
      <c r="AT236" s="30"/>
      <c r="AU236" s="30">
        <v>40</v>
      </c>
      <c r="AV236" s="30"/>
      <c r="AW236" s="42"/>
      <c r="AX236" s="30">
        <v>10</v>
      </c>
      <c r="AY236" s="30"/>
      <c r="AZ236" s="30"/>
      <c r="BA236" s="30"/>
      <c r="BB236" s="30">
        <v>9.6</v>
      </c>
      <c r="BC236" s="30">
        <v>10.5</v>
      </c>
      <c r="BD236" s="30">
        <v>6.6</v>
      </c>
      <c r="BE236" s="30">
        <v>5.7</v>
      </c>
      <c r="BF236" s="30">
        <v>7.6</v>
      </c>
      <c r="BG236" s="30"/>
    </row>
    <row r="237" spans="1:59" ht="84.75" customHeight="1" x14ac:dyDescent="0.25">
      <c r="A237" s="43" t="s">
        <v>209</v>
      </c>
      <c r="B237" s="43" t="s">
        <v>25</v>
      </c>
      <c r="C237" s="43" t="s">
        <v>26</v>
      </c>
      <c r="D237" s="43" t="s">
        <v>272</v>
      </c>
      <c r="E237" s="43" t="s">
        <v>276</v>
      </c>
      <c r="F237" s="30" t="s">
        <v>213</v>
      </c>
      <c r="G237" s="30" t="s">
        <v>214</v>
      </c>
      <c r="H237" s="30" t="s">
        <v>215</v>
      </c>
      <c r="I237" s="30" t="s">
        <v>935</v>
      </c>
      <c r="J237" s="30" t="s">
        <v>936</v>
      </c>
      <c r="K237" s="30" t="s">
        <v>937</v>
      </c>
      <c r="L237" s="44" t="s">
        <v>938</v>
      </c>
      <c r="M237" s="30" t="s">
        <v>939</v>
      </c>
      <c r="N237" s="30"/>
      <c r="O237" s="30" t="s">
        <v>940</v>
      </c>
      <c r="P237" s="30">
        <v>174</v>
      </c>
      <c r="Q237" s="30" t="s">
        <v>295</v>
      </c>
      <c r="R237" s="30" t="s">
        <v>10</v>
      </c>
      <c r="S237" s="30" t="s">
        <v>32</v>
      </c>
      <c r="T237" s="30"/>
      <c r="U237" s="30"/>
      <c r="V237" s="30"/>
      <c r="W237" s="30"/>
      <c r="X237" s="30"/>
      <c r="Y237" s="30"/>
      <c r="Z237" s="30"/>
      <c r="AA237" s="30"/>
      <c r="AB237" s="30"/>
      <c r="AC237" s="30"/>
      <c r="AD237" s="30"/>
      <c r="AE237" s="30"/>
      <c r="AF237" s="30"/>
      <c r="AG237" s="30" t="s">
        <v>534</v>
      </c>
      <c r="AH237" s="30" t="s">
        <v>463</v>
      </c>
      <c r="AI237" s="30" t="s">
        <v>457</v>
      </c>
      <c r="AJ237" s="30" t="s">
        <v>437</v>
      </c>
      <c r="AK237" s="30" t="s">
        <v>991</v>
      </c>
      <c r="AL237" s="30"/>
      <c r="AM237" s="30">
        <v>0</v>
      </c>
      <c r="AN237" s="30"/>
      <c r="AO237" s="30">
        <v>20</v>
      </c>
      <c r="AP237" s="30"/>
      <c r="AQ237" s="30"/>
      <c r="AR237" s="30">
        <v>10</v>
      </c>
      <c r="AS237" s="30"/>
      <c r="AT237" s="30"/>
      <c r="AU237" s="59">
        <v>20</v>
      </c>
      <c r="AV237" s="30"/>
      <c r="AW237" s="42">
        <v>0</v>
      </c>
      <c r="AX237" s="30">
        <v>2</v>
      </c>
      <c r="AY237" s="30">
        <v>2</v>
      </c>
      <c r="AZ237" s="30">
        <v>3</v>
      </c>
      <c r="BA237" s="30">
        <v>3</v>
      </c>
      <c r="BB237" s="30">
        <v>5</v>
      </c>
      <c r="BC237" s="30">
        <v>1</v>
      </c>
      <c r="BD237" s="30">
        <v>1</v>
      </c>
      <c r="BE237" s="30">
        <v>1</v>
      </c>
      <c r="BF237" s="30">
        <v>1</v>
      </c>
      <c r="BG237" s="30">
        <v>1</v>
      </c>
    </row>
    <row r="238" spans="1:59" ht="84.75" customHeight="1" x14ac:dyDescent="0.25">
      <c r="A238" s="43" t="s">
        <v>209</v>
      </c>
      <c r="B238" s="43" t="s">
        <v>25</v>
      </c>
      <c r="C238" s="43" t="s">
        <v>26</v>
      </c>
      <c r="D238" s="43" t="s">
        <v>272</v>
      </c>
      <c r="E238" s="43" t="s">
        <v>276</v>
      </c>
      <c r="F238" s="30" t="s">
        <v>213</v>
      </c>
      <c r="G238" s="30" t="s">
        <v>214</v>
      </c>
      <c r="H238" s="30" t="s">
        <v>215</v>
      </c>
      <c r="I238" s="30" t="s">
        <v>935</v>
      </c>
      <c r="J238" s="30" t="s">
        <v>936</v>
      </c>
      <c r="K238" s="30" t="s">
        <v>964</v>
      </c>
      <c r="L238" s="44" t="s">
        <v>938</v>
      </c>
      <c r="M238" s="30" t="s">
        <v>939</v>
      </c>
      <c r="N238" s="30"/>
      <c r="O238" s="30" t="s">
        <v>940</v>
      </c>
      <c r="P238" s="30">
        <v>173</v>
      </c>
      <c r="Q238" s="30" t="s">
        <v>296</v>
      </c>
      <c r="R238" s="30" t="s">
        <v>10</v>
      </c>
      <c r="S238" s="30" t="s">
        <v>32</v>
      </c>
      <c r="T238" s="30">
        <v>3950</v>
      </c>
      <c r="U238" s="30"/>
      <c r="V238" s="30"/>
      <c r="W238" s="30"/>
      <c r="X238" s="30"/>
      <c r="Y238" s="30"/>
      <c r="Z238" s="30"/>
      <c r="AA238" s="30"/>
      <c r="AB238" s="30"/>
      <c r="AC238" s="30"/>
      <c r="AD238" s="30"/>
      <c r="AE238" s="30"/>
      <c r="AF238" s="30"/>
      <c r="AG238" s="30" t="s">
        <v>534</v>
      </c>
      <c r="AH238" s="30" t="s">
        <v>463</v>
      </c>
      <c r="AI238" s="30" t="s">
        <v>457</v>
      </c>
      <c r="AJ238" s="30" t="s">
        <v>437</v>
      </c>
      <c r="AK238" s="30" t="s">
        <v>992</v>
      </c>
      <c r="AL238" s="30"/>
      <c r="AM238" s="30">
        <v>0</v>
      </c>
      <c r="AN238" s="30"/>
      <c r="AO238" s="30">
        <v>15</v>
      </c>
      <c r="AP238" s="30"/>
      <c r="AQ238" s="30"/>
      <c r="AR238" s="30">
        <v>15</v>
      </c>
      <c r="AS238" s="30"/>
      <c r="AT238" s="30"/>
      <c r="AU238" s="59">
        <v>15</v>
      </c>
      <c r="AV238" s="30"/>
      <c r="AW238" s="42"/>
      <c r="AX238" s="30">
        <v>3</v>
      </c>
      <c r="AY238" s="30"/>
      <c r="AZ238" s="30"/>
      <c r="BA238" s="30">
        <v>5</v>
      </c>
      <c r="BB238" s="30"/>
      <c r="BC238" s="30"/>
      <c r="BD238" s="30">
        <v>10</v>
      </c>
      <c r="BE238" s="30"/>
      <c r="BF238" s="30"/>
      <c r="BG238" s="30">
        <v>15</v>
      </c>
    </row>
    <row r="239" spans="1:59" ht="84.75" customHeight="1" x14ac:dyDescent="0.25">
      <c r="A239" s="24" t="s">
        <v>209</v>
      </c>
      <c r="B239" s="24" t="s">
        <v>210</v>
      </c>
      <c r="C239" s="24" t="s">
        <v>211</v>
      </c>
      <c r="D239" s="24" t="s">
        <v>212</v>
      </c>
      <c r="E239" s="24" t="s">
        <v>212</v>
      </c>
      <c r="F239" s="24" t="s">
        <v>213</v>
      </c>
      <c r="G239" s="24" t="s">
        <v>214</v>
      </c>
      <c r="H239" s="24" t="s">
        <v>215</v>
      </c>
      <c r="I239" s="24" t="s">
        <v>993</v>
      </c>
      <c r="J239" s="24" t="s">
        <v>994</v>
      </c>
      <c r="K239" s="24" t="s">
        <v>995</v>
      </c>
      <c r="L239" s="25" t="s">
        <v>996</v>
      </c>
      <c r="M239" s="24" t="s">
        <v>997</v>
      </c>
      <c r="N239" s="24" t="s">
        <v>998</v>
      </c>
      <c r="O239" s="24" t="s">
        <v>999</v>
      </c>
      <c r="P239" s="51">
        <v>137</v>
      </c>
      <c r="Q239" s="24" t="s">
        <v>216</v>
      </c>
      <c r="R239" s="25" t="s">
        <v>10</v>
      </c>
      <c r="S239" s="25" t="s">
        <v>32</v>
      </c>
      <c r="T239" s="25"/>
      <c r="U239" s="25"/>
      <c r="V239" s="25"/>
      <c r="W239" s="25"/>
      <c r="X239" s="25"/>
      <c r="Y239" s="25"/>
      <c r="Z239" s="25"/>
      <c r="AA239" s="25"/>
      <c r="AB239" s="25"/>
      <c r="AC239" s="25"/>
      <c r="AD239" s="25"/>
      <c r="AE239" s="25"/>
      <c r="AF239" s="25" t="s">
        <v>32</v>
      </c>
      <c r="AG239" s="25" t="s">
        <v>434</v>
      </c>
      <c r="AH239" s="25" t="s">
        <v>463</v>
      </c>
      <c r="AI239" s="25" t="s">
        <v>457</v>
      </c>
      <c r="AJ239" s="25" t="s">
        <v>437</v>
      </c>
      <c r="AK239" s="24" t="s">
        <v>1000</v>
      </c>
      <c r="AL239" s="24" t="s">
        <v>1001</v>
      </c>
      <c r="AM239" s="25">
        <v>0</v>
      </c>
      <c r="AN239" s="25">
        <v>100</v>
      </c>
      <c r="AO239" s="25">
        <v>100</v>
      </c>
      <c r="AP239" s="25">
        <v>100</v>
      </c>
      <c r="AQ239" s="25">
        <v>100</v>
      </c>
      <c r="AR239" s="25">
        <v>100</v>
      </c>
      <c r="AS239" s="25"/>
      <c r="AT239" s="25"/>
      <c r="AU239" s="25">
        <v>100</v>
      </c>
      <c r="AV239" s="24"/>
      <c r="AW239" s="143"/>
      <c r="AX239" s="25">
        <v>30</v>
      </c>
      <c r="AY239" s="25"/>
      <c r="AZ239" s="24"/>
      <c r="BA239" s="25">
        <v>55</v>
      </c>
      <c r="BB239" s="25"/>
      <c r="BC239" s="25"/>
      <c r="BD239" s="166">
        <v>10</v>
      </c>
      <c r="BE239" s="25"/>
      <c r="BF239" s="25"/>
      <c r="BG239" s="25">
        <v>5</v>
      </c>
    </row>
    <row r="240" spans="1:59" ht="84.75" customHeight="1" x14ac:dyDescent="0.25">
      <c r="A240" s="29" t="s">
        <v>209</v>
      </c>
      <c r="B240" s="29" t="s">
        <v>25</v>
      </c>
      <c r="C240" s="29" t="s">
        <v>211</v>
      </c>
      <c r="D240" s="29" t="s">
        <v>212</v>
      </c>
      <c r="E240" s="29" t="s">
        <v>217</v>
      </c>
      <c r="F240" s="29" t="s">
        <v>213</v>
      </c>
      <c r="G240" s="29" t="s">
        <v>214</v>
      </c>
      <c r="H240" s="29" t="s">
        <v>215</v>
      </c>
      <c r="I240" s="29" t="s">
        <v>993</v>
      </c>
      <c r="J240" s="29" t="s">
        <v>994</v>
      </c>
      <c r="K240" s="29" t="s">
        <v>995</v>
      </c>
      <c r="L240" s="44" t="s">
        <v>1002</v>
      </c>
      <c r="M240" s="29" t="s">
        <v>1003</v>
      </c>
      <c r="N240" s="29" t="s">
        <v>998</v>
      </c>
      <c r="O240" s="29" t="s">
        <v>999</v>
      </c>
      <c r="P240" s="43">
        <v>133</v>
      </c>
      <c r="Q240" s="29" t="s">
        <v>218</v>
      </c>
      <c r="R240" s="30" t="s">
        <v>10</v>
      </c>
      <c r="S240" s="30" t="s">
        <v>32</v>
      </c>
      <c r="T240" s="30"/>
      <c r="U240" s="30"/>
      <c r="V240" s="30"/>
      <c r="W240" s="30"/>
      <c r="X240" s="30"/>
      <c r="Y240" s="30"/>
      <c r="Z240" s="30"/>
      <c r="AA240" s="30"/>
      <c r="AB240" s="30"/>
      <c r="AC240" s="30"/>
      <c r="AD240" s="30"/>
      <c r="AE240" s="30"/>
      <c r="AF240" s="30" t="s">
        <v>32</v>
      </c>
      <c r="AG240" s="30" t="s">
        <v>469</v>
      </c>
      <c r="AH240" s="30" t="s">
        <v>463</v>
      </c>
      <c r="AI240" s="30" t="s">
        <v>436</v>
      </c>
      <c r="AJ240" s="30" t="s">
        <v>437</v>
      </c>
      <c r="AK240" s="29" t="s">
        <v>1004</v>
      </c>
      <c r="AL240" s="29" t="s">
        <v>1005</v>
      </c>
      <c r="AM240" s="30">
        <v>0</v>
      </c>
      <c r="AN240" s="30">
        <v>0</v>
      </c>
      <c r="AO240" s="30">
        <v>100</v>
      </c>
      <c r="AP240" s="30"/>
      <c r="AQ240" s="30"/>
      <c r="AR240" s="30">
        <v>100</v>
      </c>
      <c r="AS240" s="30"/>
      <c r="AT240" s="30"/>
      <c r="AU240" s="30">
        <v>100</v>
      </c>
      <c r="AV240" s="29"/>
      <c r="AW240" s="146"/>
      <c r="AX240" s="30">
        <v>10</v>
      </c>
      <c r="AY240" s="30"/>
      <c r="AZ240" s="29"/>
      <c r="BA240" s="30">
        <v>50</v>
      </c>
      <c r="BB240" s="30"/>
      <c r="BC240" s="30"/>
      <c r="BD240" s="37">
        <v>30</v>
      </c>
      <c r="BE240" s="30"/>
      <c r="BF240" s="30"/>
      <c r="BG240" s="30">
        <v>10</v>
      </c>
    </row>
    <row r="241" spans="1:59" ht="84.75" customHeight="1" x14ac:dyDescent="0.25">
      <c r="A241" s="24" t="s">
        <v>209</v>
      </c>
      <c r="B241" s="24" t="s">
        <v>210</v>
      </c>
      <c r="C241" s="24" t="s">
        <v>211</v>
      </c>
      <c r="D241" s="24" t="s">
        <v>212</v>
      </c>
      <c r="E241" s="24" t="s">
        <v>212</v>
      </c>
      <c r="F241" s="24" t="s">
        <v>213</v>
      </c>
      <c r="G241" s="24" t="s">
        <v>214</v>
      </c>
      <c r="H241" s="24" t="s">
        <v>215</v>
      </c>
      <c r="I241" s="24" t="s">
        <v>993</v>
      </c>
      <c r="J241" s="24" t="s">
        <v>994</v>
      </c>
      <c r="K241" s="24" t="s">
        <v>994</v>
      </c>
      <c r="L241" s="78" t="s">
        <v>1006</v>
      </c>
      <c r="M241" s="24" t="s">
        <v>1007</v>
      </c>
      <c r="N241" s="24" t="s">
        <v>998</v>
      </c>
      <c r="O241" s="24" t="s">
        <v>999</v>
      </c>
      <c r="P241" s="51">
        <v>134</v>
      </c>
      <c r="Q241" s="24" t="s">
        <v>219</v>
      </c>
      <c r="R241" s="25" t="s">
        <v>10</v>
      </c>
      <c r="S241" s="25" t="s">
        <v>32</v>
      </c>
      <c r="T241" s="25"/>
      <c r="U241" s="25"/>
      <c r="V241" s="25"/>
      <c r="W241" s="25"/>
      <c r="X241" s="25"/>
      <c r="Y241" s="25"/>
      <c r="Z241" s="25"/>
      <c r="AA241" s="25"/>
      <c r="AB241" s="25"/>
      <c r="AC241" s="25"/>
      <c r="AD241" s="25"/>
      <c r="AE241" s="25"/>
      <c r="AF241" s="25"/>
      <c r="AG241" s="25" t="s">
        <v>444</v>
      </c>
      <c r="AH241" s="25" t="s">
        <v>463</v>
      </c>
      <c r="AI241" s="25" t="s">
        <v>457</v>
      </c>
      <c r="AJ241" s="25" t="s">
        <v>445</v>
      </c>
      <c r="AK241" s="24" t="s">
        <v>1008</v>
      </c>
      <c r="AL241" s="24" t="s">
        <v>1009</v>
      </c>
      <c r="AM241" s="25" t="s">
        <v>1010</v>
      </c>
      <c r="AN241" s="25">
        <v>16</v>
      </c>
      <c r="AO241" s="25">
        <v>30</v>
      </c>
      <c r="AP241" s="25">
        <v>60</v>
      </c>
      <c r="AQ241" s="25"/>
      <c r="AR241" s="25">
        <v>60</v>
      </c>
      <c r="AS241" s="25">
        <v>16</v>
      </c>
      <c r="AT241" s="25"/>
      <c r="AU241" s="51">
        <v>14</v>
      </c>
      <c r="AV241" s="24"/>
      <c r="AW241" s="143"/>
      <c r="AX241" s="25">
        <v>0</v>
      </c>
      <c r="AY241" s="25"/>
      <c r="AZ241" s="24"/>
      <c r="BA241" s="25">
        <v>4</v>
      </c>
      <c r="BB241" s="25"/>
      <c r="BC241" s="25"/>
      <c r="BD241" s="166">
        <v>5</v>
      </c>
      <c r="BE241" s="25"/>
      <c r="BF241" s="25"/>
      <c r="BG241" s="25">
        <v>5</v>
      </c>
    </row>
    <row r="242" spans="1:59" ht="84.75" customHeight="1" x14ac:dyDescent="0.25">
      <c r="A242" s="29" t="s">
        <v>209</v>
      </c>
      <c r="B242" s="29" t="s">
        <v>210</v>
      </c>
      <c r="C242" s="29" t="s">
        <v>211</v>
      </c>
      <c r="D242" s="29" t="s">
        <v>212</v>
      </c>
      <c r="E242" s="29" t="s">
        <v>212</v>
      </c>
      <c r="F242" s="29" t="s">
        <v>213</v>
      </c>
      <c r="G242" s="29" t="s">
        <v>214</v>
      </c>
      <c r="H242" s="29" t="s">
        <v>215</v>
      </c>
      <c r="I242" s="29" t="s">
        <v>993</v>
      </c>
      <c r="J242" s="29" t="s">
        <v>1011</v>
      </c>
      <c r="K242" s="29" t="s">
        <v>1012</v>
      </c>
      <c r="L242" s="44" t="s">
        <v>1006</v>
      </c>
      <c r="M242" s="29" t="s">
        <v>1007</v>
      </c>
      <c r="N242" s="29" t="s">
        <v>1013</v>
      </c>
      <c r="O242" s="29" t="s">
        <v>1014</v>
      </c>
      <c r="P242" s="43">
        <v>150</v>
      </c>
      <c r="Q242" s="29" t="s">
        <v>220</v>
      </c>
      <c r="R242" s="30" t="s">
        <v>55</v>
      </c>
      <c r="S242" s="30" t="s">
        <v>221</v>
      </c>
      <c r="T242" s="30"/>
      <c r="U242" s="30" t="s">
        <v>32</v>
      </c>
      <c r="V242" s="30" t="s">
        <v>140</v>
      </c>
      <c r="W242" s="30" t="s">
        <v>32</v>
      </c>
      <c r="X242" s="30" t="s">
        <v>32</v>
      </c>
      <c r="Y242" s="30" t="s">
        <v>32</v>
      </c>
      <c r="Z242" s="30" t="s">
        <v>32</v>
      </c>
      <c r="AA242" s="30"/>
      <c r="AB242" s="30"/>
      <c r="AC242" s="30"/>
      <c r="AD242" s="30"/>
      <c r="AE242" s="30"/>
      <c r="AF242" s="30"/>
      <c r="AG242" s="30" t="s">
        <v>534</v>
      </c>
      <c r="AH242" s="30" t="s">
        <v>456</v>
      </c>
      <c r="AI242" s="30" t="s">
        <v>457</v>
      </c>
      <c r="AJ242" s="30" t="s">
        <v>437</v>
      </c>
      <c r="AK242" s="29" t="s">
        <v>1015</v>
      </c>
      <c r="AL242" s="29" t="s">
        <v>1016</v>
      </c>
      <c r="AM242" s="30">
        <v>52.8</v>
      </c>
      <c r="AN242" s="30">
        <v>54.6</v>
      </c>
      <c r="AO242" s="30">
        <v>56.4</v>
      </c>
      <c r="AP242" s="30">
        <v>58.2</v>
      </c>
      <c r="AQ242" s="30">
        <v>60</v>
      </c>
      <c r="AR242" s="30">
        <v>60</v>
      </c>
      <c r="AS242" s="30">
        <v>54.6</v>
      </c>
      <c r="AT242" s="30"/>
      <c r="AU242" s="30">
        <v>56.4</v>
      </c>
      <c r="AV242" s="29"/>
      <c r="AW242" s="146"/>
      <c r="AX242" s="30"/>
      <c r="AY242" s="30"/>
      <c r="AZ242" s="29"/>
      <c r="BA242" s="29"/>
      <c r="BB242" s="29"/>
      <c r="BC242" s="29"/>
      <c r="BD242" s="37"/>
      <c r="BE242" s="29"/>
      <c r="BF242" s="29"/>
      <c r="BG242" s="30">
        <v>56.4</v>
      </c>
    </row>
    <row r="243" spans="1:59" ht="84.75" customHeight="1" x14ac:dyDescent="0.25">
      <c r="A243" s="24" t="s">
        <v>209</v>
      </c>
      <c r="B243" s="24" t="s">
        <v>210</v>
      </c>
      <c r="C243" s="24" t="s">
        <v>211</v>
      </c>
      <c r="D243" s="24" t="s">
        <v>212</v>
      </c>
      <c r="E243" s="24" t="s">
        <v>212</v>
      </c>
      <c r="F243" s="24" t="s">
        <v>213</v>
      </c>
      <c r="G243" s="24" t="s">
        <v>214</v>
      </c>
      <c r="H243" s="24" t="s">
        <v>215</v>
      </c>
      <c r="I243" s="24" t="s">
        <v>1017</v>
      </c>
      <c r="J243" s="24" t="s">
        <v>1011</v>
      </c>
      <c r="K243" s="24" t="s">
        <v>1012</v>
      </c>
      <c r="L243" s="78" t="s">
        <v>1006</v>
      </c>
      <c r="M243" s="24" t="s">
        <v>1007</v>
      </c>
      <c r="N243" s="24" t="s">
        <v>1013</v>
      </c>
      <c r="O243" s="24" t="s">
        <v>1014</v>
      </c>
      <c r="P243" s="51">
        <v>151</v>
      </c>
      <c r="Q243" s="24" t="s">
        <v>222</v>
      </c>
      <c r="R243" s="25" t="s">
        <v>55</v>
      </c>
      <c r="S243" s="25" t="s">
        <v>221</v>
      </c>
      <c r="T243" s="25"/>
      <c r="U243" s="25"/>
      <c r="V243" s="25"/>
      <c r="W243" s="25"/>
      <c r="X243" s="25"/>
      <c r="Y243" s="25"/>
      <c r="Z243" s="25"/>
      <c r="AA243" s="25"/>
      <c r="AB243" s="25"/>
      <c r="AC243" s="25"/>
      <c r="AD243" s="25"/>
      <c r="AE243" s="25"/>
      <c r="AF243" s="25"/>
      <c r="AG243" s="25" t="s">
        <v>534</v>
      </c>
      <c r="AH243" s="25" t="s">
        <v>456</v>
      </c>
      <c r="AI243" s="25" t="s">
        <v>579</v>
      </c>
      <c r="AJ243" s="25" t="s">
        <v>437</v>
      </c>
      <c r="AK243" s="24" t="s">
        <v>1018</v>
      </c>
      <c r="AL243" s="24" t="s">
        <v>1016</v>
      </c>
      <c r="AM243" s="25">
        <v>9</v>
      </c>
      <c r="AN243" s="25">
        <v>8.6999999999999993</v>
      </c>
      <c r="AO243" s="25">
        <v>8.4</v>
      </c>
      <c r="AP243" s="25">
        <v>8.1</v>
      </c>
      <c r="AQ243" s="25">
        <v>7.8</v>
      </c>
      <c r="AR243" s="25">
        <v>7.8</v>
      </c>
      <c r="AS243" s="25">
        <v>8.6999999999999993</v>
      </c>
      <c r="AT243" s="25"/>
      <c r="AU243" s="25">
        <v>8.4</v>
      </c>
      <c r="AV243" s="24"/>
      <c r="AW243" s="143"/>
      <c r="AX243" s="25"/>
      <c r="AY243" s="25"/>
      <c r="AZ243" s="24"/>
      <c r="BA243" s="24"/>
      <c r="BB243" s="24"/>
      <c r="BC243" s="24"/>
      <c r="BD243" s="166"/>
      <c r="BE243" s="24"/>
      <c r="BF243" s="24"/>
      <c r="BG243" s="25">
        <v>8.4</v>
      </c>
    </row>
    <row r="244" spans="1:59" ht="84.75" customHeight="1" x14ac:dyDescent="0.25">
      <c r="A244" s="29" t="s">
        <v>209</v>
      </c>
      <c r="B244" s="29" t="s">
        <v>210</v>
      </c>
      <c r="C244" s="29" t="s">
        <v>211</v>
      </c>
      <c r="D244" s="29" t="s">
        <v>212</v>
      </c>
      <c r="E244" s="29" t="s">
        <v>223</v>
      </c>
      <c r="F244" s="29" t="s">
        <v>213</v>
      </c>
      <c r="G244" s="29" t="s">
        <v>214</v>
      </c>
      <c r="H244" s="29" t="s">
        <v>215</v>
      </c>
      <c r="I244" s="29" t="s">
        <v>993</v>
      </c>
      <c r="J244" s="29" t="s">
        <v>1011</v>
      </c>
      <c r="K244" s="29" t="s">
        <v>1012</v>
      </c>
      <c r="L244" s="30" t="s">
        <v>1019</v>
      </c>
      <c r="M244" s="29" t="s">
        <v>1020</v>
      </c>
      <c r="N244" s="29" t="s">
        <v>1021</v>
      </c>
      <c r="O244" s="29" t="s">
        <v>1022</v>
      </c>
      <c r="P244" s="43">
        <v>152</v>
      </c>
      <c r="Q244" s="29" t="s">
        <v>224</v>
      </c>
      <c r="R244" s="69" t="s">
        <v>63</v>
      </c>
      <c r="S244" s="30" t="s">
        <v>32</v>
      </c>
      <c r="T244" s="30">
        <v>3914</v>
      </c>
      <c r="U244" s="30" t="s">
        <v>32</v>
      </c>
      <c r="V244" s="30" t="s">
        <v>225</v>
      </c>
      <c r="W244" s="30" t="s">
        <v>32</v>
      </c>
      <c r="X244" s="30"/>
      <c r="Y244" s="30" t="s">
        <v>32</v>
      </c>
      <c r="Z244" s="30" t="s">
        <v>32</v>
      </c>
      <c r="AA244" s="30"/>
      <c r="AB244" s="30"/>
      <c r="AC244" s="30"/>
      <c r="AD244" s="30"/>
      <c r="AE244" s="30"/>
      <c r="AF244" s="30"/>
      <c r="AG244" s="30" t="s">
        <v>444</v>
      </c>
      <c r="AH244" s="30" t="s">
        <v>448</v>
      </c>
      <c r="AI244" s="30" t="s">
        <v>441</v>
      </c>
      <c r="AJ244" s="30" t="s">
        <v>445</v>
      </c>
      <c r="AK244" s="29" t="s">
        <v>1023</v>
      </c>
      <c r="AL244" s="29" t="s">
        <v>1024</v>
      </c>
      <c r="AM244" s="30">
        <v>0</v>
      </c>
      <c r="AN244" s="30">
        <v>80000</v>
      </c>
      <c r="AO244" s="30">
        <v>80000</v>
      </c>
      <c r="AP244" s="30">
        <v>80000</v>
      </c>
      <c r="AQ244" s="30">
        <v>80000</v>
      </c>
      <c r="AR244" s="30">
        <v>320000</v>
      </c>
      <c r="AS244" s="30">
        <v>75131</v>
      </c>
      <c r="AT244" s="30">
        <v>4869</v>
      </c>
      <c r="AU244" s="30">
        <v>84869</v>
      </c>
      <c r="AV244" s="29"/>
      <c r="AW244" s="146"/>
      <c r="AX244" s="30"/>
      <c r="AY244" s="30"/>
      <c r="AZ244" s="29"/>
      <c r="BA244" s="30">
        <v>42434</v>
      </c>
      <c r="BB244" s="29"/>
      <c r="BC244" s="29"/>
      <c r="BD244" s="37"/>
      <c r="BE244" s="29"/>
      <c r="BF244" s="29"/>
      <c r="BG244" s="30">
        <v>42435</v>
      </c>
    </row>
    <row r="245" spans="1:59" ht="84.75" customHeight="1" x14ac:dyDescent="0.25">
      <c r="A245" s="24" t="s">
        <v>209</v>
      </c>
      <c r="B245" s="24" t="s">
        <v>210</v>
      </c>
      <c r="C245" s="24" t="s">
        <v>211</v>
      </c>
      <c r="D245" s="24" t="s">
        <v>212</v>
      </c>
      <c r="E245" s="24" t="s">
        <v>223</v>
      </c>
      <c r="F245" s="24" t="s">
        <v>213</v>
      </c>
      <c r="G245" s="24" t="s">
        <v>214</v>
      </c>
      <c r="H245" s="24" t="s">
        <v>215</v>
      </c>
      <c r="I245" s="24" t="s">
        <v>993</v>
      </c>
      <c r="J245" s="24" t="s">
        <v>1011</v>
      </c>
      <c r="K245" s="24" t="s">
        <v>1012</v>
      </c>
      <c r="L245" s="25" t="s">
        <v>1019</v>
      </c>
      <c r="M245" s="24" t="s">
        <v>1020</v>
      </c>
      <c r="N245" s="24" t="s">
        <v>1025</v>
      </c>
      <c r="O245" s="24" t="s">
        <v>1022</v>
      </c>
      <c r="P245" s="51">
        <v>153</v>
      </c>
      <c r="Q245" s="24" t="s">
        <v>226</v>
      </c>
      <c r="R245" s="25" t="s">
        <v>55</v>
      </c>
      <c r="S245" s="25" t="s">
        <v>32</v>
      </c>
      <c r="T245" s="25">
        <v>3914</v>
      </c>
      <c r="U245" s="25" t="s">
        <v>32</v>
      </c>
      <c r="V245" s="25" t="s">
        <v>225</v>
      </c>
      <c r="W245" s="25" t="s">
        <v>32</v>
      </c>
      <c r="X245" s="25"/>
      <c r="Y245" s="25" t="s">
        <v>32</v>
      </c>
      <c r="Z245" s="25" t="s">
        <v>32</v>
      </c>
      <c r="AA245" s="25"/>
      <c r="AB245" s="25"/>
      <c r="AC245" s="25"/>
      <c r="AD245" s="25"/>
      <c r="AE245" s="25"/>
      <c r="AF245" s="25"/>
      <c r="AG245" s="25" t="s">
        <v>444</v>
      </c>
      <c r="AH245" s="25" t="s">
        <v>448</v>
      </c>
      <c r="AI245" s="25" t="s">
        <v>441</v>
      </c>
      <c r="AJ245" s="25" t="s">
        <v>445</v>
      </c>
      <c r="AK245" s="24" t="s">
        <v>1026</v>
      </c>
      <c r="AL245" s="24" t="s">
        <v>1024</v>
      </c>
      <c r="AM245" s="25">
        <v>0</v>
      </c>
      <c r="AN245" s="25">
        <v>4000</v>
      </c>
      <c r="AO245" s="25">
        <v>3560</v>
      </c>
      <c r="AP245" s="25">
        <v>4220</v>
      </c>
      <c r="AQ245" s="25">
        <v>4220</v>
      </c>
      <c r="AR245" s="25">
        <v>16000</v>
      </c>
      <c r="AS245" s="25">
        <v>3666</v>
      </c>
      <c r="AT245" s="25">
        <v>334</v>
      </c>
      <c r="AU245" s="25">
        <v>3560</v>
      </c>
      <c r="AV245" s="24"/>
      <c r="AW245" s="143"/>
      <c r="AX245" s="25"/>
      <c r="AY245" s="25"/>
      <c r="AZ245" s="24"/>
      <c r="BA245" s="25">
        <v>1780</v>
      </c>
      <c r="BB245" s="24"/>
      <c r="BC245" s="24"/>
      <c r="BD245" s="166"/>
      <c r="BE245" s="24"/>
      <c r="BF245" s="24"/>
      <c r="BG245" s="25">
        <v>1780</v>
      </c>
    </row>
    <row r="246" spans="1:59" ht="84.75" customHeight="1" x14ac:dyDescent="0.25">
      <c r="A246" s="29" t="s">
        <v>209</v>
      </c>
      <c r="B246" s="29" t="s">
        <v>210</v>
      </c>
      <c r="C246" s="29" t="s">
        <v>211</v>
      </c>
      <c r="D246" s="29" t="s">
        <v>212</v>
      </c>
      <c r="E246" s="29" t="s">
        <v>223</v>
      </c>
      <c r="F246" s="29" t="s">
        <v>213</v>
      </c>
      <c r="G246" s="29" t="s">
        <v>214</v>
      </c>
      <c r="H246" s="29" t="s">
        <v>227</v>
      </c>
      <c r="I246" s="29" t="s">
        <v>993</v>
      </c>
      <c r="J246" s="29" t="s">
        <v>720</v>
      </c>
      <c r="K246" s="29" t="s">
        <v>1027</v>
      </c>
      <c r="L246" s="44" t="s">
        <v>1006</v>
      </c>
      <c r="M246" s="29" t="s">
        <v>1007</v>
      </c>
      <c r="N246" s="29" t="s">
        <v>1013</v>
      </c>
      <c r="O246" s="29" t="s">
        <v>1028</v>
      </c>
      <c r="P246" s="43">
        <v>158</v>
      </c>
      <c r="Q246" s="29" t="s">
        <v>228</v>
      </c>
      <c r="R246" s="30" t="s">
        <v>81</v>
      </c>
      <c r="S246" s="30"/>
      <c r="T246" s="30"/>
      <c r="U246" s="30" t="s">
        <v>32</v>
      </c>
      <c r="V246" s="30" t="s">
        <v>225</v>
      </c>
      <c r="W246" s="30" t="s">
        <v>32</v>
      </c>
      <c r="X246" s="30" t="s">
        <v>32</v>
      </c>
      <c r="Y246" s="30" t="s">
        <v>32</v>
      </c>
      <c r="Z246" s="30" t="s">
        <v>32</v>
      </c>
      <c r="AA246" s="30"/>
      <c r="AB246" s="30"/>
      <c r="AC246" s="30"/>
      <c r="AD246" s="30"/>
      <c r="AE246" s="30"/>
      <c r="AF246" s="30"/>
      <c r="AG246" s="30" t="s">
        <v>444</v>
      </c>
      <c r="AH246" s="30" t="s">
        <v>456</v>
      </c>
      <c r="AI246" s="30" t="s">
        <v>441</v>
      </c>
      <c r="AJ246" s="30" t="s">
        <v>445</v>
      </c>
      <c r="AK246" s="29" t="s">
        <v>1029</v>
      </c>
      <c r="AL246" s="29" t="s">
        <v>1030</v>
      </c>
      <c r="AM246" s="30">
        <v>0</v>
      </c>
      <c r="AN246" s="30">
        <v>200</v>
      </c>
      <c r="AO246" s="30">
        <v>200</v>
      </c>
      <c r="AP246" s="30">
        <v>200</v>
      </c>
      <c r="AQ246" s="30">
        <v>200</v>
      </c>
      <c r="AR246" s="30">
        <v>800</v>
      </c>
      <c r="AS246" s="30">
        <v>200</v>
      </c>
      <c r="AT246" s="30"/>
      <c r="AU246" s="30">
        <v>200</v>
      </c>
      <c r="AV246" s="29"/>
      <c r="AW246" s="146"/>
      <c r="AX246" s="30"/>
      <c r="AY246" s="30"/>
      <c r="AZ246" s="29"/>
      <c r="BA246" s="29"/>
      <c r="BB246" s="29"/>
      <c r="BC246" s="29"/>
      <c r="BD246" s="37"/>
      <c r="BE246" s="29"/>
      <c r="BF246" s="29"/>
      <c r="BG246" s="30">
        <v>200</v>
      </c>
    </row>
    <row r="247" spans="1:59" ht="84.75" customHeight="1" x14ac:dyDescent="0.25">
      <c r="A247" s="24" t="s">
        <v>209</v>
      </c>
      <c r="B247" s="24" t="s">
        <v>210</v>
      </c>
      <c r="C247" s="24" t="s">
        <v>211</v>
      </c>
      <c r="D247" s="24" t="s">
        <v>212</v>
      </c>
      <c r="E247" s="24" t="s">
        <v>223</v>
      </c>
      <c r="F247" s="24" t="s">
        <v>213</v>
      </c>
      <c r="G247" s="24" t="s">
        <v>214</v>
      </c>
      <c r="H247" s="24" t="s">
        <v>227</v>
      </c>
      <c r="I247" s="24" t="s">
        <v>993</v>
      </c>
      <c r="J247" s="24" t="s">
        <v>720</v>
      </c>
      <c r="K247" s="24" t="s">
        <v>1027</v>
      </c>
      <c r="L247" s="78" t="s">
        <v>1006</v>
      </c>
      <c r="M247" s="24" t="s">
        <v>1007</v>
      </c>
      <c r="N247" s="24" t="s">
        <v>1013</v>
      </c>
      <c r="O247" s="24" t="s">
        <v>1028</v>
      </c>
      <c r="P247" s="51">
        <v>159</v>
      </c>
      <c r="Q247" s="24" t="s">
        <v>229</v>
      </c>
      <c r="R247" s="25" t="s">
        <v>81</v>
      </c>
      <c r="S247" s="25"/>
      <c r="T247" s="25"/>
      <c r="U247" s="25" t="s">
        <v>32</v>
      </c>
      <c r="V247" s="25" t="s">
        <v>225</v>
      </c>
      <c r="W247" s="25" t="s">
        <v>32</v>
      </c>
      <c r="X247" s="25" t="s">
        <v>32</v>
      </c>
      <c r="Y247" s="25" t="s">
        <v>32</v>
      </c>
      <c r="Z247" s="25" t="s">
        <v>32</v>
      </c>
      <c r="AA247" s="25"/>
      <c r="AB247" s="25"/>
      <c r="AC247" s="25"/>
      <c r="AD247" s="25"/>
      <c r="AE247" s="25"/>
      <c r="AF247" s="25"/>
      <c r="AG247" s="25" t="s">
        <v>444</v>
      </c>
      <c r="AH247" s="25" t="s">
        <v>456</v>
      </c>
      <c r="AI247" s="25" t="s">
        <v>441</v>
      </c>
      <c r="AJ247" s="25" t="s">
        <v>445</v>
      </c>
      <c r="AK247" s="24" t="s">
        <v>1031</v>
      </c>
      <c r="AL247" s="24" t="s">
        <v>1030</v>
      </c>
      <c r="AM247" s="25">
        <v>0</v>
      </c>
      <c r="AN247" s="25">
        <v>350</v>
      </c>
      <c r="AO247" s="25">
        <v>350</v>
      </c>
      <c r="AP247" s="25">
        <v>350</v>
      </c>
      <c r="AQ247" s="25">
        <v>350</v>
      </c>
      <c r="AR247" s="25">
        <v>1400</v>
      </c>
      <c r="AS247" s="25">
        <v>350</v>
      </c>
      <c r="AT247" s="25"/>
      <c r="AU247" s="25">
        <v>350</v>
      </c>
      <c r="AV247" s="24"/>
      <c r="AW247" s="143"/>
      <c r="AX247" s="25"/>
      <c r="AY247" s="25"/>
      <c r="AZ247" s="24"/>
      <c r="BA247" s="24"/>
      <c r="BB247" s="24"/>
      <c r="BC247" s="24"/>
      <c r="BD247" s="166"/>
      <c r="BE247" s="24"/>
      <c r="BF247" s="24"/>
      <c r="BG247" s="25">
        <v>350</v>
      </c>
    </row>
    <row r="248" spans="1:59" ht="84.75" customHeight="1" x14ac:dyDescent="0.25">
      <c r="A248" s="29" t="s">
        <v>209</v>
      </c>
      <c r="B248" s="29" t="s">
        <v>210</v>
      </c>
      <c r="C248" s="29" t="s">
        <v>211</v>
      </c>
      <c r="D248" s="29" t="s">
        <v>212</v>
      </c>
      <c r="E248" s="29" t="s">
        <v>223</v>
      </c>
      <c r="F248" s="29" t="s">
        <v>213</v>
      </c>
      <c r="G248" s="29" t="s">
        <v>214</v>
      </c>
      <c r="H248" s="29" t="s">
        <v>215</v>
      </c>
      <c r="I248" s="29" t="s">
        <v>993</v>
      </c>
      <c r="J248" s="29" t="s">
        <v>1011</v>
      </c>
      <c r="K248" s="29" t="s">
        <v>1012</v>
      </c>
      <c r="L248" s="30" t="s">
        <v>1019</v>
      </c>
      <c r="M248" s="29" t="s">
        <v>1020</v>
      </c>
      <c r="N248" s="29" t="s">
        <v>1021</v>
      </c>
      <c r="O248" s="29" t="s">
        <v>1022</v>
      </c>
      <c r="P248" s="43">
        <v>160</v>
      </c>
      <c r="Q248" s="29" t="s">
        <v>230</v>
      </c>
      <c r="R248" s="30" t="s">
        <v>81</v>
      </c>
      <c r="S248" s="30"/>
      <c r="T248" s="30">
        <v>3914</v>
      </c>
      <c r="U248" s="30" t="s">
        <v>32</v>
      </c>
      <c r="V248" s="30" t="s">
        <v>225</v>
      </c>
      <c r="W248" s="30" t="s">
        <v>32</v>
      </c>
      <c r="X248" s="30" t="s">
        <v>32</v>
      </c>
      <c r="Y248" s="30" t="s">
        <v>32</v>
      </c>
      <c r="Z248" s="30" t="s">
        <v>32</v>
      </c>
      <c r="AA248" s="30"/>
      <c r="AB248" s="30"/>
      <c r="AC248" s="30"/>
      <c r="AD248" s="30"/>
      <c r="AE248" s="30"/>
      <c r="AF248" s="30"/>
      <c r="AG248" s="30" t="s">
        <v>444</v>
      </c>
      <c r="AH248" s="30" t="s">
        <v>456</v>
      </c>
      <c r="AI248" s="30" t="s">
        <v>441</v>
      </c>
      <c r="AJ248" s="30" t="s">
        <v>445</v>
      </c>
      <c r="AK248" s="29" t="s">
        <v>1032</v>
      </c>
      <c r="AL248" s="29" t="s">
        <v>1024</v>
      </c>
      <c r="AM248" s="30" t="s">
        <v>1033</v>
      </c>
      <c r="AN248" s="30">
        <v>12000</v>
      </c>
      <c r="AO248" s="30">
        <v>10000</v>
      </c>
      <c r="AP248" s="30">
        <v>10000</v>
      </c>
      <c r="AQ248" s="30">
        <v>8000</v>
      </c>
      <c r="AR248" s="30">
        <v>40000</v>
      </c>
      <c r="AS248" s="30">
        <v>12000</v>
      </c>
      <c r="AT248" s="30"/>
      <c r="AU248" s="30">
        <v>10000</v>
      </c>
      <c r="AV248" s="29"/>
      <c r="AW248" s="146"/>
      <c r="AX248" s="30"/>
      <c r="AY248" s="30"/>
      <c r="AZ248" s="29"/>
      <c r="BA248" s="29"/>
      <c r="BB248" s="29"/>
      <c r="BC248" s="29"/>
      <c r="BD248" s="37"/>
      <c r="BE248" s="29"/>
      <c r="BF248" s="29"/>
      <c r="BG248" s="30">
        <v>10000</v>
      </c>
    </row>
    <row r="249" spans="1:59" ht="84.75" customHeight="1" x14ac:dyDescent="0.25">
      <c r="A249" s="24" t="s">
        <v>209</v>
      </c>
      <c r="B249" s="24" t="s">
        <v>210</v>
      </c>
      <c r="C249" s="24" t="s">
        <v>211</v>
      </c>
      <c r="D249" s="24" t="s">
        <v>212</v>
      </c>
      <c r="E249" s="24" t="s">
        <v>223</v>
      </c>
      <c r="F249" s="24" t="s">
        <v>213</v>
      </c>
      <c r="G249" s="24" t="s">
        <v>214</v>
      </c>
      <c r="H249" s="24" t="s">
        <v>215</v>
      </c>
      <c r="I249" s="24" t="s">
        <v>993</v>
      </c>
      <c r="J249" s="24" t="s">
        <v>1011</v>
      </c>
      <c r="K249" s="24" t="s">
        <v>1012</v>
      </c>
      <c r="L249" s="25" t="s">
        <v>1019</v>
      </c>
      <c r="M249" s="24" t="s">
        <v>1020</v>
      </c>
      <c r="N249" s="24" t="s">
        <v>1013</v>
      </c>
      <c r="O249" s="24" t="s">
        <v>1022</v>
      </c>
      <c r="P249" s="51">
        <v>161</v>
      </c>
      <c r="Q249" s="24" t="s">
        <v>231</v>
      </c>
      <c r="R249" s="25" t="s">
        <v>81</v>
      </c>
      <c r="S249" s="25"/>
      <c r="T249" s="25">
        <v>3914</v>
      </c>
      <c r="U249" s="25" t="s">
        <v>32</v>
      </c>
      <c r="V249" s="25" t="s">
        <v>225</v>
      </c>
      <c r="W249" s="25" t="s">
        <v>32</v>
      </c>
      <c r="X249" s="25" t="s">
        <v>32</v>
      </c>
      <c r="Y249" s="25" t="s">
        <v>32</v>
      </c>
      <c r="Z249" s="25" t="s">
        <v>32</v>
      </c>
      <c r="AA249" s="25"/>
      <c r="AB249" s="25"/>
      <c r="AC249" s="25"/>
      <c r="AD249" s="25"/>
      <c r="AE249" s="25"/>
      <c r="AF249" s="25"/>
      <c r="AG249" s="25" t="s">
        <v>444</v>
      </c>
      <c r="AH249" s="25" t="s">
        <v>456</v>
      </c>
      <c r="AI249" s="25" t="s">
        <v>441</v>
      </c>
      <c r="AJ249" s="25" t="s">
        <v>445</v>
      </c>
      <c r="AK249" s="24" t="s">
        <v>1034</v>
      </c>
      <c r="AL249" s="24" t="s">
        <v>1024</v>
      </c>
      <c r="AM249" s="25" t="s">
        <v>1033</v>
      </c>
      <c r="AN249" s="25">
        <v>4000</v>
      </c>
      <c r="AO249" s="25">
        <v>4000</v>
      </c>
      <c r="AP249" s="25">
        <v>4000</v>
      </c>
      <c r="AQ249" s="25">
        <v>4000</v>
      </c>
      <c r="AR249" s="25">
        <v>16000</v>
      </c>
      <c r="AS249" s="25">
        <v>4000</v>
      </c>
      <c r="AT249" s="25"/>
      <c r="AU249" s="25">
        <v>4000</v>
      </c>
      <c r="AV249" s="24"/>
      <c r="AW249" s="143"/>
      <c r="AX249" s="25"/>
      <c r="AY249" s="25"/>
      <c r="AZ249" s="24"/>
      <c r="BA249" s="24"/>
      <c r="BB249" s="24"/>
      <c r="BC249" s="24"/>
      <c r="BD249" s="166"/>
      <c r="BE249" s="24"/>
      <c r="BF249" s="24"/>
      <c r="BG249" s="25">
        <v>4000</v>
      </c>
    </row>
    <row r="250" spans="1:59" ht="84.75" customHeight="1" x14ac:dyDescent="0.25">
      <c r="A250" s="29" t="s">
        <v>209</v>
      </c>
      <c r="B250" s="29" t="s">
        <v>210</v>
      </c>
      <c r="C250" s="29" t="s">
        <v>211</v>
      </c>
      <c r="D250" s="29" t="s">
        <v>212</v>
      </c>
      <c r="E250" s="29" t="s">
        <v>212</v>
      </c>
      <c r="F250" s="29" t="s">
        <v>213</v>
      </c>
      <c r="G250" s="29" t="s">
        <v>214</v>
      </c>
      <c r="H250" s="29" t="s">
        <v>215</v>
      </c>
      <c r="I250" s="29" t="s">
        <v>993</v>
      </c>
      <c r="J250" s="29" t="s">
        <v>1035</v>
      </c>
      <c r="K250" s="29" t="s">
        <v>1036</v>
      </c>
      <c r="L250" s="30" t="s">
        <v>1037</v>
      </c>
      <c r="M250" s="29" t="s">
        <v>1038</v>
      </c>
      <c r="N250" s="29" t="s">
        <v>1039</v>
      </c>
      <c r="O250" s="29" t="s">
        <v>1040</v>
      </c>
      <c r="P250" s="43">
        <v>136</v>
      </c>
      <c r="Q250" s="29" t="s">
        <v>232</v>
      </c>
      <c r="R250" s="30" t="s">
        <v>36</v>
      </c>
      <c r="S250" s="30"/>
      <c r="T250" s="30">
        <v>3914</v>
      </c>
      <c r="U250" s="30" t="s">
        <v>32</v>
      </c>
      <c r="V250" s="30" t="s">
        <v>32</v>
      </c>
      <c r="W250" s="30" t="s">
        <v>32</v>
      </c>
      <c r="X250" s="30" t="s">
        <v>32</v>
      </c>
      <c r="Y250" s="30" t="s">
        <v>32</v>
      </c>
      <c r="Z250" s="30" t="s">
        <v>32</v>
      </c>
      <c r="AA250" s="30"/>
      <c r="AB250" s="30"/>
      <c r="AC250" s="30"/>
      <c r="AD250" s="30"/>
      <c r="AE250" s="30"/>
      <c r="AF250" s="30" t="s">
        <v>32</v>
      </c>
      <c r="AG250" s="30" t="s">
        <v>444</v>
      </c>
      <c r="AH250" s="30" t="s">
        <v>448</v>
      </c>
      <c r="AI250" s="30" t="s">
        <v>441</v>
      </c>
      <c r="AJ250" s="30" t="s">
        <v>445</v>
      </c>
      <c r="AK250" s="29" t="s">
        <v>1041</v>
      </c>
      <c r="AL250" s="29" t="s">
        <v>1042</v>
      </c>
      <c r="AM250" s="30"/>
      <c r="AN250" s="30">
        <v>341582</v>
      </c>
      <c r="AO250" s="30">
        <v>305214</v>
      </c>
      <c r="AP250" s="30"/>
      <c r="AQ250" s="30"/>
      <c r="AR250" s="30">
        <v>373103</v>
      </c>
      <c r="AS250" s="30"/>
      <c r="AT250" s="30"/>
      <c r="AU250" s="43">
        <v>305214</v>
      </c>
      <c r="AV250" s="29"/>
      <c r="AW250" s="146"/>
      <c r="AX250" s="30"/>
      <c r="AY250" s="30"/>
      <c r="AZ250" s="29"/>
      <c r="BA250" s="30">
        <v>167868</v>
      </c>
      <c r="BB250" s="29"/>
      <c r="BC250" s="29"/>
      <c r="BD250" s="37"/>
      <c r="BE250" s="29"/>
      <c r="BF250" s="29"/>
      <c r="BG250" s="30">
        <v>137346</v>
      </c>
    </row>
    <row r="251" spans="1:59" ht="84.75" customHeight="1" x14ac:dyDescent="0.25">
      <c r="A251" s="24" t="s">
        <v>209</v>
      </c>
      <c r="B251" s="24" t="s">
        <v>210</v>
      </c>
      <c r="C251" s="24" t="s">
        <v>211</v>
      </c>
      <c r="D251" s="24" t="s">
        <v>212</v>
      </c>
      <c r="E251" s="24" t="s">
        <v>223</v>
      </c>
      <c r="F251" s="24" t="s">
        <v>213</v>
      </c>
      <c r="G251" s="24" t="s">
        <v>214</v>
      </c>
      <c r="H251" s="24" t="s">
        <v>215</v>
      </c>
      <c r="I251" s="24" t="s">
        <v>993</v>
      </c>
      <c r="J251" s="24" t="s">
        <v>1011</v>
      </c>
      <c r="K251" s="24" t="s">
        <v>1012</v>
      </c>
      <c r="L251" s="25" t="s">
        <v>1037</v>
      </c>
      <c r="M251" s="24" t="s">
        <v>1038</v>
      </c>
      <c r="N251" s="24" t="s">
        <v>1039</v>
      </c>
      <c r="O251" s="24" t="s">
        <v>1040</v>
      </c>
      <c r="P251" s="51">
        <v>163</v>
      </c>
      <c r="Q251" s="24" t="s">
        <v>233</v>
      </c>
      <c r="R251" s="25" t="s">
        <v>36</v>
      </c>
      <c r="S251" s="25" t="s">
        <v>32</v>
      </c>
      <c r="T251" s="25"/>
      <c r="U251" s="25" t="s">
        <v>259</v>
      </c>
      <c r="V251" s="25" t="s">
        <v>260</v>
      </c>
      <c r="W251" s="25" t="s">
        <v>32</v>
      </c>
      <c r="X251" s="25"/>
      <c r="Y251" s="25" t="s">
        <v>32</v>
      </c>
      <c r="Z251" s="25" t="s">
        <v>32</v>
      </c>
      <c r="AA251" s="25"/>
      <c r="AB251" s="25"/>
      <c r="AC251" s="25"/>
      <c r="AD251" s="25"/>
      <c r="AE251" s="25"/>
      <c r="AF251" s="25"/>
      <c r="AG251" s="25" t="s">
        <v>444</v>
      </c>
      <c r="AH251" s="25" t="s">
        <v>535</v>
      </c>
      <c r="AI251" s="25" t="s">
        <v>441</v>
      </c>
      <c r="AJ251" s="25" t="s">
        <v>445</v>
      </c>
      <c r="AK251" s="24" t="s">
        <v>1043</v>
      </c>
      <c r="AL251" s="24" t="s">
        <v>1042</v>
      </c>
      <c r="AM251" s="25"/>
      <c r="AN251" s="25">
        <v>5016</v>
      </c>
      <c r="AO251" s="25">
        <v>4542</v>
      </c>
      <c r="AP251" s="25">
        <v>5028</v>
      </c>
      <c r="AQ251" s="25">
        <v>5029</v>
      </c>
      <c r="AR251" s="25">
        <v>20096</v>
      </c>
      <c r="AS251" s="25"/>
      <c r="AT251" s="25"/>
      <c r="AU251" s="25">
        <v>4542</v>
      </c>
      <c r="AV251" s="24"/>
      <c r="AW251" s="143"/>
      <c r="AX251" s="25"/>
      <c r="AY251" s="25"/>
      <c r="AZ251" s="24"/>
      <c r="BA251" s="24"/>
      <c r="BB251" s="24"/>
      <c r="BC251" s="24"/>
      <c r="BD251" s="166"/>
      <c r="BE251" s="24"/>
      <c r="BF251" s="24"/>
      <c r="BG251" s="25">
        <v>4542</v>
      </c>
    </row>
    <row r="252" spans="1:59" ht="84.75" customHeight="1" x14ac:dyDescent="0.25">
      <c r="A252" s="29" t="s">
        <v>209</v>
      </c>
      <c r="B252" s="29" t="s">
        <v>210</v>
      </c>
      <c r="C252" s="29" t="s">
        <v>211</v>
      </c>
      <c r="D252" s="29" t="s">
        <v>212</v>
      </c>
      <c r="E252" s="29" t="s">
        <v>223</v>
      </c>
      <c r="F252" s="29" t="s">
        <v>213</v>
      </c>
      <c r="G252" s="29" t="s">
        <v>214</v>
      </c>
      <c r="H252" s="29" t="s">
        <v>215</v>
      </c>
      <c r="I252" s="29" t="s">
        <v>993</v>
      </c>
      <c r="J252" s="29" t="s">
        <v>1011</v>
      </c>
      <c r="K252" s="29" t="s">
        <v>1012</v>
      </c>
      <c r="L252" s="30" t="s">
        <v>1037</v>
      </c>
      <c r="M252" s="29" t="s">
        <v>1038</v>
      </c>
      <c r="N252" s="29" t="s">
        <v>1039</v>
      </c>
      <c r="O252" s="29" t="s">
        <v>1040</v>
      </c>
      <c r="P252" s="43">
        <v>166</v>
      </c>
      <c r="Q252" s="29" t="s">
        <v>234</v>
      </c>
      <c r="R252" s="30" t="s">
        <v>36</v>
      </c>
      <c r="S252" s="30" t="s">
        <v>32</v>
      </c>
      <c r="T252" s="30"/>
      <c r="U252" s="30" t="s">
        <v>259</v>
      </c>
      <c r="V252" s="30" t="s">
        <v>260</v>
      </c>
      <c r="W252" s="30" t="s">
        <v>32</v>
      </c>
      <c r="X252" s="30"/>
      <c r="Y252" s="30" t="s">
        <v>32</v>
      </c>
      <c r="Z252" s="30" t="s">
        <v>32</v>
      </c>
      <c r="AA252" s="30"/>
      <c r="AB252" s="30"/>
      <c r="AC252" s="30"/>
      <c r="AD252" s="30"/>
      <c r="AE252" s="30"/>
      <c r="AF252" s="30"/>
      <c r="AG252" s="30" t="s">
        <v>444</v>
      </c>
      <c r="AH252" s="30" t="s">
        <v>448</v>
      </c>
      <c r="AI252" s="30" t="s">
        <v>457</v>
      </c>
      <c r="AJ252" s="30" t="s">
        <v>445</v>
      </c>
      <c r="AK252" s="29" t="s">
        <v>1044</v>
      </c>
      <c r="AL252" s="29" t="s">
        <v>1042</v>
      </c>
      <c r="AM252" s="30"/>
      <c r="AN252" s="30">
        <v>18074</v>
      </c>
      <c r="AO252" s="30">
        <v>17197</v>
      </c>
      <c r="AP252" s="30"/>
      <c r="AQ252" s="30"/>
      <c r="AR252" s="30">
        <v>21469</v>
      </c>
      <c r="AS252" s="30"/>
      <c r="AT252" s="30"/>
      <c r="AU252" s="30">
        <v>17197</v>
      </c>
      <c r="AV252" s="29"/>
      <c r="AW252" s="146"/>
      <c r="AX252" s="30"/>
      <c r="AY252" s="30"/>
      <c r="AZ252" s="29"/>
      <c r="BA252" s="30">
        <v>9548</v>
      </c>
      <c r="BB252" s="29"/>
      <c r="BC252" s="29"/>
      <c r="BD252" s="37"/>
      <c r="BE252" s="29"/>
      <c r="BF252" s="29"/>
      <c r="BG252" s="30">
        <v>7649</v>
      </c>
    </row>
    <row r="253" spans="1:59" ht="84.75" customHeight="1" x14ac:dyDescent="0.25">
      <c r="A253" s="24" t="s">
        <v>209</v>
      </c>
      <c r="B253" s="24" t="s">
        <v>210</v>
      </c>
      <c r="C253" s="24" t="s">
        <v>211</v>
      </c>
      <c r="D253" s="24" t="s">
        <v>212</v>
      </c>
      <c r="E253" s="24" t="s">
        <v>223</v>
      </c>
      <c r="F253" s="24" t="s">
        <v>213</v>
      </c>
      <c r="G253" s="24" t="s">
        <v>214</v>
      </c>
      <c r="H253" s="24" t="s">
        <v>99</v>
      </c>
      <c r="I253" s="24" t="s">
        <v>993</v>
      </c>
      <c r="J253" s="24" t="s">
        <v>701</v>
      </c>
      <c r="K253" s="24" t="s">
        <v>1045</v>
      </c>
      <c r="L253" s="25" t="s">
        <v>1037</v>
      </c>
      <c r="M253" s="24" t="s">
        <v>1038</v>
      </c>
      <c r="N253" s="24" t="s">
        <v>1039</v>
      </c>
      <c r="O253" s="24" t="s">
        <v>1040</v>
      </c>
      <c r="P253" s="51">
        <v>276</v>
      </c>
      <c r="Q253" s="24" t="s">
        <v>235</v>
      </c>
      <c r="R253" s="25" t="s">
        <v>36</v>
      </c>
      <c r="S253" s="25"/>
      <c r="T253" s="25"/>
      <c r="U253" s="25"/>
      <c r="V253" s="25"/>
      <c r="W253" s="25"/>
      <c r="X253" s="25"/>
      <c r="Y253" s="25"/>
      <c r="Z253" s="25"/>
      <c r="AA253" s="25"/>
      <c r="AB253" s="25"/>
      <c r="AC253" s="25"/>
      <c r="AD253" s="25"/>
      <c r="AE253" s="25"/>
      <c r="AF253" s="25"/>
      <c r="AG253" s="25" t="s">
        <v>444</v>
      </c>
      <c r="AH253" s="25" t="s">
        <v>535</v>
      </c>
      <c r="AI253" s="25" t="s">
        <v>441</v>
      </c>
      <c r="AJ253" s="25" t="s">
        <v>445</v>
      </c>
      <c r="AK253" s="24" t="s">
        <v>1046</v>
      </c>
      <c r="AL253" s="24" t="s">
        <v>1042</v>
      </c>
      <c r="AM253" s="25"/>
      <c r="AN253" s="25">
        <v>912</v>
      </c>
      <c r="AO253" s="25">
        <v>850</v>
      </c>
      <c r="AP253" s="25">
        <v>911</v>
      </c>
      <c r="AQ253" s="25">
        <v>911</v>
      </c>
      <c r="AR253" s="25">
        <v>3591</v>
      </c>
      <c r="AS253" s="25"/>
      <c r="AT253" s="25"/>
      <c r="AU253" s="25">
        <v>850</v>
      </c>
      <c r="AV253" s="24"/>
      <c r="AW253" s="143"/>
      <c r="AX253" s="25"/>
      <c r="AY253" s="25"/>
      <c r="AZ253" s="24"/>
      <c r="BA253" s="24"/>
      <c r="BB253" s="24"/>
      <c r="BC253" s="24"/>
      <c r="BD253" s="166"/>
      <c r="BE253" s="24"/>
      <c r="BF253" s="24"/>
      <c r="BG253" s="25">
        <v>850</v>
      </c>
    </row>
    <row r="254" spans="1:59" ht="84.75" customHeight="1" x14ac:dyDescent="0.25">
      <c r="A254" s="29" t="s">
        <v>209</v>
      </c>
      <c r="B254" s="29" t="s">
        <v>236</v>
      </c>
      <c r="C254" s="29" t="s">
        <v>26</v>
      </c>
      <c r="D254" s="29" t="s">
        <v>212</v>
      </c>
      <c r="E254" s="29" t="s">
        <v>223</v>
      </c>
      <c r="F254" s="29" t="s">
        <v>213</v>
      </c>
      <c r="G254" s="29" t="s">
        <v>214</v>
      </c>
      <c r="H254" s="29" t="s">
        <v>74</v>
      </c>
      <c r="I254" s="29" t="s">
        <v>993</v>
      </c>
      <c r="J254" s="29" t="s">
        <v>701</v>
      </c>
      <c r="K254" s="29" t="s">
        <v>730</v>
      </c>
      <c r="L254" s="30" t="s">
        <v>1037</v>
      </c>
      <c r="M254" s="29" t="s">
        <v>1038</v>
      </c>
      <c r="N254" s="29" t="s">
        <v>1039</v>
      </c>
      <c r="O254" s="29" t="s">
        <v>1040</v>
      </c>
      <c r="P254" s="43">
        <v>290</v>
      </c>
      <c r="Q254" s="29" t="s">
        <v>237</v>
      </c>
      <c r="R254" s="30" t="s">
        <v>55</v>
      </c>
      <c r="S254" s="30" t="s">
        <v>32</v>
      </c>
      <c r="T254" s="30"/>
      <c r="U254" s="30"/>
      <c r="V254" s="30"/>
      <c r="W254" s="30" t="s">
        <v>238</v>
      </c>
      <c r="X254" s="30"/>
      <c r="Y254" s="30"/>
      <c r="Z254" s="30"/>
      <c r="AA254" s="30"/>
      <c r="AB254" s="30"/>
      <c r="AC254" s="30"/>
      <c r="AD254" s="30"/>
      <c r="AE254" s="30"/>
      <c r="AF254" s="30"/>
      <c r="AG254" s="30" t="s">
        <v>444</v>
      </c>
      <c r="AH254" s="30" t="s">
        <v>456</v>
      </c>
      <c r="AI254" s="30" t="s">
        <v>441</v>
      </c>
      <c r="AJ254" s="30" t="s">
        <v>437</v>
      </c>
      <c r="AK254" s="29" t="s">
        <v>1047</v>
      </c>
      <c r="AL254" s="29" t="s">
        <v>1042</v>
      </c>
      <c r="AM254" s="30">
        <v>18</v>
      </c>
      <c r="AN254" s="30">
        <v>20</v>
      </c>
      <c r="AO254" s="30">
        <v>25</v>
      </c>
      <c r="AP254" s="30">
        <v>30</v>
      </c>
      <c r="AQ254" s="30">
        <v>35</v>
      </c>
      <c r="AR254" s="30">
        <v>35</v>
      </c>
      <c r="AS254" s="30">
        <v>16.66</v>
      </c>
      <c r="AT254" s="30">
        <v>1.3399999999999999</v>
      </c>
      <c r="AU254" s="30">
        <v>25</v>
      </c>
      <c r="AV254" s="29"/>
      <c r="AW254" s="146"/>
      <c r="AX254" s="30"/>
      <c r="AY254" s="30"/>
      <c r="AZ254" s="29"/>
      <c r="BA254" s="29"/>
      <c r="BB254" s="29"/>
      <c r="BC254" s="29"/>
      <c r="BD254" s="37"/>
      <c r="BE254" s="29"/>
      <c r="BF254" s="29"/>
      <c r="BG254" s="30">
        <v>25</v>
      </c>
    </row>
    <row r="255" spans="1:59" ht="84.75" customHeight="1" x14ac:dyDescent="0.25">
      <c r="A255" s="24" t="s">
        <v>209</v>
      </c>
      <c r="B255" s="24" t="s">
        <v>210</v>
      </c>
      <c r="C255" s="24" t="s">
        <v>211</v>
      </c>
      <c r="D255" s="24" t="s">
        <v>212</v>
      </c>
      <c r="E255" s="24" t="s">
        <v>223</v>
      </c>
      <c r="F255" s="24" t="s">
        <v>213</v>
      </c>
      <c r="G255" s="24" t="s">
        <v>214</v>
      </c>
      <c r="H255" s="24" t="s">
        <v>99</v>
      </c>
      <c r="I255" s="24" t="s">
        <v>993</v>
      </c>
      <c r="J255" s="24" t="s">
        <v>701</v>
      </c>
      <c r="K255" s="24" t="s">
        <v>1048</v>
      </c>
      <c r="L255" s="25" t="s">
        <v>1037</v>
      </c>
      <c r="M255" s="24" t="s">
        <v>1038</v>
      </c>
      <c r="N255" s="24" t="s">
        <v>1039</v>
      </c>
      <c r="O255" s="24" t="s">
        <v>1040</v>
      </c>
      <c r="P255" s="51">
        <v>283</v>
      </c>
      <c r="Q255" s="24" t="s">
        <v>239</v>
      </c>
      <c r="R255" s="25" t="s">
        <v>36</v>
      </c>
      <c r="S255" s="25"/>
      <c r="T255" s="25"/>
      <c r="U255" s="25"/>
      <c r="V255" s="25"/>
      <c r="W255" s="25"/>
      <c r="X255" s="25"/>
      <c r="Y255" s="25"/>
      <c r="Z255" s="25"/>
      <c r="AA255" s="25"/>
      <c r="AB255" s="25"/>
      <c r="AC255" s="25"/>
      <c r="AD255" s="25"/>
      <c r="AE255" s="25"/>
      <c r="AF255" s="25"/>
      <c r="AG255" s="25" t="s">
        <v>444</v>
      </c>
      <c r="AH255" s="25" t="s">
        <v>448</v>
      </c>
      <c r="AI255" s="25" t="s">
        <v>457</v>
      </c>
      <c r="AJ255" s="25" t="s">
        <v>445</v>
      </c>
      <c r="AK255" s="24" t="s">
        <v>1049</v>
      </c>
      <c r="AL255" s="24" t="s">
        <v>1042</v>
      </c>
      <c r="AM255" s="25"/>
      <c r="AN255" s="25">
        <v>35637</v>
      </c>
      <c r="AO255" s="25">
        <v>133941</v>
      </c>
      <c r="AP255" s="25"/>
      <c r="AQ255" s="25"/>
      <c r="AR255" s="25">
        <v>26227</v>
      </c>
      <c r="AS255" s="25"/>
      <c r="AT255" s="25"/>
      <c r="AU255" s="25">
        <v>133941</v>
      </c>
      <c r="AV255" s="24"/>
      <c r="AW255" s="143"/>
      <c r="AX255" s="25"/>
      <c r="AY255" s="25"/>
      <c r="AZ255" s="24"/>
      <c r="BA255" s="25">
        <v>73668</v>
      </c>
      <c r="BB255" s="24"/>
      <c r="BC255" s="24"/>
      <c r="BD255" s="166"/>
      <c r="BE255" s="24"/>
      <c r="BF255" s="24"/>
      <c r="BG255" s="25">
        <v>60273</v>
      </c>
    </row>
    <row r="256" spans="1:59" ht="84.75" customHeight="1" x14ac:dyDescent="0.25">
      <c r="A256" s="29" t="s">
        <v>209</v>
      </c>
      <c r="B256" s="29" t="s">
        <v>25</v>
      </c>
      <c r="C256" s="29" t="s">
        <v>211</v>
      </c>
      <c r="D256" s="29" t="s">
        <v>212</v>
      </c>
      <c r="E256" s="29" t="s">
        <v>217</v>
      </c>
      <c r="F256" s="29" t="s">
        <v>213</v>
      </c>
      <c r="G256" s="29" t="s">
        <v>214</v>
      </c>
      <c r="H256" s="29" t="s">
        <v>215</v>
      </c>
      <c r="I256" s="29" t="s">
        <v>993</v>
      </c>
      <c r="J256" s="29" t="s">
        <v>994</v>
      </c>
      <c r="K256" s="29" t="s">
        <v>995</v>
      </c>
      <c r="L256" s="44" t="s">
        <v>1006</v>
      </c>
      <c r="M256" s="29" t="s">
        <v>1007</v>
      </c>
      <c r="N256" s="29" t="s">
        <v>998</v>
      </c>
      <c r="O256" s="29" t="s">
        <v>999</v>
      </c>
      <c r="P256" s="167">
        <v>138</v>
      </c>
      <c r="Q256" s="168" t="s">
        <v>240</v>
      </c>
      <c r="R256" s="30" t="s">
        <v>10</v>
      </c>
      <c r="S256" s="30" t="s">
        <v>32</v>
      </c>
      <c r="T256" s="30"/>
      <c r="U256" s="30"/>
      <c r="V256" s="30"/>
      <c r="W256" s="30"/>
      <c r="X256" s="30"/>
      <c r="Y256" s="30"/>
      <c r="Z256" s="30"/>
      <c r="AA256" s="30"/>
      <c r="AB256" s="30"/>
      <c r="AC256" s="30"/>
      <c r="AD256" s="30"/>
      <c r="AE256" s="30"/>
      <c r="AF256" s="30" t="s">
        <v>32</v>
      </c>
      <c r="AG256" s="30" t="s">
        <v>469</v>
      </c>
      <c r="AH256" s="30" t="s">
        <v>463</v>
      </c>
      <c r="AI256" s="30" t="s">
        <v>436</v>
      </c>
      <c r="AJ256" s="30" t="s">
        <v>437</v>
      </c>
      <c r="AK256" s="29" t="s">
        <v>1004</v>
      </c>
      <c r="AL256" s="29" t="s">
        <v>1005</v>
      </c>
      <c r="AM256" s="30"/>
      <c r="AN256" s="30"/>
      <c r="AO256" s="30">
        <v>100</v>
      </c>
      <c r="AP256" s="30"/>
      <c r="AQ256" s="30"/>
      <c r="AR256" s="30">
        <v>100</v>
      </c>
      <c r="AS256" s="30"/>
      <c r="AT256" s="30"/>
      <c r="AU256" s="30">
        <v>100</v>
      </c>
      <c r="AV256" s="29"/>
      <c r="AW256" s="146"/>
      <c r="AX256" s="30">
        <v>10</v>
      </c>
      <c r="AY256" s="30"/>
      <c r="AZ256" s="29"/>
      <c r="BA256" s="30">
        <v>60</v>
      </c>
      <c r="BB256" s="30"/>
      <c r="BC256" s="30"/>
      <c r="BD256" s="37">
        <v>30</v>
      </c>
      <c r="BE256" s="30"/>
      <c r="BF256" s="30"/>
      <c r="BG256" s="30">
        <v>0</v>
      </c>
    </row>
    <row r="257" spans="1:59" ht="84.75" customHeight="1" x14ac:dyDescent="0.25">
      <c r="A257" s="24" t="s">
        <v>209</v>
      </c>
      <c r="B257" s="24" t="s">
        <v>25</v>
      </c>
      <c r="C257" s="24" t="s">
        <v>211</v>
      </c>
      <c r="D257" s="24" t="s">
        <v>212</v>
      </c>
      <c r="E257" s="24" t="s">
        <v>217</v>
      </c>
      <c r="F257" s="24" t="s">
        <v>213</v>
      </c>
      <c r="G257" s="24" t="s">
        <v>214</v>
      </c>
      <c r="H257" s="24" t="s">
        <v>215</v>
      </c>
      <c r="I257" s="24" t="s">
        <v>993</v>
      </c>
      <c r="J257" s="24" t="s">
        <v>1011</v>
      </c>
      <c r="K257" s="24" t="s">
        <v>1012</v>
      </c>
      <c r="L257" s="78" t="s">
        <v>1006</v>
      </c>
      <c r="M257" s="24" t="s">
        <v>1007</v>
      </c>
      <c r="N257" s="24" t="s">
        <v>1050</v>
      </c>
      <c r="O257" s="24" t="s">
        <v>1051</v>
      </c>
      <c r="P257" s="51">
        <v>168</v>
      </c>
      <c r="Q257" s="24" t="s">
        <v>241</v>
      </c>
      <c r="R257" s="25" t="s">
        <v>36</v>
      </c>
      <c r="S257" s="25"/>
      <c r="T257" s="25"/>
      <c r="U257" s="25"/>
      <c r="V257" s="25"/>
      <c r="W257" s="25"/>
      <c r="X257" s="25"/>
      <c r="Y257" s="25"/>
      <c r="Z257" s="25"/>
      <c r="AA257" s="25"/>
      <c r="AB257" s="25"/>
      <c r="AC257" s="25"/>
      <c r="AD257" s="25"/>
      <c r="AE257" s="25"/>
      <c r="AF257" s="25"/>
      <c r="AG257" s="25" t="s">
        <v>469</v>
      </c>
      <c r="AH257" s="25" t="s">
        <v>463</v>
      </c>
      <c r="AI257" s="25" t="s">
        <v>436</v>
      </c>
      <c r="AJ257" s="25" t="s">
        <v>437</v>
      </c>
      <c r="AK257" s="24" t="s">
        <v>1004</v>
      </c>
      <c r="AL257" s="24" t="s">
        <v>1005</v>
      </c>
      <c r="AM257" s="25"/>
      <c r="AN257" s="25">
        <v>100</v>
      </c>
      <c r="AO257" s="25">
        <v>100</v>
      </c>
      <c r="AP257" s="25"/>
      <c r="AQ257" s="25"/>
      <c r="AR257" s="25">
        <v>100</v>
      </c>
      <c r="AS257" s="25"/>
      <c r="AT257" s="25"/>
      <c r="AU257" s="25">
        <v>100</v>
      </c>
      <c r="AV257" s="24"/>
      <c r="AW257" s="143"/>
      <c r="AX257" s="25">
        <v>0</v>
      </c>
      <c r="AY257" s="25"/>
      <c r="AZ257" s="24"/>
      <c r="BA257" s="25">
        <v>0</v>
      </c>
      <c r="BB257" s="25"/>
      <c r="BC257" s="25"/>
      <c r="BD257" s="166">
        <v>80</v>
      </c>
      <c r="BE257" s="25"/>
      <c r="BF257" s="25"/>
      <c r="BG257" s="25">
        <v>20</v>
      </c>
    </row>
    <row r="258" spans="1:59" ht="84.75" customHeight="1" x14ac:dyDescent="0.25">
      <c r="A258" s="29" t="s">
        <v>209</v>
      </c>
      <c r="B258" s="29" t="s">
        <v>25</v>
      </c>
      <c r="C258" s="29" t="s">
        <v>211</v>
      </c>
      <c r="D258" s="29" t="s">
        <v>212</v>
      </c>
      <c r="E258" s="29" t="s">
        <v>217</v>
      </c>
      <c r="F258" s="29" t="s">
        <v>213</v>
      </c>
      <c r="G258" s="29" t="s">
        <v>214</v>
      </c>
      <c r="H258" s="29" t="s">
        <v>215</v>
      </c>
      <c r="I258" s="29" t="s">
        <v>993</v>
      </c>
      <c r="J258" s="29" t="s">
        <v>1011</v>
      </c>
      <c r="K258" s="29" t="s">
        <v>1012</v>
      </c>
      <c r="L258" s="44" t="s">
        <v>1006</v>
      </c>
      <c r="M258" s="29" t="s">
        <v>1007</v>
      </c>
      <c r="N258" s="29" t="s">
        <v>1050</v>
      </c>
      <c r="O258" s="29" t="s">
        <v>1051</v>
      </c>
      <c r="P258" s="43">
        <v>94</v>
      </c>
      <c r="Q258" s="29" t="s">
        <v>242</v>
      </c>
      <c r="R258" s="30" t="s">
        <v>36</v>
      </c>
      <c r="S258" s="30"/>
      <c r="T258" s="30"/>
      <c r="U258" s="30"/>
      <c r="V258" s="30"/>
      <c r="W258" s="30"/>
      <c r="X258" s="30"/>
      <c r="Y258" s="30"/>
      <c r="Z258" s="30"/>
      <c r="AA258" s="30"/>
      <c r="AB258" s="30"/>
      <c r="AC258" s="30"/>
      <c r="AD258" s="30"/>
      <c r="AE258" s="30"/>
      <c r="AF258" s="30"/>
      <c r="AG258" s="30" t="s">
        <v>444</v>
      </c>
      <c r="AH258" s="30" t="s">
        <v>463</v>
      </c>
      <c r="AI258" s="30" t="s">
        <v>441</v>
      </c>
      <c r="AJ258" s="30" t="s">
        <v>445</v>
      </c>
      <c r="AK258" s="29" t="s">
        <v>1052</v>
      </c>
      <c r="AL258" s="29" t="s">
        <v>1053</v>
      </c>
      <c r="AM258" s="30"/>
      <c r="AN258" s="30"/>
      <c r="AO258" s="30">
        <v>8</v>
      </c>
      <c r="AP258" s="30"/>
      <c r="AQ258" s="30"/>
      <c r="AR258" s="30">
        <v>8</v>
      </c>
      <c r="AS258" s="30"/>
      <c r="AT258" s="30"/>
      <c r="AU258" s="30">
        <v>8</v>
      </c>
      <c r="AV258" s="29"/>
      <c r="AW258" s="146"/>
      <c r="AX258" s="30">
        <v>2</v>
      </c>
      <c r="AY258" s="30"/>
      <c r="AZ258" s="29"/>
      <c r="BA258" s="30">
        <v>2</v>
      </c>
      <c r="BB258" s="30"/>
      <c r="BC258" s="30"/>
      <c r="BD258" s="37">
        <v>2</v>
      </c>
      <c r="BE258" s="30"/>
      <c r="BF258" s="30"/>
      <c r="BG258" s="30">
        <v>2</v>
      </c>
    </row>
    <row r="259" spans="1:59" ht="84.75" customHeight="1" x14ac:dyDescent="0.25">
      <c r="A259" s="24" t="s">
        <v>209</v>
      </c>
      <c r="B259" s="24" t="s">
        <v>25</v>
      </c>
      <c r="C259" s="24" t="s">
        <v>211</v>
      </c>
      <c r="D259" s="24" t="s">
        <v>212</v>
      </c>
      <c r="E259" s="24" t="s">
        <v>217</v>
      </c>
      <c r="F259" s="24" t="s">
        <v>213</v>
      </c>
      <c r="G259" s="24" t="s">
        <v>175</v>
      </c>
      <c r="H259" s="24" t="s">
        <v>180</v>
      </c>
      <c r="I259" s="24" t="s">
        <v>993</v>
      </c>
      <c r="J259" s="24" t="s">
        <v>432</v>
      </c>
      <c r="K259" s="24" t="s">
        <v>506</v>
      </c>
      <c r="L259" s="78" t="s">
        <v>1006</v>
      </c>
      <c r="M259" s="24" t="s">
        <v>1007</v>
      </c>
      <c r="N259" s="24" t="s">
        <v>1050</v>
      </c>
      <c r="O259" s="24" t="s">
        <v>1051</v>
      </c>
      <c r="P259" s="51">
        <v>170</v>
      </c>
      <c r="Q259" s="52" t="s">
        <v>243</v>
      </c>
      <c r="R259" s="25" t="s">
        <v>36</v>
      </c>
      <c r="S259" s="25"/>
      <c r="T259" s="25"/>
      <c r="U259" s="25"/>
      <c r="V259" s="25"/>
      <c r="W259" s="25"/>
      <c r="X259" s="25"/>
      <c r="Y259" s="25"/>
      <c r="Z259" s="25"/>
      <c r="AA259" s="25"/>
      <c r="AB259" s="25"/>
      <c r="AC259" s="25"/>
      <c r="AD259" s="25"/>
      <c r="AE259" s="25"/>
      <c r="AF259" s="25"/>
      <c r="AG259" s="25" t="s">
        <v>469</v>
      </c>
      <c r="AH259" s="25" t="s">
        <v>463</v>
      </c>
      <c r="AI259" s="25" t="s">
        <v>436</v>
      </c>
      <c r="AJ259" s="25" t="s">
        <v>437</v>
      </c>
      <c r="AK259" s="24" t="s">
        <v>1004</v>
      </c>
      <c r="AL259" s="24" t="s">
        <v>1005</v>
      </c>
      <c r="AM259" s="25">
        <v>0</v>
      </c>
      <c r="AN259" s="25"/>
      <c r="AO259" s="25">
        <v>100</v>
      </c>
      <c r="AP259" s="25">
        <v>100</v>
      </c>
      <c r="AQ259" s="25">
        <v>100</v>
      </c>
      <c r="AR259" s="25">
        <v>100</v>
      </c>
      <c r="AS259" s="25"/>
      <c r="AT259" s="25"/>
      <c r="AU259" s="25">
        <v>100</v>
      </c>
      <c r="AV259" s="24"/>
      <c r="AW259" s="143"/>
      <c r="AX259" s="25">
        <v>0</v>
      </c>
      <c r="AY259" s="25"/>
      <c r="AZ259" s="24"/>
      <c r="BA259" s="25">
        <v>20</v>
      </c>
      <c r="BB259" s="25"/>
      <c r="BC259" s="25"/>
      <c r="BD259" s="166">
        <v>30</v>
      </c>
      <c r="BE259" s="25"/>
      <c r="BF259" s="25"/>
      <c r="BG259" s="25">
        <v>50</v>
      </c>
    </row>
    <row r="260" spans="1:59" ht="84.75" customHeight="1" x14ac:dyDescent="0.25">
      <c r="A260" s="29" t="s">
        <v>209</v>
      </c>
      <c r="B260" s="29" t="s">
        <v>25</v>
      </c>
      <c r="C260" s="29" t="s">
        <v>211</v>
      </c>
      <c r="D260" s="29" t="s">
        <v>212</v>
      </c>
      <c r="E260" s="29" t="s">
        <v>217</v>
      </c>
      <c r="F260" s="29" t="s">
        <v>213</v>
      </c>
      <c r="G260" s="29" t="s">
        <v>175</v>
      </c>
      <c r="H260" s="29" t="s">
        <v>180</v>
      </c>
      <c r="I260" s="29" t="s">
        <v>993</v>
      </c>
      <c r="J260" s="29" t="s">
        <v>432</v>
      </c>
      <c r="K260" s="29" t="s">
        <v>506</v>
      </c>
      <c r="L260" s="44" t="s">
        <v>1006</v>
      </c>
      <c r="M260" s="29" t="s">
        <v>1007</v>
      </c>
      <c r="N260" s="29" t="s">
        <v>1050</v>
      </c>
      <c r="O260" s="29" t="s">
        <v>1051</v>
      </c>
      <c r="P260" s="43">
        <v>171</v>
      </c>
      <c r="Q260" s="29" t="s">
        <v>244</v>
      </c>
      <c r="R260" s="30" t="s">
        <v>36</v>
      </c>
      <c r="S260" s="30" t="s">
        <v>32</v>
      </c>
      <c r="T260" s="30"/>
      <c r="U260" s="30"/>
      <c r="V260" s="30"/>
      <c r="W260" s="30"/>
      <c r="X260" s="30"/>
      <c r="Y260" s="30"/>
      <c r="Z260" s="30"/>
      <c r="AA260" s="30"/>
      <c r="AB260" s="30"/>
      <c r="AC260" s="30"/>
      <c r="AD260" s="30"/>
      <c r="AE260" s="30"/>
      <c r="AF260" s="30"/>
      <c r="AG260" s="30" t="s">
        <v>469</v>
      </c>
      <c r="AH260" s="30" t="s">
        <v>463</v>
      </c>
      <c r="AI260" s="30" t="s">
        <v>436</v>
      </c>
      <c r="AJ260" s="30" t="s">
        <v>437</v>
      </c>
      <c r="AK260" s="29" t="s">
        <v>1004</v>
      </c>
      <c r="AL260" s="29" t="s">
        <v>1005</v>
      </c>
      <c r="AM260" s="30"/>
      <c r="AN260" s="30"/>
      <c r="AO260" s="30">
        <v>100</v>
      </c>
      <c r="AP260" s="30"/>
      <c r="AQ260" s="30"/>
      <c r="AR260" s="30">
        <v>100</v>
      </c>
      <c r="AS260" s="30"/>
      <c r="AT260" s="30"/>
      <c r="AU260" s="30">
        <v>100</v>
      </c>
      <c r="AV260" s="29"/>
      <c r="AW260" s="146"/>
      <c r="AX260" s="30">
        <v>20</v>
      </c>
      <c r="AY260" s="30"/>
      <c r="AZ260" s="29"/>
      <c r="BA260" s="30">
        <v>30</v>
      </c>
      <c r="BB260" s="30"/>
      <c r="BC260" s="30"/>
      <c r="BD260" s="37">
        <v>0</v>
      </c>
      <c r="BE260" s="30"/>
      <c r="BF260" s="30"/>
      <c r="BG260" s="30">
        <v>50</v>
      </c>
    </row>
    <row r="261" spans="1:59" ht="84.75" customHeight="1" x14ac:dyDescent="0.25">
      <c r="A261" s="24" t="s">
        <v>209</v>
      </c>
      <c r="B261" s="24" t="s">
        <v>210</v>
      </c>
      <c r="C261" s="24" t="s">
        <v>211</v>
      </c>
      <c r="D261" s="24" t="s">
        <v>212</v>
      </c>
      <c r="E261" s="24" t="s">
        <v>212</v>
      </c>
      <c r="F261" s="24" t="s">
        <v>213</v>
      </c>
      <c r="G261" s="24" t="s">
        <v>214</v>
      </c>
      <c r="H261" s="24" t="s">
        <v>215</v>
      </c>
      <c r="I261" s="24" t="s">
        <v>993</v>
      </c>
      <c r="J261" s="24" t="s">
        <v>950</v>
      </c>
      <c r="K261" s="24" t="s">
        <v>1054</v>
      </c>
      <c r="L261" s="78" t="s">
        <v>1006</v>
      </c>
      <c r="M261" s="24" t="s">
        <v>1007</v>
      </c>
      <c r="N261" s="24" t="s">
        <v>1055</v>
      </c>
      <c r="O261" s="24" t="s">
        <v>1056</v>
      </c>
      <c r="P261" s="51">
        <v>95</v>
      </c>
      <c r="Q261" s="24" t="s">
        <v>245</v>
      </c>
      <c r="R261" s="25" t="s">
        <v>36</v>
      </c>
      <c r="S261" s="25"/>
      <c r="T261" s="25"/>
      <c r="U261" s="25"/>
      <c r="V261" s="25"/>
      <c r="W261" s="25"/>
      <c r="X261" s="25"/>
      <c r="Y261" s="25"/>
      <c r="Z261" s="25"/>
      <c r="AA261" s="25"/>
      <c r="AB261" s="25"/>
      <c r="AC261" s="25"/>
      <c r="AD261" s="25"/>
      <c r="AE261" s="25"/>
      <c r="AF261" s="25"/>
      <c r="AG261" s="25" t="s">
        <v>434</v>
      </c>
      <c r="AH261" s="25" t="s">
        <v>463</v>
      </c>
      <c r="AI261" s="25" t="s">
        <v>441</v>
      </c>
      <c r="AJ261" s="25" t="s">
        <v>437</v>
      </c>
      <c r="AK261" s="24" t="s">
        <v>1004</v>
      </c>
      <c r="AL261" s="24" t="s">
        <v>1005</v>
      </c>
      <c r="AM261" s="25">
        <v>0</v>
      </c>
      <c r="AN261" s="25"/>
      <c r="AO261" s="25">
        <v>100</v>
      </c>
      <c r="AP261" s="25"/>
      <c r="AQ261" s="25"/>
      <c r="AR261" s="25">
        <v>100</v>
      </c>
      <c r="AS261" s="25"/>
      <c r="AT261" s="25"/>
      <c r="AU261" s="25">
        <v>100</v>
      </c>
      <c r="AV261" s="24"/>
      <c r="AW261" s="143"/>
      <c r="AX261" s="25">
        <v>0</v>
      </c>
      <c r="AY261" s="25"/>
      <c r="AZ261" s="24"/>
      <c r="BA261" s="25">
        <v>0</v>
      </c>
      <c r="BB261" s="25"/>
      <c r="BC261" s="25"/>
      <c r="BD261" s="166">
        <v>65</v>
      </c>
      <c r="BE261" s="25"/>
      <c r="BF261" s="25"/>
      <c r="BG261" s="25">
        <v>35</v>
      </c>
    </row>
    <row r="262" spans="1:59" ht="84.75" customHeight="1" x14ac:dyDescent="0.25">
      <c r="A262" s="29" t="s">
        <v>209</v>
      </c>
      <c r="B262" s="29" t="s">
        <v>210</v>
      </c>
      <c r="C262" s="29" t="s">
        <v>211</v>
      </c>
      <c r="D262" s="29" t="s">
        <v>212</v>
      </c>
      <c r="E262" s="29" t="s">
        <v>223</v>
      </c>
      <c r="F262" s="29" t="s">
        <v>213</v>
      </c>
      <c r="G262" s="29" t="s">
        <v>246</v>
      </c>
      <c r="H262" s="29" t="s">
        <v>215</v>
      </c>
      <c r="I262" s="29" t="s">
        <v>1057</v>
      </c>
      <c r="J262" s="29" t="s">
        <v>1058</v>
      </c>
      <c r="K262" s="29" t="s">
        <v>1059</v>
      </c>
      <c r="L262" s="44" t="s">
        <v>1006</v>
      </c>
      <c r="M262" s="29" t="s">
        <v>1007</v>
      </c>
      <c r="N262" s="29" t="s">
        <v>1060</v>
      </c>
      <c r="O262" s="29" t="s">
        <v>1061</v>
      </c>
      <c r="P262" s="43">
        <v>213</v>
      </c>
      <c r="Q262" s="29" t="s">
        <v>247</v>
      </c>
      <c r="R262" s="30" t="s">
        <v>10</v>
      </c>
      <c r="S262" s="30" t="s">
        <v>32</v>
      </c>
      <c r="T262" s="30"/>
      <c r="U262" s="30"/>
      <c r="V262" s="30"/>
      <c r="W262" s="30"/>
      <c r="X262" s="30"/>
      <c r="Y262" s="30"/>
      <c r="Z262" s="30"/>
      <c r="AA262" s="30"/>
      <c r="AB262" s="30"/>
      <c r="AC262" s="30"/>
      <c r="AD262" s="30"/>
      <c r="AE262" s="30"/>
      <c r="AF262" s="30"/>
      <c r="AG262" s="30" t="s">
        <v>444</v>
      </c>
      <c r="AH262" s="30" t="s">
        <v>535</v>
      </c>
      <c r="AI262" s="30" t="s">
        <v>441</v>
      </c>
      <c r="AJ262" s="30" t="s">
        <v>445</v>
      </c>
      <c r="AK262" s="29" t="s">
        <v>1062</v>
      </c>
      <c r="AL262" s="29" t="s">
        <v>1063</v>
      </c>
      <c r="AM262" s="30">
        <v>68376</v>
      </c>
      <c r="AN262" s="30"/>
      <c r="AO262" s="30">
        <v>70000</v>
      </c>
      <c r="AP262" s="30"/>
      <c r="AQ262" s="30"/>
      <c r="AR262" s="30">
        <v>70000</v>
      </c>
      <c r="AS262" s="30"/>
      <c r="AT262" s="30"/>
      <c r="AU262" s="30">
        <v>70000</v>
      </c>
      <c r="AV262" s="29"/>
      <c r="AW262" s="146"/>
      <c r="AX262" s="30"/>
      <c r="AY262" s="30"/>
      <c r="AZ262" s="29"/>
      <c r="BA262" s="29"/>
      <c r="BB262" s="29"/>
      <c r="BC262" s="29"/>
      <c r="BD262" s="37"/>
      <c r="BE262" s="29"/>
      <c r="BF262" s="29"/>
      <c r="BG262" s="30">
        <v>70000</v>
      </c>
    </row>
    <row r="263" spans="1:59" ht="84.75" customHeight="1" x14ac:dyDescent="0.25">
      <c r="A263" s="24" t="s">
        <v>209</v>
      </c>
      <c r="B263" s="24" t="s">
        <v>210</v>
      </c>
      <c r="C263" s="24" t="s">
        <v>211</v>
      </c>
      <c r="D263" s="24" t="s">
        <v>212</v>
      </c>
      <c r="E263" s="24" t="s">
        <v>212</v>
      </c>
      <c r="F263" s="24" t="s">
        <v>213</v>
      </c>
      <c r="G263" s="24" t="s">
        <v>246</v>
      </c>
      <c r="H263" s="24" t="s">
        <v>215</v>
      </c>
      <c r="I263" s="24" t="s">
        <v>1057</v>
      </c>
      <c r="J263" s="24" t="s">
        <v>1058</v>
      </c>
      <c r="K263" s="24" t="s">
        <v>1064</v>
      </c>
      <c r="L263" s="78" t="s">
        <v>1006</v>
      </c>
      <c r="M263" s="24" t="s">
        <v>1007</v>
      </c>
      <c r="N263" s="24" t="s">
        <v>1060</v>
      </c>
      <c r="O263" s="24" t="s">
        <v>1061</v>
      </c>
      <c r="P263" s="51">
        <v>209</v>
      </c>
      <c r="Q263" s="24" t="s">
        <v>248</v>
      </c>
      <c r="R263" s="25" t="s">
        <v>10</v>
      </c>
      <c r="S263" s="25" t="s">
        <v>32</v>
      </c>
      <c r="T263" s="25"/>
      <c r="U263" s="25"/>
      <c r="V263" s="25"/>
      <c r="W263" s="25"/>
      <c r="X263" s="25"/>
      <c r="Y263" s="25"/>
      <c r="Z263" s="25"/>
      <c r="AA263" s="25"/>
      <c r="AB263" s="25"/>
      <c r="AC263" s="25"/>
      <c r="AD263" s="25"/>
      <c r="AE263" s="25"/>
      <c r="AF263" s="25"/>
      <c r="AG263" s="25" t="s">
        <v>434</v>
      </c>
      <c r="AH263" s="25" t="s">
        <v>463</v>
      </c>
      <c r="AI263" s="25" t="s">
        <v>441</v>
      </c>
      <c r="AJ263" s="25" t="s">
        <v>437</v>
      </c>
      <c r="AK263" s="24" t="s">
        <v>1065</v>
      </c>
      <c r="AL263" s="24" t="s">
        <v>1066</v>
      </c>
      <c r="AM263" s="25">
        <v>0</v>
      </c>
      <c r="AN263" s="25">
        <v>0</v>
      </c>
      <c r="AO263" s="25">
        <v>100</v>
      </c>
      <c r="AP263" s="25"/>
      <c r="AQ263" s="25"/>
      <c r="AR263" s="25">
        <v>100</v>
      </c>
      <c r="AS263" s="25"/>
      <c r="AT263" s="25"/>
      <c r="AU263" s="25">
        <v>100</v>
      </c>
      <c r="AV263" s="24"/>
      <c r="AW263" s="143"/>
      <c r="AX263" s="25">
        <v>0</v>
      </c>
      <c r="AY263" s="25"/>
      <c r="AZ263" s="24"/>
      <c r="BA263" s="25">
        <v>0</v>
      </c>
      <c r="BB263" s="25"/>
      <c r="BC263" s="25"/>
      <c r="BD263" s="166">
        <v>40</v>
      </c>
      <c r="BE263" s="25"/>
      <c r="BF263" s="25"/>
      <c r="BG263" s="25">
        <v>60</v>
      </c>
    </row>
    <row r="264" spans="1:59" ht="84.75" customHeight="1" x14ac:dyDescent="0.25">
      <c r="A264" s="29" t="s">
        <v>209</v>
      </c>
      <c r="B264" s="29" t="s">
        <v>210</v>
      </c>
      <c r="C264" s="29" t="s">
        <v>211</v>
      </c>
      <c r="D264" s="29" t="s">
        <v>212</v>
      </c>
      <c r="E264" s="29" t="s">
        <v>223</v>
      </c>
      <c r="F264" s="29" t="s">
        <v>213</v>
      </c>
      <c r="G264" s="29" t="s">
        <v>214</v>
      </c>
      <c r="H264" s="29" t="s">
        <v>215</v>
      </c>
      <c r="I264" s="29" t="s">
        <v>993</v>
      </c>
      <c r="J264" s="29" t="s">
        <v>1067</v>
      </c>
      <c r="K264" s="29" t="s">
        <v>1068</v>
      </c>
      <c r="L264" s="44" t="s">
        <v>1006</v>
      </c>
      <c r="M264" s="29" t="s">
        <v>1007</v>
      </c>
      <c r="N264" s="29" t="s">
        <v>1069</v>
      </c>
      <c r="O264" s="29" t="s">
        <v>1070</v>
      </c>
      <c r="P264" s="43">
        <v>154</v>
      </c>
      <c r="Q264" s="29" t="s">
        <v>249</v>
      </c>
      <c r="R264" s="30" t="s">
        <v>55</v>
      </c>
      <c r="S264" s="30" t="s">
        <v>32</v>
      </c>
      <c r="T264" s="30"/>
      <c r="U264" s="30"/>
      <c r="V264" s="30" t="s">
        <v>250</v>
      </c>
      <c r="W264" s="30"/>
      <c r="X264" s="30"/>
      <c r="Y264" s="30"/>
      <c r="Z264" s="30"/>
      <c r="AA264" s="30"/>
      <c r="AB264" s="30"/>
      <c r="AC264" s="30"/>
      <c r="AD264" s="30"/>
      <c r="AE264" s="30"/>
      <c r="AF264" s="30"/>
      <c r="AG264" s="30" t="s">
        <v>534</v>
      </c>
      <c r="AH264" s="30" t="s">
        <v>448</v>
      </c>
      <c r="AI264" s="30" t="s">
        <v>457</v>
      </c>
      <c r="AJ264" s="30" t="s">
        <v>445</v>
      </c>
      <c r="AK264" s="29" t="s">
        <v>1071</v>
      </c>
      <c r="AL264" s="29" t="s">
        <v>1063</v>
      </c>
      <c r="AM264" s="30">
        <v>74900</v>
      </c>
      <c r="AN264" s="30">
        <v>77200</v>
      </c>
      <c r="AO264" s="30">
        <v>79700</v>
      </c>
      <c r="AP264" s="30">
        <v>82300</v>
      </c>
      <c r="AQ264" s="30">
        <v>85000</v>
      </c>
      <c r="AR264" s="30">
        <v>85000</v>
      </c>
      <c r="AS264" s="30">
        <v>77200</v>
      </c>
      <c r="AT264" s="30"/>
      <c r="AU264" s="30">
        <v>79700</v>
      </c>
      <c r="AV264" s="29"/>
      <c r="AW264" s="146"/>
      <c r="AX264" s="30"/>
      <c r="AY264" s="30"/>
      <c r="AZ264" s="29"/>
      <c r="BA264" s="30">
        <v>39850</v>
      </c>
      <c r="BB264" s="29"/>
      <c r="BC264" s="29"/>
      <c r="BD264" s="37"/>
      <c r="BE264" s="29"/>
      <c r="BF264" s="29"/>
      <c r="BG264" s="30">
        <v>39850</v>
      </c>
    </row>
    <row r="265" spans="1:59" ht="84.75" customHeight="1" x14ac:dyDescent="0.25">
      <c r="A265" s="24" t="s">
        <v>209</v>
      </c>
      <c r="B265" s="24" t="s">
        <v>210</v>
      </c>
      <c r="C265" s="24" t="s">
        <v>211</v>
      </c>
      <c r="D265" s="24" t="s">
        <v>212</v>
      </c>
      <c r="E265" s="24" t="s">
        <v>212</v>
      </c>
      <c r="F265" s="24" t="s">
        <v>213</v>
      </c>
      <c r="G265" s="24" t="s">
        <v>79</v>
      </c>
      <c r="H265" s="24" t="s">
        <v>227</v>
      </c>
      <c r="I265" s="24" t="s">
        <v>1072</v>
      </c>
      <c r="J265" s="24" t="s">
        <v>720</v>
      </c>
      <c r="K265" s="24" t="s">
        <v>1027</v>
      </c>
      <c r="L265" s="78" t="s">
        <v>1006</v>
      </c>
      <c r="M265" s="24" t="s">
        <v>1007</v>
      </c>
      <c r="N265" s="24" t="s">
        <v>1013</v>
      </c>
      <c r="O265" s="24" t="s">
        <v>1014</v>
      </c>
      <c r="P265" s="51">
        <v>215</v>
      </c>
      <c r="Q265" s="24" t="s">
        <v>251</v>
      </c>
      <c r="R265" s="25" t="s">
        <v>55</v>
      </c>
      <c r="S265" s="25" t="s">
        <v>32</v>
      </c>
      <c r="T265" s="25"/>
      <c r="U265" s="25"/>
      <c r="V265" s="25" t="s">
        <v>140</v>
      </c>
      <c r="W265" s="25"/>
      <c r="X265" s="25"/>
      <c r="Y265" s="25"/>
      <c r="Z265" s="25"/>
      <c r="AA265" s="25"/>
      <c r="AB265" s="25"/>
      <c r="AC265" s="25"/>
      <c r="AD265" s="25"/>
      <c r="AE265" s="25"/>
      <c r="AF265" s="25"/>
      <c r="AG265" s="25" t="s">
        <v>534</v>
      </c>
      <c r="AH265" s="25" t="s">
        <v>456</v>
      </c>
      <c r="AI265" s="25" t="s">
        <v>457</v>
      </c>
      <c r="AJ265" s="25" t="s">
        <v>437</v>
      </c>
      <c r="AK265" s="24" t="s">
        <v>1073</v>
      </c>
      <c r="AL265" s="24" t="s">
        <v>1063</v>
      </c>
      <c r="AM265" s="25">
        <v>22</v>
      </c>
      <c r="AN265" s="25">
        <v>23</v>
      </c>
      <c r="AO265" s="25">
        <v>24</v>
      </c>
      <c r="AP265" s="25">
        <v>25</v>
      </c>
      <c r="AQ265" s="25">
        <v>26</v>
      </c>
      <c r="AR265" s="25">
        <v>26</v>
      </c>
      <c r="AS265" s="25">
        <v>23</v>
      </c>
      <c r="AT265" s="25"/>
      <c r="AU265" s="25">
        <v>24</v>
      </c>
      <c r="AV265" s="24"/>
      <c r="AW265" s="143"/>
      <c r="AX265" s="25"/>
      <c r="AY265" s="25"/>
      <c r="AZ265" s="24"/>
      <c r="BA265" s="24"/>
      <c r="BB265" s="24"/>
      <c r="BC265" s="24"/>
      <c r="BD265" s="166"/>
      <c r="BE265" s="24"/>
      <c r="BF265" s="24"/>
      <c r="BG265" s="25">
        <v>24</v>
      </c>
    </row>
    <row r="266" spans="1:59" ht="84.75" customHeight="1" x14ac:dyDescent="0.25">
      <c r="A266" s="29" t="s">
        <v>209</v>
      </c>
      <c r="B266" s="29" t="s">
        <v>210</v>
      </c>
      <c r="C266" s="29" t="s">
        <v>211</v>
      </c>
      <c r="D266" s="29" t="s">
        <v>212</v>
      </c>
      <c r="E266" s="29" t="s">
        <v>212</v>
      </c>
      <c r="F266" s="29" t="s">
        <v>213</v>
      </c>
      <c r="G266" s="29" t="s">
        <v>79</v>
      </c>
      <c r="H266" s="29" t="s">
        <v>227</v>
      </c>
      <c r="I266" s="29" t="s">
        <v>1072</v>
      </c>
      <c r="J266" s="29" t="s">
        <v>720</v>
      </c>
      <c r="K266" s="29" t="s">
        <v>1027</v>
      </c>
      <c r="L266" s="44" t="s">
        <v>1006</v>
      </c>
      <c r="M266" s="29" t="s">
        <v>1007</v>
      </c>
      <c r="N266" s="29" t="s">
        <v>1013</v>
      </c>
      <c r="O266" s="29" t="s">
        <v>1028</v>
      </c>
      <c r="P266" s="43">
        <v>216</v>
      </c>
      <c r="Q266" s="29" t="s">
        <v>252</v>
      </c>
      <c r="R266" s="30" t="s">
        <v>10</v>
      </c>
      <c r="S266" s="30" t="s">
        <v>32</v>
      </c>
      <c r="T266" s="30"/>
      <c r="U266" s="30"/>
      <c r="V266" s="30"/>
      <c r="W266" s="30"/>
      <c r="X266" s="30"/>
      <c r="Y266" s="30"/>
      <c r="Z266" s="30"/>
      <c r="AA266" s="30"/>
      <c r="AB266" s="30"/>
      <c r="AC266" s="30"/>
      <c r="AD266" s="30"/>
      <c r="AE266" s="30"/>
      <c r="AF266" s="30" t="s">
        <v>32</v>
      </c>
      <c r="AG266" s="30" t="s">
        <v>444</v>
      </c>
      <c r="AH266" s="30" t="s">
        <v>463</v>
      </c>
      <c r="AI266" s="30" t="s">
        <v>457</v>
      </c>
      <c r="AJ266" s="30" t="s">
        <v>445</v>
      </c>
      <c r="AK266" s="29" t="s">
        <v>1074</v>
      </c>
      <c r="AL266" s="29" t="s">
        <v>1075</v>
      </c>
      <c r="AM266" s="30" t="s">
        <v>1033</v>
      </c>
      <c r="AN266" s="30">
        <v>15</v>
      </c>
      <c r="AO266" s="30">
        <v>15</v>
      </c>
      <c r="AP266" s="30"/>
      <c r="AQ266" s="30"/>
      <c r="AR266" s="30">
        <v>15</v>
      </c>
      <c r="AS266" s="30"/>
      <c r="AT266" s="30"/>
      <c r="AU266" s="30">
        <v>15</v>
      </c>
      <c r="AV266" s="29"/>
      <c r="AW266" s="146"/>
      <c r="AX266" s="30">
        <v>3</v>
      </c>
      <c r="AY266" s="30"/>
      <c r="AZ266" s="29"/>
      <c r="BA266" s="30">
        <v>4</v>
      </c>
      <c r="BB266" s="30"/>
      <c r="BC266" s="30"/>
      <c r="BD266" s="37">
        <v>4</v>
      </c>
      <c r="BE266" s="30"/>
      <c r="BF266" s="30"/>
      <c r="BG266" s="30">
        <v>4</v>
      </c>
    </row>
    <row r="267" spans="1:59" ht="84.75" customHeight="1" x14ac:dyDescent="0.25">
      <c r="A267" s="24" t="s">
        <v>209</v>
      </c>
      <c r="B267" s="24" t="s">
        <v>210</v>
      </c>
      <c r="C267" s="24" t="s">
        <v>211</v>
      </c>
      <c r="D267" s="24" t="s">
        <v>212</v>
      </c>
      <c r="E267" s="24" t="s">
        <v>212</v>
      </c>
      <c r="F267" s="24" t="s">
        <v>213</v>
      </c>
      <c r="G267" s="24" t="s">
        <v>79</v>
      </c>
      <c r="H267" s="24" t="s">
        <v>227</v>
      </c>
      <c r="I267" s="24" t="s">
        <v>1072</v>
      </c>
      <c r="J267" s="24" t="s">
        <v>720</v>
      </c>
      <c r="K267" s="24" t="s">
        <v>1027</v>
      </c>
      <c r="L267" s="78" t="s">
        <v>1006</v>
      </c>
      <c r="M267" s="24" t="s">
        <v>1007</v>
      </c>
      <c r="N267" s="24" t="s">
        <v>1013</v>
      </c>
      <c r="O267" s="24" t="s">
        <v>1028</v>
      </c>
      <c r="P267" s="51">
        <v>217</v>
      </c>
      <c r="Q267" s="24" t="s">
        <v>253</v>
      </c>
      <c r="R267" s="25" t="s">
        <v>10</v>
      </c>
      <c r="S267" s="25" t="s">
        <v>221</v>
      </c>
      <c r="T267" s="25"/>
      <c r="U267" s="25" t="s">
        <v>32</v>
      </c>
      <c r="V267" s="25" t="s">
        <v>225</v>
      </c>
      <c r="W267" s="25" t="s">
        <v>32</v>
      </c>
      <c r="X267" s="25" t="s">
        <v>32</v>
      </c>
      <c r="Y267" s="25" t="s">
        <v>32</v>
      </c>
      <c r="Z267" s="25" t="s">
        <v>32</v>
      </c>
      <c r="AA267" s="25"/>
      <c r="AB267" s="25"/>
      <c r="AC267" s="25"/>
      <c r="AD267" s="25"/>
      <c r="AE267" s="25"/>
      <c r="AF267" s="25"/>
      <c r="AG267" s="25" t="s">
        <v>444</v>
      </c>
      <c r="AH267" s="25" t="s">
        <v>456</v>
      </c>
      <c r="AI267" s="25" t="s">
        <v>457</v>
      </c>
      <c r="AJ267" s="25" t="s">
        <v>445</v>
      </c>
      <c r="AK267" s="24" t="s">
        <v>1076</v>
      </c>
      <c r="AL267" s="24" t="s">
        <v>1077</v>
      </c>
      <c r="AM267" s="25" t="s">
        <v>1033</v>
      </c>
      <c r="AN267" s="25"/>
      <c r="AO267" s="25">
        <v>3</v>
      </c>
      <c r="AP267" s="25"/>
      <c r="AQ267" s="25"/>
      <c r="AR267" s="25">
        <v>3</v>
      </c>
      <c r="AS267" s="25"/>
      <c r="AT267" s="25"/>
      <c r="AU267" s="25">
        <v>3</v>
      </c>
      <c r="AV267" s="24"/>
      <c r="AW267" s="143"/>
      <c r="AX267" s="25"/>
      <c r="AY267" s="25"/>
      <c r="AZ267" s="24"/>
      <c r="BA267" s="24"/>
      <c r="BB267" s="24"/>
      <c r="BC267" s="24"/>
      <c r="BD267" s="166"/>
      <c r="BE267" s="24"/>
      <c r="BF267" s="24"/>
      <c r="BG267" s="25">
        <v>3</v>
      </c>
    </row>
    <row r="268" spans="1:59" ht="84.75" customHeight="1" x14ac:dyDescent="0.25">
      <c r="A268" s="29" t="s">
        <v>209</v>
      </c>
      <c r="B268" s="29" t="s">
        <v>210</v>
      </c>
      <c r="C268" s="29" t="s">
        <v>211</v>
      </c>
      <c r="D268" s="29" t="s">
        <v>212</v>
      </c>
      <c r="E268" s="29" t="s">
        <v>223</v>
      </c>
      <c r="F268" s="29" t="s">
        <v>213</v>
      </c>
      <c r="G268" s="29" t="s">
        <v>79</v>
      </c>
      <c r="H268" s="29" t="s">
        <v>227</v>
      </c>
      <c r="I268" s="29" t="s">
        <v>1057</v>
      </c>
      <c r="J268" s="29" t="s">
        <v>720</v>
      </c>
      <c r="K268" s="29" t="s">
        <v>1027</v>
      </c>
      <c r="L268" s="44" t="s">
        <v>1006</v>
      </c>
      <c r="M268" s="29" t="s">
        <v>1007</v>
      </c>
      <c r="N268" s="29" t="s">
        <v>1013</v>
      </c>
      <c r="O268" s="29" t="s">
        <v>1028</v>
      </c>
      <c r="P268" s="43">
        <v>261</v>
      </c>
      <c r="Q268" s="29" t="s">
        <v>254</v>
      </c>
      <c r="R268" s="30" t="s">
        <v>81</v>
      </c>
      <c r="S268" s="30"/>
      <c r="T268" s="30"/>
      <c r="U268" s="30" t="s">
        <v>32</v>
      </c>
      <c r="V268" s="30" t="s">
        <v>225</v>
      </c>
      <c r="W268" s="30" t="s">
        <v>32</v>
      </c>
      <c r="X268" s="30" t="s">
        <v>32</v>
      </c>
      <c r="Y268" s="30" t="s">
        <v>32</v>
      </c>
      <c r="Z268" s="30" t="s">
        <v>32</v>
      </c>
      <c r="AA268" s="30"/>
      <c r="AB268" s="30"/>
      <c r="AC268" s="30"/>
      <c r="AD268" s="30"/>
      <c r="AE268" s="30"/>
      <c r="AF268" s="30"/>
      <c r="AG268" s="30" t="s">
        <v>1078</v>
      </c>
      <c r="AH268" s="30" t="s">
        <v>456</v>
      </c>
      <c r="AI268" s="30" t="s">
        <v>441</v>
      </c>
      <c r="AJ268" s="30" t="s">
        <v>445</v>
      </c>
      <c r="AK268" s="29" t="s">
        <v>1079</v>
      </c>
      <c r="AL268" s="29" t="s">
        <v>1080</v>
      </c>
      <c r="AM268" s="30">
        <v>0</v>
      </c>
      <c r="AN268" s="30">
        <v>2</v>
      </c>
      <c r="AO268" s="30">
        <v>2</v>
      </c>
      <c r="AP268" s="30">
        <v>2</v>
      </c>
      <c r="AQ268" s="30">
        <v>2</v>
      </c>
      <c r="AR268" s="30">
        <v>8</v>
      </c>
      <c r="AS268" s="30"/>
      <c r="AT268" s="30"/>
      <c r="AU268" s="30">
        <v>2</v>
      </c>
      <c r="AV268" s="29"/>
      <c r="AW268" s="146"/>
      <c r="AX268" s="30"/>
      <c r="AY268" s="30"/>
      <c r="AZ268" s="29"/>
      <c r="BA268" s="29"/>
      <c r="BB268" s="29"/>
      <c r="BC268" s="29"/>
      <c r="BD268" s="37"/>
      <c r="BE268" s="29"/>
      <c r="BF268" s="29"/>
      <c r="BG268" s="30">
        <v>2</v>
      </c>
    </row>
    <row r="269" spans="1:59" ht="84.75" customHeight="1" x14ac:dyDescent="0.25">
      <c r="A269" s="24" t="s">
        <v>209</v>
      </c>
      <c r="B269" s="24" t="s">
        <v>210</v>
      </c>
      <c r="C269" s="24" t="s">
        <v>211</v>
      </c>
      <c r="D269" s="24" t="s">
        <v>212</v>
      </c>
      <c r="E269" s="24" t="s">
        <v>223</v>
      </c>
      <c r="F269" s="24" t="s">
        <v>213</v>
      </c>
      <c r="G269" s="24" t="s">
        <v>79</v>
      </c>
      <c r="H269" s="24" t="s">
        <v>227</v>
      </c>
      <c r="I269" s="24" t="s">
        <v>1057</v>
      </c>
      <c r="J269" s="24" t="s">
        <v>720</v>
      </c>
      <c r="K269" s="24" t="s">
        <v>1081</v>
      </c>
      <c r="L269" s="78" t="s">
        <v>1006</v>
      </c>
      <c r="M269" s="24" t="s">
        <v>1007</v>
      </c>
      <c r="N269" s="24" t="s">
        <v>1082</v>
      </c>
      <c r="O269" s="24" t="s">
        <v>1083</v>
      </c>
      <c r="P269" s="51">
        <v>262</v>
      </c>
      <c r="Q269" s="24" t="s">
        <v>255</v>
      </c>
      <c r="R269" s="25" t="s">
        <v>81</v>
      </c>
      <c r="S269" s="25"/>
      <c r="T269" s="25"/>
      <c r="U269" s="25"/>
      <c r="V269" s="25"/>
      <c r="W269" s="25"/>
      <c r="X269" s="25" t="s">
        <v>32</v>
      </c>
      <c r="Y269" s="25"/>
      <c r="Z269" s="25"/>
      <c r="AA269" s="25"/>
      <c r="AB269" s="25"/>
      <c r="AC269" s="25"/>
      <c r="AD269" s="25"/>
      <c r="AE269" s="25"/>
      <c r="AF269" s="25"/>
      <c r="AG269" s="25" t="s">
        <v>434</v>
      </c>
      <c r="AH269" s="25" t="s">
        <v>456</v>
      </c>
      <c r="AI269" s="25" t="s">
        <v>457</v>
      </c>
      <c r="AJ269" s="25" t="s">
        <v>437</v>
      </c>
      <c r="AK269" s="24" t="s">
        <v>1084</v>
      </c>
      <c r="AL269" s="24" t="s">
        <v>1085</v>
      </c>
      <c r="AM269" s="25">
        <v>0</v>
      </c>
      <c r="AN269" s="25">
        <v>20</v>
      </c>
      <c r="AO269" s="25">
        <v>100</v>
      </c>
      <c r="AP269" s="25"/>
      <c r="AQ269" s="25"/>
      <c r="AR269" s="25">
        <v>100</v>
      </c>
      <c r="AS269" s="25">
        <v>20</v>
      </c>
      <c r="AT269" s="25"/>
      <c r="AU269" s="25">
        <v>100</v>
      </c>
      <c r="AV269" s="24"/>
      <c r="AW269" s="143"/>
      <c r="AX269" s="25"/>
      <c r="AY269" s="25"/>
      <c r="AZ269" s="24"/>
      <c r="BA269" s="24"/>
      <c r="BB269" s="24"/>
      <c r="BC269" s="24"/>
      <c r="BD269" s="166"/>
      <c r="BE269" s="24"/>
      <c r="BF269" s="24"/>
      <c r="BG269" s="25">
        <v>100</v>
      </c>
    </row>
    <row r="270" spans="1:59" ht="84.75" customHeight="1" x14ac:dyDescent="0.25">
      <c r="A270" s="29" t="s">
        <v>209</v>
      </c>
      <c r="B270" s="29" t="s">
        <v>210</v>
      </c>
      <c r="C270" s="29" t="s">
        <v>211</v>
      </c>
      <c r="D270" s="29" t="s">
        <v>212</v>
      </c>
      <c r="E270" s="29" t="s">
        <v>223</v>
      </c>
      <c r="F270" s="29" t="s">
        <v>213</v>
      </c>
      <c r="G270" s="29" t="s">
        <v>214</v>
      </c>
      <c r="H270" s="29" t="s">
        <v>99</v>
      </c>
      <c r="I270" s="29" t="s">
        <v>1072</v>
      </c>
      <c r="J270" s="29" t="s">
        <v>726</v>
      </c>
      <c r="K270" s="29" t="s">
        <v>1086</v>
      </c>
      <c r="L270" s="44" t="s">
        <v>1006</v>
      </c>
      <c r="M270" s="29" t="s">
        <v>1007</v>
      </c>
      <c r="N270" s="29" t="s">
        <v>1082</v>
      </c>
      <c r="O270" s="29" t="s">
        <v>1083</v>
      </c>
      <c r="P270" s="43">
        <v>268</v>
      </c>
      <c r="Q270" s="29" t="s">
        <v>256</v>
      </c>
      <c r="R270" s="30" t="s">
        <v>10</v>
      </c>
      <c r="S270" s="30"/>
      <c r="T270" s="30"/>
      <c r="U270" s="30" t="s">
        <v>257</v>
      </c>
      <c r="V270" s="30" t="s">
        <v>258</v>
      </c>
      <c r="W270" s="30" t="s">
        <v>32</v>
      </c>
      <c r="X270" s="30" t="s">
        <v>32</v>
      </c>
      <c r="Y270" s="30" t="s">
        <v>32</v>
      </c>
      <c r="Z270" s="30" t="s">
        <v>32</v>
      </c>
      <c r="AA270" s="30"/>
      <c r="AB270" s="30"/>
      <c r="AC270" s="30"/>
      <c r="AD270" s="30"/>
      <c r="AE270" s="30"/>
      <c r="AF270" s="30"/>
      <c r="AG270" s="30" t="s">
        <v>1078</v>
      </c>
      <c r="AH270" s="30" t="s">
        <v>463</v>
      </c>
      <c r="AI270" s="30" t="s">
        <v>457</v>
      </c>
      <c r="AJ270" s="30" t="s">
        <v>445</v>
      </c>
      <c r="AK270" s="29" t="s">
        <v>1087</v>
      </c>
      <c r="AL270" s="29" t="s">
        <v>1088</v>
      </c>
      <c r="AM270" s="30"/>
      <c r="AN270" s="30">
        <v>30</v>
      </c>
      <c r="AO270" s="30">
        <v>75</v>
      </c>
      <c r="AP270" s="30"/>
      <c r="AQ270" s="30"/>
      <c r="AR270" s="30">
        <v>75</v>
      </c>
      <c r="AS270" s="30"/>
      <c r="AT270" s="30"/>
      <c r="AU270" s="30">
        <v>75</v>
      </c>
      <c r="AV270" s="29"/>
      <c r="AW270" s="146"/>
      <c r="AX270" s="72">
        <v>18.75</v>
      </c>
      <c r="AY270" s="30"/>
      <c r="AZ270" s="29"/>
      <c r="BA270" s="30">
        <v>19</v>
      </c>
      <c r="BB270" s="30"/>
      <c r="BC270" s="30"/>
      <c r="BD270" s="37">
        <v>19</v>
      </c>
      <c r="BE270" s="30"/>
      <c r="BF270" s="30"/>
      <c r="BG270" s="30">
        <v>18</v>
      </c>
    </row>
    <row r="271" spans="1:59" ht="84.75" customHeight="1" x14ac:dyDescent="0.25">
      <c r="A271" s="24" t="s">
        <v>209</v>
      </c>
      <c r="B271" s="24" t="s">
        <v>210</v>
      </c>
      <c r="C271" s="24" t="s">
        <v>211</v>
      </c>
      <c r="D271" s="24" t="s">
        <v>212</v>
      </c>
      <c r="E271" s="24" t="s">
        <v>223</v>
      </c>
      <c r="F271" s="24" t="s">
        <v>213</v>
      </c>
      <c r="G271" s="24" t="s">
        <v>214</v>
      </c>
      <c r="H271" s="24" t="s">
        <v>99</v>
      </c>
      <c r="I271" s="24" t="s">
        <v>993</v>
      </c>
      <c r="J271" s="24" t="s">
        <v>701</v>
      </c>
      <c r="K271" s="24" t="s">
        <v>730</v>
      </c>
      <c r="L271" s="78" t="s">
        <v>1006</v>
      </c>
      <c r="M271" s="24" t="s">
        <v>1007</v>
      </c>
      <c r="N271" s="24" t="s">
        <v>1082</v>
      </c>
      <c r="O271" s="24" t="s">
        <v>1083</v>
      </c>
      <c r="P271" s="51">
        <v>291</v>
      </c>
      <c r="Q271" s="24" t="s">
        <v>261</v>
      </c>
      <c r="R271" s="25" t="s">
        <v>55</v>
      </c>
      <c r="S271" s="25" t="s">
        <v>32</v>
      </c>
      <c r="T271" s="25"/>
      <c r="U271" s="25"/>
      <c r="V271" s="25"/>
      <c r="W271" s="25" t="s">
        <v>262</v>
      </c>
      <c r="X271" s="25"/>
      <c r="Y271" s="25"/>
      <c r="Z271" s="25"/>
      <c r="AA271" s="25"/>
      <c r="AB271" s="25"/>
      <c r="AC271" s="25"/>
      <c r="AD271" s="25"/>
      <c r="AE271" s="25"/>
      <c r="AF271" s="25"/>
      <c r="AG271" s="25" t="s">
        <v>444</v>
      </c>
      <c r="AH271" s="25" t="s">
        <v>456</v>
      </c>
      <c r="AI271" s="25" t="s">
        <v>441</v>
      </c>
      <c r="AJ271" s="25" t="s">
        <v>445</v>
      </c>
      <c r="AK271" s="24" t="s">
        <v>1089</v>
      </c>
      <c r="AL271" s="24" t="s">
        <v>1090</v>
      </c>
      <c r="AM271" s="25">
        <v>0</v>
      </c>
      <c r="AN271" s="25">
        <v>10</v>
      </c>
      <c r="AO271" s="25">
        <v>10</v>
      </c>
      <c r="AP271" s="25">
        <v>10</v>
      </c>
      <c r="AQ271" s="25">
        <v>10</v>
      </c>
      <c r="AR271" s="25">
        <v>40</v>
      </c>
      <c r="AS271" s="25">
        <v>21</v>
      </c>
      <c r="AT271" s="25"/>
      <c r="AU271" s="25">
        <v>10</v>
      </c>
      <c r="AV271" s="24"/>
      <c r="AW271" s="143"/>
      <c r="AX271" s="25"/>
      <c r="AY271" s="25"/>
      <c r="AZ271" s="24"/>
      <c r="BA271" s="24"/>
      <c r="BB271" s="24"/>
      <c r="BC271" s="24"/>
      <c r="BD271" s="166"/>
      <c r="BE271" s="24"/>
      <c r="BF271" s="24"/>
      <c r="BG271" s="25">
        <v>10</v>
      </c>
    </row>
    <row r="272" spans="1:59" ht="84.75" customHeight="1" x14ac:dyDescent="0.25">
      <c r="A272" s="29" t="s">
        <v>209</v>
      </c>
      <c r="B272" s="29" t="s">
        <v>210</v>
      </c>
      <c r="C272" s="29" t="s">
        <v>211</v>
      </c>
      <c r="D272" s="29" t="s">
        <v>212</v>
      </c>
      <c r="E272" s="29" t="s">
        <v>223</v>
      </c>
      <c r="F272" s="29" t="s">
        <v>213</v>
      </c>
      <c r="G272" s="29" t="s">
        <v>214</v>
      </c>
      <c r="H272" s="29" t="s">
        <v>99</v>
      </c>
      <c r="I272" s="29" t="s">
        <v>993</v>
      </c>
      <c r="J272" s="29" t="s">
        <v>701</v>
      </c>
      <c r="K272" s="29" t="s">
        <v>1081</v>
      </c>
      <c r="L272" s="44" t="s">
        <v>1006</v>
      </c>
      <c r="M272" s="29" t="s">
        <v>1007</v>
      </c>
      <c r="N272" s="29" t="s">
        <v>1082</v>
      </c>
      <c r="O272" s="29" t="s">
        <v>1083</v>
      </c>
      <c r="P272" s="43">
        <v>280</v>
      </c>
      <c r="Q272" s="29" t="s">
        <v>263</v>
      </c>
      <c r="R272" s="30" t="s">
        <v>10</v>
      </c>
      <c r="S272" s="30"/>
      <c r="T272" s="30"/>
      <c r="U272" s="30"/>
      <c r="V272" s="30"/>
      <c r="W272" s="30"/>
      <c r="X272" s="30" t="s">
        <v>32</v>
      </c>
      <c r="Y272" s="30"/>
      <c r="Z272" s="30"/>
      <c r="AA272" s="30"/>
      <c r="AB272" s="30"/>
      <c r="AC272" s="30"/>
      <c r="AD272" s="30"/>
      <c r="AE272" s="30"/>
      <c r="AF272" s="30"/>
      <c r="AG272" s="30" t="s">
        <v>434</v>
      </c>
      <c r="AH272" s="30" t="s">
        <v>463</v>
      </c>
      <c r="AI272" s="30" t="s">
        <v>457</v>
      </c>
      <c r="AJ272" s="30" t="s">
        <v>437</v>
      </c>
      <c r="AK272" s="29" t="s">
        <v>1091</v>
      </c>
      <c r="AL272" s="29" t="s">
        <v>1092</v>
      </c>
      <c r="AM272" s="30">
        <v>0</v>
      </c>
      <c r="AN272" s="30">
        <v>20</v>
      </c>
      <c r="AO272" s="30">
        <v>100</v>
      </c>
      <c r="AP272" s="30"/>
      <c r="AQ272" s="30"/>
      <c r="AR272" s="30">
        <v>100</v>
      </c>
      <c r="AS272" s="30"/>
      <c r="AT272" s="30"/>
      <c r="AU272" s="30">
        <v>100</v>
      </c>
      <c r="AV272" s="29"/>
      <c r="AW272" s="146"/>
      <c r="AX272" s="30">
        <v>30</v>
      </c>
      <c r="AY272" s="30"/>
      <c r="AZ272" s="29"/>
      <c r="BA272" s="30">
        <v>70</v>
      </c>
      <c r="BB272" s="30"/>
      <c r="BC272" s="30"/>
      <c r="BD272" s="37">
        <v>0</v>
      </c>
      <c r="BE272" s="30"/>
      <c r="BF272" s="30"/>
      <c r="BG272" s="30">
        <v>0</v>
      </c>
    </row>
    <row r="273" spans="1:59" ht="84.75" customHeight="1" x14ac:dyDescent="0.25">
      <c r="A273" s="24" t="s">
        <v>209</v>
      </c>
      <c r="B273" s="24" t="s">
        <v>210</v>
      </c>
      <c r="C273" s="24" t="s">
        <v>211</v>
      </c>
      <c r="D273" s="24" t="s">
        <v>212</v>
      </c>
      <c r="E273" s="24" t="s">
        <v>212</v>
      </c>
      <c r="F273" s="24" t="s">
        <v>213</v>
      </c>
      <c r="G273" s="24" t="s">
        <v>264</v>
      </c>
      <c r="H273" s="24" t="s">
        <v>265</v>
      </c>
      <c r="I273" s="24" t="s">
        <v>1093</v>
      </c>
      <c r="J273" s="24" t="s">
        <v>1094</v>
      </c>
      <c r="K273" s="24" t="s">
        <v>1095</v>
      </c>
      <c r="L273" s="78" t="s">
        <v>1006</v>
      </c>
      <c r="M273" s="24" t="s">
        <v>1007</v>
      </c>
      <c r="N273" s="24" t="s">
        <v>1096</v>
      </c>
      <c r="O273" s="24" t="s">
        <v>1097</v>
      </c>
      <c r="P273" s="51">
        <v>310</v>
      </c>
      <c r="Q273" s="24" t="s">
        <v>266</v>
      </c>
      <c r="R273" s="69" t="s">
        <v>63</v>
      </c>
      <c r="S273" s="25"/>
      <c r="T273" s="25" t="s">
        <v>267</v>
      </c>
      <c r="U273" s="25"/>
      <c r="V273" s="25"/>
      <c r="W273" s="25"/>
      <c r="X273" s="25"/>
      <c r="Y273" s="25"/>
      <c r="Z273" s="25"/>
      <c r="AA273" s="25"/>
      <c r="AB273" s="25"/>
      <c r="AC273" s="25"/>
      <c r="AD273" s="25"/>
      <c r="AE273" s="25"/>
      <c r="AF273" s="25"/>
      <c r="AG273" s="25" t="s">
        <v>534</v>
      </c>
      <c r="AH273" s="25" t="s">
        <v>460</v>
      </c>
      <c r="AI273" s="25" t="s">
        <v>441</v>
      </c>
      <c r="AJ273" s="25" t="s">
        <v>437</v>
      </c>
      <c r="AK273" s="24" t="s">
        <v>1098</v>
      </c>
      <c r="AL273" s="24" t="s">
        <v>1099</v>
      </c>
      <c r="AM273" s="25">
        <v>40</v>
      </c>
      <c r="AN273" s="25">
        <v>48</v>
      </c>
      <c r="AO273" s="25">
        <v>53</v>
      </c>
      <c r="AP273" s="25">
        <v>56</v>
      </c>
      <c r="AQ273" s="25">
        <v>60</v>
      </c>
      <c r="AR273" s="25">
        <v>60</v>
      </c>
      <c r="AS273" s="25">
        <v>48</v>
      </c>
      <c r="AT273" s="25">
        <v>0</v>
      </c>
      <c r="AU273" s="25">
        <v>5</v>
      </c>
      <c r="AV273" s="24">
        <v>0</v>
      </c>
      <c r="AW273" s="143">
        <v>0</v>
      </c>
      <c r="AX273" s="25">
        <v>1</v>
      </c>
      <c r="AY273" s="25">
        <v>1</v>
      </c>
      <c r="AZ273" s="24">
        <v>1</v>
      </c>
      <c r="BA273" s="24">
        <v>0.5</v>
      </c>
      <c r="BB273" s="24">
        <v>0</v>
      </c>
      <c r="BC273" s="24">
        <v>0.5</v>
      </c>
      <c r="BD273" s="166">
        <v>0.5</v>
      </c>
      <c r="BE273" s="24">
        <v>0</v>
      </c>
      <c r="BF273" s="24">
        <v>0</v>
      </c>
      <c r="BG273" s="25">
        <v>0.5</v>
      </c>
    </row>
    <row r="274" spans="1:59" ht="84.75" customHeight="1" x14ac:dyDescent="0.25">
      <c r="A274" s="29" t="s">
        <v>209</v>
      </c>
      <c r="B274" s="29" t="s">
        <v>210</v>
      </c>
      <c r="C274" s="29" t="s">
        <v>211</v>
      </c>
      <c r="D274" s="29" t="s">
        <v>212</v>
      </c>
      <c r="E274" s="29" t="s">
        <v>223</v>
      </c>
      <c r="F274" s="29" t="s">
        <v>213</v>
      </c>
      <c r="G274" s="29" t="s">
        <v>214</v>
      </c>
      <c r="H274" s="29" t="s">
        <v>215</v>
      </c>
      <c r="I274" s="29" t="s">
        <v>1100</v>
      </c>
      <c r="J274" s="29" t="s">
        <v>1101</v>
      </c>
      <c r="K274" s="29" t="s">
        <v>1102</v>
      </c>
      <c r="L274" s="44" t="s">
        <v>1006</v>
      </c>
      <c r="M274" s="29" t="s">
        <v>1007</v>
      </c>
      <c r="N274" s="29" t="s">
        <v>1103</v>
      </c>
      <c r="O274" s="29" t="s">
        <v>1104</v>
      </c>
      <c r="P274" s="43">
        <v>127</v>
      </c>
      <c r="Q274" s="29" t="s">
        <v>268</v>
      </c>
      <c r="R274" s="30" t="s">
        <v>36</v>
      </c>
      <c r="S274" s="30"/>
      <c r="T274" s="30"/>
      <c r="U274" s="30"/>
      <c r="V274" s="30"/>
      <c r="W274" s="30"/>
      <c r="X274" s="30"/>
      <c r="Y274" s="30"/>
      <c r="Z274" s="30"/>
      <c r="AA274" s="30" t="s">
        <v>32</v>
      </c>
      <c r="AB274" s="30"/>
      <c r="AC274" s="30"/>
      <c r="AD274" s="30"/>
      <c r="AE274" s="30"/>
      <c r="AF274" s="30"/>
      <c r="AG274" s="30" t="s">
        <v>469</v>
      </c>
      <c r="AH274" s="30" t="s">
        <v>463</v>
      </c>
      <c r="AI274" s="30" t="s">
        <v>441</v>
      </c>
      <c r="AJ274" s="30" t="s">
        <v>437</v>
      </c>
      <c r="AK274" s="29" t="s">
        <v>1105</v>
      </c>
      <c r="AL274" s="29" t="s">
        <v>1099</v>
      </c>
      <c r="AM274" s="30"/>
      <c r="AN274" s="30"/>
      <c r="AO274" s="30">
        <v>100</v>
      </c>
      <c r="AP274" s="30"/>
      <c r="AQ274" s="30"/>
      <c r="AR274" s="30">
        <v>100</v>
      </c>
      <c r="AS274" s="30"/>
      <c r="AT274" s="30"/>
      <c r="AU274" s="30">
        <v>100</v>
      </c>
      <c r="AV274" s="29"/>
      <c r="AW274" s="146"/>
      <c r="AX274" s="30">
        <v>0</v>
      </c>
      <c r="AY274" s="30"/>
      <c r="AZ274" s="29"/>
      <c r="BA274" s="30">
        <v>0</v>
      </c>
      <c r="BB274" s="30"/>
      <c r="BC274" s="30"/>
      <c r="BD274" s="37">
        <v>50</v>
      </c>
      <c r="BE274" s="30"/>
      <c r="BF274" s="30"/>
      <c r="BG274" s="30">
        <v>50</v>
      </c>
    </row>
    <row r="275" spans="1:59" ht="84.75" customHeight="1" x14ac:dyDescent="0.25">
      <c r="A275" s="24" t="s">
        <v>209</v>
      </c>
      <c r="B275" s="24" t="s">
        <v>210</v>
      </c>
      <c r="C275" s="24" t="s">
        <v>211</v>
      </c>
      <c r="D275" s="24" t="s">
        <v>212</v>
      </c>
      <c r="E275" s="24" t="s">
        <v>223</v>
      </c>
      <c r="F275" s="24" t="s">
        <v>213</v>
      </c>
      <c r="G275" s="24" t="s">
        <v>214</v>
      </c>
      <c r="H275" s="24" t="s">
        <v>215</v>
      </c>
      <c r="I275" s="24" t="s">
        <v>1100</v>
      </c>
      <c r="J275" s="24" t="s">
        <v>1101</v>
      </c>
      <c r="K275" s="24" t="s">
        <v>1102</v>
      </c>
      <c r="L275" s="78" t="s">
        <v>1006</v>
      </c>
      <c r="M275" s="24" t="s">
        <v>1007</v>
      </c>
      <c r="N275" s="24" t="s">
        <v>1103</v>
      </c>
      <c r="O275" s="24" t="s">
        <v>1104</v>
      </c>
      <c r="P275" s="51">
        <v>96</v>
      </c>
      <c r="Q275" s="24" t="s">
        <v>269</v>
      </c>
      <c r="R275" s="25" t="s">
        <v>10</v>
      </c>
      <c r="S275" s="25" t="s">
        <v>32</v>
      </c>
      <c r="T275" s="25"/>
      <c r="U275" s="25"/>
      <c r="V275" s="25"/>
      <c r="W275" s="25"/>
      <c r="X275" s="25"/>
      <c r="Y275" s="25"/>
      <c r="Z275" s="25"/>
      <c r="AA275" s="25"/>
      <c r="AB275" s="25"/>
      <c r="AC275" s="25"/>
      <c r="AD275" s="25"/>
      <c r="AE275" s="25"/>
      <c r="AF275" s="25"/>
      <c r="AG275" s="25" t="s">
        <v>444</v>
      </c>
      <c r="AH275" s="25" t="s">
        <v>456</v>
      </c>
      <c r="AI275" s="25" t="s">
        <v>441</v>
      </c>
      <c r="AJ275" s="25" t="s">
        <v>445</v>
      </c>
      <c r="AK275" s="24" t="s">
        <v>1106</v>
      </c>
      <c r="AL275" s="24" t="s">
        <v>1107</v>
      </c>
      <c r="AM275" s="25">
        <v>430000</v>
      </c>
      <c r="AN275" s="25">
        <v>472686</v>
      </c>
      <c r="AO275" s="25">
        <v>481320</v>
      </c>
      <c r="AP275" s="25"/>
      <c r="AQ275" s="25"/>
      <c r="AR275" s="25">
        <v>481320</v>
      </c>
      <c r="AS275" s="25"/>
      <c r="AT275" s="25"/>
      <c r="AU275" s="25">
        <v>481320</v>
      </c>
      <c r="AV275" s="24"/>
      <c r="AW275" s="143"/>
      <c r="AX275" s="25"/>
      <c r="AY275" s="25"/>
      <c r="AZ275" s="24"/>
      <c r="BA275" s="24"/>
      <c r="BB275" s="24"/>
      <c r="BC275" s="24"/>
      <c r="BD275" s="166"/>
      <c r="BE275" s="24"/>
      <c r="BF275" s="24"/>
      <c r="BG275" s="25">
        <v>481320</v>
      </c>
    </row>
    <row r="276" spans="1:59" ht="84.75" customHeight="1" x14ac:dyDescent="0.25">
      <c r="A276" s="29" t="s">
        <v>209</v>
      </c>
      <c r="B276" s="29" t="s">
        <v>210</v>
      </c>
      <c r="C276" s="29" t="s">
        <v>211</v>
      </c>
      <c r="D276" s="29" t="s">
        <v>212</v>
      </c>
      <c r="E276" s="29" t="s">
        <v>212</v>
      </c>
      <c r="F276" s="29" t="s">
        <v>213</v>
      </c>
      <c r="G276" s="29" t="s">
        <v>264</v>
      </c>
      <c r="H276" s="29" t="s">
        <v>265</v>
      </c>
      <c r="I276" s="29" t="s">
        <v>993</v>
      </c>
      <c r="J276" s="29" t="s">
        <v>936</v>
      </c>
      <c r="K276" s="29" t="s">
        <v>1108</v>
      </c>
      <c r="L276" s="44" t="s">
        <v>1006</v>
      </c>
      <c r="M276" s="29" t="s">
        <v>1007</v>
      </c>
      <c r="N276" s="29" t="s">
        <v>1109</v>
      </c>
      <c r="O276" s="29" t="s">
        <v>1110</v>
      </c>
      <c r="P276" s="43">
        <v>99</v>
      </c>
      <c r="Q276" s="29" t="s">
        <v>270</v>
      </c>
      <c r="R276" s="30" t="s">
        <v>36</v>
      </c>
      <c r="S276" s="30"/>
      <c r="T276" s="30"/>
      <c r="U276" s="30" t="s">
        <v>32</v>
      </c>
      <c r="V276" s="30"/>
      <c r="W276" s="30"/>
      <c r="X276" s="30"/>
      <c r="Y276" s="30"/>
      <c r="Z276" s="30"/>
      <c r="AA276" s="30"/>
      <c r="AB276" s="30"/>
      <c r="AC276" s="30" t="s">
        <v>32</v>
      </c>
      <c r="AD276" s="30"/>
      <c r="AE276" s="30"/>
      <c r="AF276" s="30"/>
      <c r="AG276" s="30" t="s">
        <v>434</v>
      </c>
      <c r="AH276" s="30" t="s">
        <v>535</v>
      </c>
      <c r="AI276" s="30" t="s">
        <v>441</v>
      </c>
      <c r="AJ276" s="30" t="s">
        <v>437</v>
      </c>
      <c r="AK276" s="29" t="s">
        <v>270</v>
      </c>
      <c r="AL276" s="29" t="s">
        <v>1111</v>
      </c>
      <c r="AM276" s="30" t="s">
        <v>1010</v>
      </c>
      <c r="AN276" s="30"/>
      <c r="AO276" s="30">
        <v>100</v>
      </c>
      <c r="AP276" s="30"/>
      <c r="AQ276" s="30"/>
      <c r="AR276" s="30">
        <v>100</v>
      </c>
      <c r="AS276" s="30"/>
      <c r="AT276" s="30"/>
      <c r="AU276" s="30">
        <v>100</v>
      </c>
      <c r="AV276" s="29"/>
      <c r="AW276" s="146"/>
      <c r="AX276" s="30"/>
      <c r="AY276" s="30"/>
      <c r="AZ276" s="29"/>
      <c r="BA276" s="29"/>
      <c r="BB276" s="29"/>
      <c r="BC276" s="29"/>
      <c r="BD276" s="37"/>
      <c r="BE276" s="29"/>
      <c r="BF276" s="29"/>
      <c r="BG276" s="30">
        <v>100</v>
      </c>
    </row>
    <row r="277" spans="1:59" ht="84.75" customHeight="1" x14ac:dyDescent="0.25">
      <c r="A277" s="24" t="s">
        <v>209</v>
      </c>
      <c r="B277" s="24" t="s">
        <v>210</v>
      </c>
      <c r="C277" s="24" t="s">
        <v>211</v>
      </c>
      <c r="D277" s="24" t="s">
        <v>212</v>
      </c>
      <c r="E277" s="24" t="s">
        <v>212</v>
      </c>
      <c r="F277" s="24" t="s">
        <v>213</v>
      </c>
      <c r="G277" s="24" t="s">
        <v>214</v>
      </c>
      <c r="H277" s="24" t="s">
        <v>215</v>
      </c>
      <c r="I277" s="24" t="s">
        <v>993</v>
      </c>
      <c r="J277" s="24" t="s">
        <v>994</v>
      </c>
      <c r="K277" s="24" t="s">
        <v>995</v>
      </c>
      <c r="L277" s="78" t="s">
        <v>996</v>
      </c>
      <c r="M277" s="24" t="s">
        <v>997</v>
      </c>
      <c r="N277" s="24" t="s">
        <v>998</v>
      </c>
      <c r="O277" s="24" t="s">
        <v>999</v>
      </c>
      <c r="P277" s="51">
        <v>188</v>
      </c>
      <c r="Q277" s="24" t="s">
        <v>271</v>
      </c>
      <c r="R277" s="69" t="s">
        <v>63</v>
      </c>
      <c r="S277" s="25"/>
      <c r="T277" s="25"/>
      <c r="U277" s="25"/>
      <c r="V277" s="25"/>
      <c r="W277" s="25"/>
      <c r="X277" s="25"/>
      <c r="Y277" s="25"/>
      <c r="Z277" s="25"/>
      <c r="AA277" s="25"/>
      <c r="AB277" s="25"/>
      <c r="AC277" s="25"/>
      <c r="AD277" s="25"/>
      <c r="AE277" s="25"/>
      <c r="AF277" s="25" t="s">
        <v>32</v>
      </c>
      <c r="AG277" s="25" t="s">
        <v>444</v>
      </c>
      <c r="AH277" s="25" t="s">
        <v>463</v>
      </c>
      <c r="AI277" s="25" t="s">
        <v>457</v>
      </c>
      <c r="AJ277" s="25" t="s">
        <v>445</v>
      </c>
      <c r="AK277" s="24" t="s">
        <v>1112</v>
      </c>
      <c r="AL277" s="24" t="s">
        <v>1113</v>
      </c>
      <c r="AM277" s="25">
        <v>61</v>
      </c>
      <c r="AN277" s="25">
        <v>61</v>
      </c>
      <c r="AO277" s="25">
        <v>63</v>
      </c>
      <c r="AP277" s="25"/>
      <c r="AQ277" s="25"/>
      <c r="AR277" s="25">
        <v>63</v>
      </c>
      <c r="AS277" s="25">
        <v>61</v>
      </c>
      <c r="AT277" s="25"/>
      <c r="AU277" s="25">
        <v>63</v>
      </c>
      <c r="AV277" s="24"/>
      <c r="AW277" s="143"/>
      <c r="AX277" s="25">
        <v>16</v>
      </c>
      <c r="AY277" s="25"/>
      <c r="AZ277" s="24"/>
      <c r="BA277" s="25">
        <v>16</v>
      </c>
      <c r="BB277" s="25"/>
      <c r="BC277" s="25"/>
      <c r="BD277" s="166">
        <v>16</v>
      </c>
      <c r="BE277" s="25"/>
      <c r="BF277" s="25"/>
      <c r="BG277" s="25">
        <v>15</v>
      </c>
    </row>
    <row r="278" spans="1:59" ht="84.75" customHeight="1" x14ac:dyDescent="0.25">
      <c r="A278" s="29" t="s">
        <v>209</v>
      </c>
      <c r="B278" s="29" t="s">
        <v>210</v>
      </c>
      <c r="C278" s="29" t="s">
        <v>26</v>
      </c>
      <c r="D278" s="29" t="s">
        <v>212</v>
      </c>
      <c r="E278" s="29" t="s">
        <v>212</v>
      </c>
      <c r="F278" s="29" t="s">
        <v>213</v>
      </c>
      <c r="G278" s="29" t="s">
        <v>264</v>
      </c>
      <c r="H278" s="29" t="s">
        <v>265</v>
      </c>
      <c r="I278" s="29" t="s">
        <v>1093</v>
      </c>
      <c r="J278" s="29" t="s">
        <v>1094</v>
      </c>
      <c r="K278" s="29" t="s">
        <v>1114</v>
      </c>
      <c r="L278" s="44" t="s">
        <v>1006</v>
      </c>
      <c r="M278" s="29" t="s">
        <v>1007</v>
      </c>
      <c r="N278" s="29" t="s">
        <v>1096</v>
      </c>
      <c r="O278" s="29" t="s">
        <v>1097</v>
      </c>
      <c r="P278" s="43">
        <v>306</v>
      </c>
      <c r="Q278" s="29" t="s">
        <v>1115</v>
      </c>
      <c r="R278" s="30" t="s">
        <v>10</v>
      </c>
      <c r="S278" s="30" t="s">
        <v>32</v>
      </c>
      <c r="T278" s="30">
        <v>3866</v>
      </c>
      <c r="U278" s="30"/>
      <c r="V278" s="30"/>
      <c r="W278" s="30"/>
      <c r="X278" s="30"/>
      <c r="Y278" s="30"/>
      <c r="Z278" s="30"/>
      <c r="AA278" s="30"/>
      <c r="AB278" s="30"/>
      <c r="AC278" s="30"/>
      <c r="AD278" s="30"/>
      <c r="AE278" s="30"/>
      <c r="AF278" s="30"/>
      <c r="AG278" s="30" t="s">
        <v>444</v>
      </c>
      <c r="AH278" s="30" t="s">
        <v>463</v>
      </c>
      <c r="AI278" s="30" t="s">
        <v>441</v>
      </c>
      <c r="AJ278" s="30" t="s">
        <v>1116</v>
      </c>
      <c r="AK278" s="29" t="s">
        <v>1117</v>
      </c>
      <c r="AL278" s="29" t="s">
        <v>1118</v>
      </c>
      <c r="AM278" s="30">
        <v>11</v>
      </c>
      <c r="AN278" s="30">
        <v>11</v>
      </c>
      <c r="AO278" s="30">
        <v>14</v>
      </c>
      <c r="AP278" s="30">
        <v>17</v>
      </c>
      <c r="AQ278" s="30">
        <v>20</v>
      </c>
      <c r="AR278" s="30">
        <v>20</v>
      </c>
      <c r="AS278" s="30"/>
      <c r="AT278" s="30">
        <v>0</v>
      </c>
      <c r="AU278" s="30">
        <v>3</v>
      </c>
      <c r="AV278" s="169"/>
      <c r="AW278" s="170"/>
      <c r="AX278" s="171">
        <v>0</v>
      </c>
      <c r="AY278" s="171"/>
      <c r="AZ278" s="169"/>
      <c r="BA278" s="171">
        <v>1</v>
      </c>
      <c r="BB278" s="171"/>
      <c r="BC278" s="171"/>
      <c r="BD278" s="172">
        <v>1</v>
      </c>
      <c r="BE278" s="171"/>
      <c r="BF278" s="171"/>
      <c r="BG278" s="171">
        <v>1</v>
      </c>
    </row>
    <row r="279" spans="1:59" ht="84.75" customHeight="1" x14ac:dyDescent="0.25">
      <c r="A279" s="173" t="s">
        <v>209</v>
      </c>
      <c r="B279" s="174" t="s">
        <v>210</v>
      </c>
      <c r="C279" s="174" t="s">
        <v>211</v>
      </c>
      <c r="D279" s="174" t="s">
        <v>212</v>
      </c>
      <c r="E279" s="174" t="s">
        <v>223</v>
      </c>
      <c r="F279" s="174" t="s">
        <v>213</v>
      </c>
      <c r="G279" s="174" t="s">
        <v>264</v>
      </c>
      <c r="H279" s="174" t="s">
        <v>265</v>
      </c>
      <c r="I279" s="174" t="s">
        <v>993</v>
      </c>
      <c r="J279" s="175" t="s">
        <v>936</v>
      </c>
      <c r="K279" s="175" t="s">
        <v>1108</v>
      </c>
      <c r="L279" s="176" t="s">
        <v>1006</v>
      </c>
      <c r="M279" s="175" t="s">
        <v>1007</v>
      </c>
      <c r="N279" s="175" t="s">
        <v>1119</v>
      </c>
      <c r="O279" s="175" t="s">
        <v>1120</v>
      </c>
      <c r="P279" s="176" t="s">
        <v>1121</v>
      </c>
      <c r="Q279" s="175" t="s">
        <v>1122</v>
      </c>
      <c r="R279" s="177" t="s">
        <v>10</v>
      </c>
      <c r="S279" s="177" t="s">
        <v>32</v>
      </c>
      <c r="T279" s="177"/>
      <c r="U279" s="177"/>
      <c r="V279" s="177"/>
      <c r="W279" s="177"/>
      <c r="X279" s="177"/>
      <c r="Y279" s="177"/>
      <c r="Z279" s="177"/>
      <c r="AA279" s="177"/>
      <c r="AB279" s="177"/>
      <c r="AC279" s="177"/>
      <c r="AD279" s="177"/>
      <c r="AE279" s="177"/>
      <c r="AF279" s="177"/>
      <c r="AG279" s="177" t="s">
        <v>444</v>
      </c>
      <c r="AH279" s="177" t="s">
        <v>463</v>
      </c>
      <c r="AI279" s="177" t="s">
        <v>441</v>
      </c>
      <c r="AJ279" s="177" t="s">
        <v>445</v>
      </c>
      <c r="AK279" s="178" t="s">
        <v>1123</v>
      </c>
      <c r="AL279" s="177" t="s">
        <v>1124</v>
      </c>
      <c r="AM279" s="177">
        <v>0</v>
      </c>
      <c r="AN279" s="177">
        <v>0</v>
      </c>
      <c r="AO279" s="177">
        <v>20</v>
      </c>
      <c r="AP279" s="177"/>
      <c r="AQ279" s="177"/>
      <c r="AR279" s="177">
        <v>20</v>
      </c>
      <c r="AS279" s="177"/>
      <c r="AT279" s="177">
        <v>0</v>
      </c>
      <c r="AU279" s="177">
        <v>20</v>
      </c>
      <c r="AV279" s="179"/>
      <c r="AW279" s="170"/>
      <c r="AX279" s="134"/>
      <c r="AY279" s="134"/>
      <c r="AZ279" s="179"/>
      <c r="BA279" s="134"/>
      <c r="BB279" s="134"/>
      <c r="BC279" s="134"/>
      <c r="BD279" s="180">
        <v>10</v>
      </c>
      <c r="BE279" s="134"/>
      <c r="BF279" s="134"/>
      <c r="BG279" s="134">
        <v>10</v>
      </c>
    </row>
    <row r="281" spans="1:59" x14ac:dyDescent="0.25">
      <c r="AX281">
        <f>16-15.22</f>
        <v>0.77999999999999936</v>
      </c>
    </row>
    <row r="283" spans="1:59" x14ac:dyDescent="0.25">
      <c r="AX283">
        <v>2.8</v>
      </c>
    </row>
    <row r="284" spans="1:59" x14ac:dyDescent="0.25">
      <c r="AT284" s="183"/>
      <c r="AU284" s="184">
        <f>AU80-AS80</f>
        <v>2.7799999999999994</v>
      </c>
      <c r="AX284" s="185">
        <f>AX281/AX283</f>
        <v>0.27857142857142836</v>
      </c>
    </row>
    <row r="285" spans="1:59" x14ac:dyDescent="0.25">
      <c r="AO285" t="s">
        <v>1125</v>
      </c>
      <c r="AX285" s="185"/>
    </row>
    <row r="286" spans="1:59" x14ac:dyDescent="0.25">
      <c r="AP286" t="str">
        <f>+AS4</f>
        <v>Columna45</v>
      </c>
      <c r="AQ286" s="186">
        <f>AS36</f>
        <v>35</v>
      </c>
      <c r="AX286" s="185">
        <v>1</v>
      </c>
    </row>
    <row r="287" spans="1:59" x14ac:dyDescent="0.25">
      <c r="AP287" s="187" t="s">
        <v>1126</v>
      </c>
      <c r="AQ287" s="186">
        <f>+AU36</f>
        <v>37</v>
      </c>
    </row>
    <row r="288" spans="1:59" x14ac:dyDescent="0.25">
      <c r="V288">
        <f>1390000-214000</f>
        <v>1176000</v>
      </c>
      <c r="AP288" t="s">
        <v>1127</v>
      </c>
      <c r="AS288" s="188">
        <f>+AR289/AR290</f>
        <v>0.375</v>
      </c>
    </row>
    <row r="289" spans="41:50" x14ac:dyDescent="0.25">
      <c r="AP289" t="s">
        <v>1128</v>
      </c>
      <c r="AQ289" s="186">
        <v>35.75</v>
      </c>
      <c r="AR289" s="186">
        <f>+AQ289-AQ286</f>
        <v>0.75</v>
      </c>
      <c r="AS289" s="186"/>
      <c r="AT289" s="186"/>
      <c r="AX289" s="185" t="e">
        <f>#REF!/AX80</f>
        <v>#REF!</v>
      </c>
    </row>
    <row r="290" spans="41:50" x14ac:dyDescent="0.25">
      <c r="AR290" s="186">
        <f>+AQ287-AQ286</f>
        <v>2</v>
      </c>
    </row>
    <row r="291" spans="41:50" x14ac:dyDescent="0.25">
      <c r="AX291">
        <v>18</v>
      </c>
    </row>
    <row r="292" spans="41:50" x14ac:dyDescent="0.25">
      <c r="AO292" t="s">
        <v>1129</v>
      </c>
      <c r="AP292" t="s">
        <v>1130</v>
      </c>
      <c r="AQ292" s="186">
        <f>+AM217</f>
        <v>0</v>
      </c>
      <c r="AX292">
        <v>16</v>
      </c>
    </row>
    <row r="293" spans="41:50" x14ac:dyDescent="0.25">
      <c r="AP293" t="s">
        <v>1131</v>
      </c>
      <c r="AQ293" s="186">
        <f>+AR217</f>
        <v>100</v>
      </c>
      <c r="AX293" s="189">
        <v>15.77</v>
      </c>
    </row>
    <row r="294" spans="41:50" x14ac:dyDescent="0.25">
      <c r="AP294" t="s">
        <v>1127</v>
      </c>
      <c r="AS294" s="188">
        <f>+AR295/AR296</f>
        <v>0.4</v>
      </c>
    </row>
    <row r="295" spans="41:50" x14ac:dyDescent="0.25">
      <c r="AP295" t="s">
        <v>1128</v>
      </c>
      <c r="AQ295" s="186">
        <v>40</v>
      </c>
      <c r="AR295" s="186">
        <f>+AQ295-AQ292</f>
        <v>40</v>
      </c>
    </row>
    <row r="296" spans="41:50" x14ac:dyDescent="0.25">
      <c r="AR296" s="186">
        <f>+AQ293-AQ292</f>
        <v>100</v>
      </c>
      <c r="AX296" t="s">
        <v>1132</v>
      </c>
    </row>
    <row r="297" spans="41:50" x14ac:dyDescent="0.25">
      <c r="AX297" s="190">
        <f>200000/260000</f>
        <v>0.76923076923076927</v>
      </c>
    </row>
    <row r="299" spans="41:50" x14ac:dyDescent="0.25">
      <c r="AX299" s="185">
        <f>15.22/15</f>
        <v>1.0146666666666666</v>
      </c>
    </row>
    <row r="300" spans="41:50" x14ac:dyDescent="0.25">
      <c r="AX300">
        <v>12</v>
      </c>
    </row>
    <row r="301" spans="41:50" x14ac:dyDescent="0.25">
      <c r="AQ301" s="186">
        <f>+AS35-AM35</f>
        <v>3.2999999999999972</v>
      </c>
    </row>
    <row r="302" spans="41:50" x14ac:dyDescent="0.25">
      <c r="AQ302" s="186" t="e">
        <f>+#REF!-AM35</f>
        <v>#REF!</v>
      </c>
    </row>
  </sheetData>
  <autoFilter ref="A2:BI2" xr:uid="{577CF836-AB9E-4AB3-9076-D4F9BB2FF37C}"/>
  <mergeCells count="46">
    <mergeCell ref="L1:L2"/>
    <mergeCell ref="A1:A2"/>
    <mergeCell ref="B1:B2"/>
    <mergeCell ref="C1:C2"/>
    <mergeCell ref="D1:D2"/>
    <mergeCell ref="E1:E2"/>
    <mergeCell ref="F1:F2"/>
    <mergeCell ref="G1:G2"/>
    <mergeCell ref="H1:H2"/>
    <mergeCell ref="I1:I2"/>
    <mergeCell ref="J1:J2"/>
    <mergeCell ref="K1:K2"/>
    <mergeCell ref="AK1:AK2"/>
    <mergeCell ref="M1:M2"/>
    <mergeCell ref="N1:N2"/>
    <mergeCell ref="O1:O2"/>
    <mergeCell ref="P1:P2"/>
    <mergeCell ref="Q1:Q2"/>
    <mergeCell ref="R1:R2"/>
    <mergeCell ref="S1:AF1"/>
    <mergeCell ref="AG1:AG2"/>
    <mergeCell ref="AH1:AH2"/>
    <mergeCell ref="AI1:AI2"/>
    <mergeCell ref="AJ1:AJ2"/>
    <mergeCell ref="AW1:AW2"/>
    <mergeCell ref="AL1:AL2"/>
    <mergeCell ref="AM1:AM2"/>
    <mergeCell ref="AN1:AN2"/>
    <mergeCell ref="AO1:AO2"/>
    <mergeCell ref="AP1:AP2"/>
    <mergeCell ref="AQ1:AQ2"/>
    <mergeCell ref="AR1:AR2"/>
    <mergeCell ref="AS1:AS2"/>
    <mergeCell ref="AT1:AT2"/>
    <mergeCell ref="AU1:AU2"/>
    <mergeCell ref="AV1:AV2"/>
    <mergeCell ref="BD1:BD2"/>
    <mergeCell ref="BE1:BE2"/>
    <mergeCell ref="BF1:BF2"/>
    <mergeCell ref="BG1:BG2"/>
    <mergeCell ref="AX1:AX2"/>
    <mergeCell ref="AY1:AY2"/>
    <mergeCell ref="AZ1:AZ2"/>
    <mergeCell ref="BA1:BA2"/>
    <mergeCell ref="BB1:BB2"/>
    <mergeCell ref="BC1:BC2"/>
  </mergeCells>
  <pageMargins left="0.7" right="0.7" top="0.75" bottom="0.75" header="0.3" footer="0.3"/>
  <pageSetup orientation="portrait" r:id="rId1"/>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4E568-ABD3-4B9B-B929-63751401A517}">
  <dimension ref="A1:BI300"/>
  <sheetViews>
    <sheetView workbookViewId="0">
      <selection sqref="A1:XFD1048576"/>
    </sheetView>
  </sheetViews>
  <sheetFormatPr baseColWidth="10" defaultColWidth="11.42578125" defaultRowHeight="15" x14ac:dyDescent="0.25"/>
  <cols>
    <col min="1" max="1" width="12.42578125" style="181" customWidth="1"/>
    <col min="2" max="3" width="21.42578125" customWidth="1"/>
    <col min="4" max="4" width="29.85546875" customWidth="1"/>
    <col min="5" max="5" width="23.28515625" style="181" customWidth="1"/>
    <col min="6" max="6" width="35.7109375" style="181" customWidth="1"/>
    <col min="7" max="7" width="29" customWidth="1"/>
    <col min="8" max="8" width="35.7109375" customWidth="1"/>
    <col min="9" max="9" width="21.7109375" customWidth="1"/>
    <col min="10" max="11" width="21.28515625" customWidth="1"/>
    <col min="12" max="12" width="13.5703125" style="181" customWidth="1"/>
    <col min="13" max="13" width="21.42578125" customWidth="1"/>
    <col min="14" max="14" width="14.140625" customWidth="1"/>
    <col min="15" max="15" width="21.42578125" customWidth="1"/>
    <col min="16" max="16" width="14.7109375" style="181" customWidth="1"/>
    <col min="17" max="17" width="42.7109375" customWidth="1"/>
    <col min="18" max="18" width="14.140625" customWidth="1"/>
    <col min="19" max="19" width="16.140625" customWidth="1"/>
    <col min="20" max="23" width="14.28515625" customWidth="1"/>
    <col min="24" max="24" width="20" customWidth="1"/>
    <col min="25" max="25" width="14.28515625" customWidth="1"/>
    <col min="26" max="26" width="15.5703125" customWidth="1"/>
    <col min="27" max="28" width="14.28515625" customWidth="1"/>
    <col min="29" max="29" width="21.85546875" customWidth="1"/>
    <col min="30" max="30" width="20.5703125" customWidth="1"/>
    <col min="31" max="31" width="22" customWidth="1"/>
    <col min="32" max="32" width="30" customWidth="1"/>
    <col min="33" max="33" width="14.28515625" customWidth="1"/>
    <col min="34" max="34" width="15.28515625" customWidth="1"/>
    <col min="35" max="35" width="22.7109375" customWidth="1"/>
    <col min="36" max="36" width="20.42578125" customWidth="1"/>
    <col min="37" max="37" width="42.85546875" customWidth="1"/>
    <col min="38" max="38" width="23.85546875" customWidth="1"/>
    <col min="39" max="39" width="18.42578125" customWidth="1"/>
    <col min="40" max="43" width="18.28515625" bestFit="1" customWidth="1"/>
    <col min="44" max="44" width="22.5703125" bestFit="1" customWidth="1"/>
    <col min="45" max="45" width="20.140625" bestFit="1" customWidth="1"/>
    <col min="46" max="46" width="20.85546875" customWidth="1"/>
    <col min="47" max="47" width="25.85546875" customWidth="1"/>
    <col min="48" max="48" width="14.42578125" customWidth="1"/>
    <col min="49" max="49" width="17.85546875" customWidth="1"/>
    <col min="50" max="50" width="19.140625" customWidth="1"/>
    <col min="51" max="51" width="17.5703125" customWidth="1"/>
    <col min="52" max="52" width="18.5703125" bestFit="1" customWidth="1"/>
    <col min="53" max="53" width="18.28515625" bestFit="1" customWidth="1"/>
    <col min="54" max="54" width="17.28515625" customWidth="1"/>
    <col min="55" max="56" width="19.85546875" customWidth="1"/>
    <col min="57" max="57" width="16.28515625" customWidth="1"/>
    <col min="58" max="58" width="19.140625" customWidth="1"/>
    <col min="59" max="59" width="18.5703125" customWidth="1"/>
    <col min="60" max="60" width="11.42578125" style="14"/>
    <col min="61" max="61" width="15.7109375" style="14" bestFit="1" customWidth="1"/>
    <col min="62" max="16384" width="11.42578125" style="14"/>
  </cols>
  <sheetData>
    <row r="1" spans="1:59" s="1" customFormat="1" ht="26.25" customHeight="1" thickBot="1" x14ac:dyDescent="0.3">
      <c r="A1" s="292" t="s">
        <v>0</v>
      </c>
      <c r="B1" s="292" t="s">
        <v>1</v>
      </c>
      <c r="C1" s="292" t="s">
        <v>2</v>
      </c>
      <c r="D1" s="292" t="s">
        <v>3</v>
      </c>
      <c r="E1" s="292" t="s">
        <v>4</v>
      </c>
      <c r="F1" s="286" t="s">
        <v>5</v>
      </c>
      <c r="G1" s="286" t="s">
        <v>6</v>
      </c>
      <c r="H1" s="286" t="s">
        <v>7</v>
      </c>
      <c r="I1" s="286" t="s">
        <v>396</v>
      </c>
      <c r="J1" s="286" t="s">
        <v>397</v>
      </c>
      <c r="K1" s="286" t="s">
        <v>398</v>
      </c>
      <c r="L1" s="286" t="s">
        <v>399</v>
      </c>
      <c r="M1" s="286" t="s">
        <v>400</v>
      </c>
      <c r="N1" s="286" t="s">
        <v>401</v>
      </c>
      <c r="O1" s="286" t="s">
        <v>402</v>
      </c>
      <c r="P1" s="286" t="s">
        <v>403</v>
      </c>
      <c r="Q1" s="290" t="s">
        <v>8</v>
      </c>
      <c r="R1" s="290" t="s">
        <v>9</v>
      </c>
      <c r="S1" s="277" t="s">
        <v>1138</v>
      </c>
      <c r="T1" s="288"/>
      <c r="U1" s="288"/>
      <c r="V1" s="288"/>
      <c r="W1" s="288"/>
      <c r="X1" s="288"/>
      <c r="Y1" s="288"/>
      <c r="Z1" s="288"/>
      <c r="AA1" s="288"/>
      <c r="AB1" s="288"/>
      <c r="AC1" s="288"/>
      <c r="AD1" s="288"/>
      <c r="AE1" s="288"/>
      <c r="AF1" s="289"/>
      <c r="AG1" s="286" t="s">
        <v>404</v>
      </c>
      <c r="AH1" s="286" t="s">
        <v>405</v>
      </c>
      <c r="AI1" s="286" t="s">
        <v>406</v>
      </c>
      <c r="AJ1" s="286" t="s">
        <v>407</v>
      </c>
      <c r="AK1" s="286" t="s">
        <v>408</v>
      </c>
      <c r="AL1" s="286" t="s">
        <v>409</v>
      </c>
      <c r="AM1" s="284" t="s">
        <v>410</v>
      </c>
      <c r="AN1" s="284" t="s">
        <v>411</v>
      </c>
      <c r="AO1" s="284" t="s">
        <v>412</v>
      </c>
      <c r="AP1" s="284" t="s">
        <v>413</v>
      </c>
      <c r="AQ1" s="284" t="s">
        <v>414</v>
      </c>
      <c r="AR1" s="284" t="s">
        <v>415</v>
      </c>
      <c r="AS1" s="284" t="s">
        <v>416</v>
      </c>
      <c r="AT1" s="284" t="s">
        <v>417</v>
      </c>
      <c r="AU1" s="282" t="s">
        <v>418</v>
      </c>
      <c r="AV1" s="280" t="s">
        <v>419</v>
      </c>
      <c r="AW1" s="282" t="s">
        <v>420</v>
      </c>
      <c r="AX1" s="280" t="s">
        <v>421</v>
      </c>
      <c r="AY1" s="282" t="s">
        <v>422</v>
      </c>
      <c r="AZ1" s="280" t="s">
        <v>423</v>
      </c>
      <c r="BA1" s="282" t="s">
        <v>424</v>
      </c>
      <c r="BB1" s="280" t="s">
        <v>425</v>
      </c>
      <c r="BC1" s="282" t="s">
        <v>426</v>
      </c>
      <c r="BD1" s="280" t="s">
        <v>427</v>
      </c>
      <c r="BE1" s="282" t="s">
        <v>428</v>
      </c>
      <c r="BF1" s="280" t="s">
        <v>429</v>
      </c>
      <c r="BG1" s="282" t="s">
        <v>430</v>
      </c>
    </row>
    <row r="2" spans="1:59" s="22" customFormat="1" ht="15.75" x14ac:dyDescent="0.25">
      <c r="A2" s="293"/>
      <c r="B2" s="293" t="s">
        <v>1</v>
      </c>
      <c r="C2" s="293" t="s">
        <v>2</v>
      </c>
      <c r="D2" s="293" t="s">
        <v>3</v>
      </c>
      <c r="E2" s="293" t="s">
        <v>4</v>
      </c>
      <c r="F2" s="287"/>
      <c r="G2" s="287" t="s">
        <v>6</v>
      </c>
      <c r="H2" s="287" t="s">
        <v>7</v>
      </c>
      <c r="I2" s="287" t="s">
        <v>396</v>
      </c>
      <c r="J2" s="287" t="s">
        <v>397</v>
      </c>
      <c r="K2" s="287" t="s">
        <v>398</v>
      </c>
      <c r="L2" s="287" t="s">
        <v>399</v>
      </c>
      <c r="M2" s="287" t="s">
        <v>400</v>
      </c>
      <c r="N2" s="287" t="s">
        <v>401</v>
      </c>
      <c r="O2" s="287" t="s">
        <v>402</v>
      </c>
      <c r="P2" s="287" t="s">
        <v>403</v>
      </c>
      <c r="Q2" s="291"/>
      <c r="R2" s="291" t="s">
        <v>9</v>
      </c>
      <c r="S2" s="7" t="s">
        <v>10</v>
      </c>
      <c r="T2" s="7" t="s">
        <v>11</v>
      </c>
      <c r="U2" s="7" t="s">
        <v>12</v>
      </c>
      <c r="V2" s="7" t="s">
        <v>13</v>
      </c>
      <c r="W2" s="6" t="s">
        <v>14</v>
      </c>
      <c r="X2" s="6" t="s">
        <v>15</v>
      </c>
      <c r="Y2" s="6" t="s">
        <v>16</v>
      </c>
      <c r="Z2" s="6" t="s">
        <v>17</v>
      </c>
      <c r="AA2" s="6" t="s">
        <v>18</v>
      </c>
      <c r="AB2" s="6" t="s">
        <v>19</v>
      </c>
      <c r="AC2" s="6" t="s">
        <v>20</v>
      </c>
      <c r="AD2" s="6" t="s">
        <v>21</v>
      </c>
      <c r="AE2" s="7" t="s">
        <v>22</v>
      </c>
      <c r="AF2" s="7" t="s">
        <v>23</v>
      </c>
      <c r="AG2" s="287"/>
      <c r="AH2" s="287" t="s">
        <v>405</v>
      </c>
      <c r="AI2" s="287" t="s">
        <v>406</v>
      </c>
      <c r="AJ2" s="287" t="s">
        <v>407</v>
      </c>
      <c r="AK2" s="287" t="s">
        <v>408</v>
      </c>
      <c r="AL2" s="287" t="s">
        <v>409</v>
      </c>
      <c r="AM2" s="285"/>
      <c r="AN2" s="285" t="s">
        <v>411</v>
      </c>
      <c r="AO2" s="285" t="s">
        <v>412</v>
      </c>
      <c r="AP2" s="285" t="s">
        <v>413</v>
      </c>
      <c r="AQ2" s="285" t="s">
        <v>414</v>
      </c>
      <c r="AR2" s="285" t="s">
        <v>415</v>
      </c>
      <c r="AS2" s="285" t="s">
        <v>416</v>
      </c>
      <c r="AT2" s="285" t="s">
        <v>417</v>
      </c>
      <c r="AU2" s="283"/>
      <c r="AV2" s="281"/>
      <c r="AW2" s="283" t="s">
        <v>420</v>
      </c>
      <c r="AX2" s="281" t="s">
        <v>421</v>
      </c>
      <c r="AY2" s="283" t="s">
        <v>422</v>
      </c>
      <c r="AZ2" s="281" t="s">
        <v>423</v>
      </c>
      <c r="BA2" s="283" t="s">
        <v>424</v>
      </c>
      <c r="BB2" s="281" t="s">
        <v>425</v>
      </c>
      <c r="BC2" s="283" t="s">
        <v>426</v>
      </c>
      <c r="BD2" s="281" t="s">
        <v>427</v>
      </c>
      <c r="BE2" s="283" t="s">
        <v>428</v>
      </c>
      <c r="BF2" s="281" t="s">
        <v>429</v>
      </c>
      <c r="BG2" s="283" t="s">
        <v>430</v>
      </c>
    </row>
    <row r="3" spans="1:59" s="27" customFormat="1" ht="114.75" customHeight="1" x14ac:dyDescent="0.25">
      <c r="A3" s="23" t="s">
        <v>378</v>
      </c>
      <c r="B3" s="23" t="s">
        <v>236</v>
      </c>
      <c r="C3" s="23" t="s">
        <v>194</v>
      </c>
      <c r="D3" s="23" t="s">
        <v>379</v>
      </c>
      <c r="E3" s="23" t="s">
        <v>379</v>
      </c>
      <c r="F3" s="24" t="s">
        <v>170</v>
      </c>
      <c r="G3" s="23" t="s">
        <v>175</v>
      </c>
      <c r="H3" s="23" t="s">
        <v>180</v>
      </c>
      <c r="I3" s="23" t="s">
        <v>431</v>
      </c>
      <c r="J3" s="23" t="s">
        <v>432</v>
      </c>
      <c r="K3" s="23"/>
      <c r="L3" s="25"/>
      <c r="M3" s="23" t="s">
        <v>379</v>
      </c>
      <c r="N3" s="23"/>
      <c r="O3" s="23"/>
      <c r="P3" s="25">
        <v>184</v>
      </c>
      <c r="Q3" s="23" t="s">
        <v>433</v>
      </c>
      <c r="R3" s="25" t="s">
        <v>36</v>
      </c>
      <c r="S3" s="25"/>
      <c r="T3" s="25"/>
      <c r="U3" s="25"/>
      <c r="V3" s="25"/>
      <c r="W3" s="25"/>
      <c r="X3" s="25"/>
      <c r="Y3" s="25"/>
      <c r="Z3" s="25"/>
      <c r="AA3" s="25"/>
      <c r="AB3" s="25"/>
      <c r="AC3" s="25"/>
      <c r="AD3" s="25"/>
      <c r="AE3" s="25"/>
      <c r="AF3" s="25"/>
      <c r="AG3" s="25" t="s">
        <v>434</v>
      </c>
      <c r="AH3" s="25" t="s">
        <v>435</v>
      </c>
      <c r="AI3" s="25" t="s">
        <v>436</v>
      </c>
      <c r="AJ3" s="25" t="s">
        <v>437</v>
      </c>
      <c r="AK3" s="23" t="s">
        <v>438</v>
      </c>
      <c r="AL3" s="23" t="s">
        <v>439</v>
      </c>
      <c r="AM3" s="24"/>
      <c r="AN3" s="24"/>
      <c r="AO3" s="25">
        <v>50</v>
      </c>
      <c r="AP3" s="25"/>
      <c r="AQ3" s="25"/>
      <c r="AR3" s="25">
        <v>50</v>
      </c>
      <c r="AS3" s="25"/>
      <c r="AT3" s="24"/>
      <c r="AU3" s="25">
        <v>50</v>
      </c>
      <c r="AV3" s="24"/>
      <c r="AW3" s="26"/>
      <c r="AX3" s="24"/>
      <c r="AY3" s="25">
        <v>50</v>
      </c>
      <c r="AZ3" s="24"/>
      <c r="BA3" s="25"/>
      <c r="BB3" s="24"/>
      <c r="BC3" s="25">
        <v>50</v>
      </c>
      <c r="BD3" s="25"/>
      <c r="BE3" s="25"/>
      <c r="BF3" s="24"/>
      <c r="BG3" s="25">
        <v>50</v>
      </c>
    </row>
    <row r="4" spans="1:59" s="27" customFormat="1" ht="114.75" customHeight="1" x14ac:dyDescent="0.25">
      <c r="A4" s="28" t="s">
        <v>378</v>
      </c>
      <c r="B4" s="28" t="s">
        <v>236</v>
      </c>
      <c r="C4" s="28" t="s">
        <v>194</v>
      </c>
      <c r="D4" s="28" t="s">
        <v>379</v>
      </c>
      <c r="E4" s="28" t="s">
        <v>379</v>
      </c>
      <c r="F4" s="29" t="s">
        <v>170</v>
      </c>
      <c r="G4" s="28" t="s">
        <v>175</v>
      </c>
      <c r="H4" s="28" t="s">
        <v>180</v>
      </c>
      <c r="I4" s="28" t="s">
        <v>431</v>
      </c>
      <c r="J4" s="28" t="s">
        <v>432</v>
      </c>
      <c r="K4" s="28"/>
      <c r="L4" s="30"/>
      <c r="M4" s="28" t="s">
        <v>379</v>
      </c>
      <c r="N4" s="28"/>
      <c r="O4" s="28"/>
      <c r="P4" s="30">
        <v>185</v>
      </c>
      <c r="Q4" s="28" t="s">
        <v>380</v>
      </c>
      <c r="R4" s="30" t="s">
        <v>36</v>
      </c>
      <c r="S4" s="30"/>
      <c r="T4" s="30"/>
      <c r="U4" s="30"/>
      <c r="V4" s="30"/>
      <c r="W4" s="30"/>
      <c r="X4" s="30"/>
      <c r="Y4" s="30"/>
      <c r="Z4" s="30"/>
      <c r="AA4" s="30"/>
      <c r="AB4" s="30"/>
      <c r="AC4" s="30"/>
      <c r="AD4" s="30"/>
      <c r="AE4" s="30"/>
      <c r="AF4" s="30"/>
      <c r="AG4" s="30" t="s">
        <v>434</v>
      </c>
      <c r="AH4" s="30" t="s">
        <v>440</v>
      </c>
      <c r="AI4" s="30" t="s">
        <v>441</v>
      </c>
      <c r="AJ4" s="30" t="s">
        <v>437</v>
      </c>
      <c r="AK4" s="28" t="s">
        <v>442</v>
      </c>
      <c r="AL4" s="28" t="s">
        <v>443</v>
      </c>
      <c r="AM4" s="29"/>
      <c r="AN4" s="29"/>
      <c r="AO4" s="30">
        <v>100</v>
      </c>
      <c r="AP4" s="30"/>
      <c r="AQ4" s="30"/>
      <c r="AR4" s="30">
        <v>100</v>
      </c>
      <c r="AS4" s="30"/>
      <c r="AT4" s="29"/>
      <c r="AU4" s="30">
        <v>100</v>
      </c>
      <c r="AV4" s="29"/>
      <c r="AW4" s="31">
        <v>16.66</v>
      </c>
      <c r="AX4" s="29"/>
      <c r="AY4" s="30">
        <v>16.66</v>
      </c>
      <c r="AZ4" s="29"/>
      <c r="BA4" s="30">
        <v>16.66</v>
      </c>
      <c r="BB4" s="29"/>
      <c r="BC4" s="30">
        <v>16.66</v>
      </c>
      <c r="BD4" s="30"/>
      <c r="BE4" s="30">
        <v>16.66</v>
      </c>
      <c r="BF4" s="29"/>
      <c r="BG4" s="30">
        <v>16.66</v>
      </c>
    </row>
    <row r="5" spans="1:59" s="27" customFormat="1" ht="114.75" customHeight="1" x14ac:dyDescent="0.25">
      <c r="A5" s="23" t="s">
        <v>378</v>
      </c>
      <c r="B5" s="23" t="s">
        <v>236</v>
      </c>
      <c r="C5" s="23" t="s">
        <v>194</v>
      </c>
      <c r="D5" s="23" t="s">
        <v>379</v>
      </c>
      <c r="E5" s="23" t="s">
        <v>379</v>
      </c>
      <c r="F5" s="24" t="s">
        <v>170</v>
      </c>
      <c r="G5" s="23" t="s">
        <v>175</v>
      </c>
      <c r="H5" s="23" t="s">
        <v>180</v>
      </c>
      <c r="I5" s="23" t="s">
        <v>431</v>
      </c>
      <c r="J5" s="23" t="s">
        <v>432</v>
      </c>
      <c r="K5" s="23"/>
      <c r="L5" s="25"/>
      <c r="M5" s="23" t="s">
        <v>379</v>
      </c>
      <c r="N5" s="23"/>
      <c r="O5" s="23"/>
      <c r="P5" s="25">
        <v>155</v>
      </c>
      <c r="Q5" s="23" t="s">
        <v>381</v>
      </c>
      <c r="R5" s="25" t="s">
        <v>36</v>
      </c>
      <c r="S5" s="25"/>
      <c r="T5" s="25"/>
      <c r="U5" s="25"/>
      <c r="V5" s="25"/>
      <c r="W5" s="25"/>
      <c r="X5" s="25"/>
      <c r="Y5" s="25"/>
      <c r="Z5" s="25"/>
      <c r="AA5" s="25"/>
      <c r="AB5" s="25"/>
      <c r="AC5" s="25"/>
      <c r="AD5" s="25"/>
      <c r="AE5" s="25"/>
      <c r="AF5" s="25"/>
      <c r="AG5" s="25" t="s">
        <v>444</v>
      </c>
      <c r="AH5" s="25" t="s">
        <v>440</v>
      </c>
      <c r="AI5" s="25" t="s">
        <v>441</v>
      </c>
      <c r="AJ5" s="25" t="s">
        <v>445</v>
      </c>
      <c r="AK5" s="23" t="s">
        <v>446</v>
      </c>
      <c r="AL5" s="23" t="s">
        <v>447</v>
      </c>
      <c r="AM5" s="24"/>
      <c r="AN5" s="24"/>
      <c r="AO5" s="32">
        <v>502800000</v>
      </c>
      <c r="AP5" s="32"/>
      <c r="AQ5" s="32"/>
      <c r="AR5" s="32">
        <v>502800000</v>
      </c>
      <c r="AS5" s="25"/>
      <c r="AT5" s="24"/>
      <c r="AU5" s="32">
        <v>502800000</v>
      </c>
      <c r="AV5" s="24"/>
      <c r="AW5" s="33">
        <v>83800000</v>
      </c>
      <c r="AX5" s="24"/>
      <c r="AY5" s="34">
        <v>83800000</v>
      </c>
      <c r="AZ5" s="24"/>
      <c r="BA5" s="35">
        <v>83800000</v>
      </c>
      <c r="BB5" s="24"/>
      <c r="BC5" s="35">
        <v>83800000</v>
      </c>
      <c r="BD5" s="25"/>
      <c r="BE5" s="35">
        <v>83800000</v>
      </c>
      <c r="BF5" s="24"/>
      <c r="BG5" s="35">
        <v>83800000</v>
      </c>
    </row>
    <row r="6" spans="1:59" s="27" customFormat="1" ht="114.75" customHeight="1" x14ac:dyDescent="0.25">
      <c r="A6" s="28" t="s">
        <v>378</v>
      </c>
      <c r="B6" s="28" t="s">
        <v>236</v>
      </c>
      <c r="C6" s="28" t="s">
        <v>194</v>
      </c>
      <c r="D6" s="28" t="s">
        <v>379</v>
      </c>
      <c r="E6" s="28" t="s">
        <v>379</v>
      </c>
      <c r="F6" s="29" t="s">
        <v>170</v>
      </c>
      <c r="G6" s="28" t="s">
        <v>175</v>
      </c>
      <c r="H6" s="28" t="s">
        <v>180</v>
      </c>
      <c r="I6" s="28" t="s">
        <v>431</v>
      </c>
      <c r="J6" s="28" t="s">
        <v>432</v>
      </c>
      <c r="K6" s="28"/>
      <c r="L6" s="30"/>
      <c r="M6" s="28" t="s">
        <v>379</v>
      </c>
      <c r="N6" s="28"/>
      <c r="O6" s="28"/>
      <c r="P6" s="30">
        <v>156</v>
      </c>
      <c r="Q6" s="28" t="s">
        <v>382</v>
      </c>
      <c r="R6" s="30" t="s">
        <v>36</v>
      </c>
      <c r="S6" s="30"/>
      <c r="T6" s="30"/>
      <c r="U6" s="30"/>
      <c r="V6" s="30"/>
      <c r="W6" s="30"/>
      <c r="X6" s="30"/>
      <c r="Y6" s="30"/>
      <c r="Z6" s="30"/>
      <c r="AA6" s="30"/>
      <c r="AB6" s="30"/>
      <c r="AC6" s="30"/>
      <c r="AD6" s="30"/>
      <c r="AE6" s="30"/>
      <c r="AF6" s="30"/>
      <c r="AG6" s="30" t="s">
        <v>434</v>
      </c>
      <c r="AH6" s="30" t="s">
        <v>448</v>
      </c>
      <c r="AI6" s="30" t="s">
        <v>441</v>
      </c>
      <c r="AJ6" s="30" t="s">
        <v>437</v>
      </c>
      <c r="AK6" s="28" t="s">
        <v>449</v>
      </c>
      <c r="AL6" s="28" t="s">
        <v>450</v>
      </c>
      <c r="AM6" s="29"/>
      <c r="AN6" s="29"/>
      <c r="AO6" s="30">
        <v>100</v>
      </c>
      <c r="AP6" s="30"/>
      <c r="AQ6" s="30"/>
      <c r="AR6" s="30">
        <v>100</v>
      </c>
      <c r="AS6" s="30"/>
      <c r="AT6" s="29"/>
      <c r="AU6" s="30">
        <v>100</v>
      </c>
      <c r="AV6" s="29"/>
      <c r="AW6" s="31"/>
      <c r="AX6" s="29"/>
      <c r="AY6" s="30"/>
      <c r="AZ6" s="29"/>
      <c r="BA6" s="30">
        <v>50</v>
      </c>
      <c r="BB6" s="29"/>
      <c r="BC6" s="30"/>
      <c r="BD6" s="30"/>
      <c r="BE6" s="30"/>
      <c r="BF6" s="29"/>
      <c r="BG6" s="30">
        <v>50</v>
      </c>
    </row>
    <row r="7" spans="1:59" s="27" customFormat="1" ht="114.75" customHeight="1" x14ac:dyDescent="0.25">
      <c r="A7" s="23" t="s">
        <v>378</v>
      </c>
      <c r="B7" s="23" t="s">
        <v>236</v>
      </c>
      <c r="C7" s="23" t="s">
        <v>194</v>
      </c>
      <c r="D7" s="23" t="s">
        <v>379</v>
      </c>
      <c r="E7" s="23" t="s">
        <v>379</v>
      </c>
      <c r="F7" s="24" t="s">
        <v>170</v>
      </c>
      <c r="G7" s="23" t="s">
        <v>175</v>
      </c>
      <c r="H7" s="23" t="s">
        <v>180</v>
      </c>
      <c r="I7" s="23" t="s">
        <v>431</v>
      </c>
      <c r="J7" s="23" t="s">
        <v>432</v>
      </c>
      <c r="K7" s="23"/>
      <c r="L7" s="25"/>
      <c r="M7" s="23" t="s">
        <v>379</v>
      </c>
      <c r="N7" s="23"/>
      <c r="O7" s="23"/>
      <c r="P7" s="25">
        <v>157</v>
      </c>
      <c r="Q7" s="23" t="s">
        <v>383</v>
      </c>
      <c r="R7" s="25" t="s">
        <v>36</v>
      </c>
      <c r="S7" s="25"/>
      <c r="T7" s="25"/>
      <c r="U7" s="25"/>
      <c r="V7" s="25"/>
      <c r="W7" s="25"/>
      <c r="X7" s="25"/>
      <c r="Y7" s="25"/>
      <c r="Z7" s="25"/>
      <c r="AA7" s="25"/>
      <c r="AB7" s="25"/>
      <c r="AC7" s="25"/>
      <c r="AD7" s="25"/>
      <c r="AE7" s="25"/>
      <c r="AF7" s="25"/>
      <c r="AG7" s="25" t="s">
        <v>434</v>
      </c>
      <c r="AH7" s="25" t="s">
        <v>440</v>
      </c>
      <c r="AI7" s="25" t="s">
        <v>436</v>
      </c>
      <c r="AJ7" s="25" t="s">
        <v>437</v>
      </c>
      <c r="AK7" s="23" t="s">
        <v>451</v>
      </c>
      <c r="AL7" s="23" t="s">
        <v>452</v>
      </c>
      <c r="AM7" s="24"/>
      <c r="AN7" s="24"/>
      <c r="AO7" s="25">
        <v>100</v>
      </c>
      <c r="AP7" s="25"/>
      <c r="AQ7" s="25"/>
      <c r="AR7" s="25">
        <v>100</v>
      </c>
      <c r="AS7" s="25"/>
      <c r="AT7" s="24"/>
      <c r="AU7" s="25">
        <v>100</v>
      </c>
      <c r="AV7" s="24"/>
      <c r="AW7" s="33">
        <v>100</v>
      </c>
      <c r="AX7" s="24"/>
      <c r="AY7" s="25">
        <v>100</v>
      </c>
      <c r="AZ7" s="24"/>
      <c r="BA7" s="25">
        <v>100</v>
      </c>
      <c r="BB7" s="24"/>
      <c r="BC7" s="25">
        <v>100</v>
      </c>
      <c r="BD7" s="25"/>
      <c r="BE7" s="25">
        <v>100</v>
      </c>
      <c r="BF7" s="24"/>
      <c r="BG7" s="25">
        <v>100</v>
      </c>
    </row>
    <row r="8" spans="1:59" s="27" customFormat="1" ht="84.75" customHeight="1" x14ac:dyDescent="0.25">
      <c r="A8" s="30" t="s">
        <v>378</v>
      </c>
      <c r="B8" s="30" t="s">
        <v>384</v>
      </c>
      <c r="C8" s="30" t="s">
        <v>385</v>
      </c>
      <c r="D8" s="30" t="s">
        <v>386</v>
      </c>
      <c r="E8" s="30" t="s">
        <v>386</v>
      </c>
      <c r="F8" s="29" t="s">
        <v>170</v>
      </c>
      <c r="G8" s="29" t="s">
        <v>175</v>
      </c>
      <c r="H8" s="29" t="s">
        <v>180</v>
      </c>
      <c r="I8" s="29" t="s">
        <v>431</v>
      </c>
      <c r="J8" s="29" t="s">
        <v>432</v>
      </c>
      <c r="K8" s="29"/>
      <c r="L8" s="30"/>
      <c r="M8" s="29" t="s">
        <v>386</v>
      </c>
      <c r="N8" s="29"/>
      <c r="O8" s="29"/>
      <c r="P8" s="30">
        <v>412</v>
      </c>
      <c r="Q8" s="28" t="s">
        <v>387</v>
      </c>
      <c r="R8" s="30" t="s">
        <v>36</v>
      </c>
      <c r="S8" s="30"/>
      <c r="T8" s="30"/>
      <c r="U8" s="30"/>
      <c r="V8" s="30"/>
      <c r="W8" s="30"/>
      <c r="X8" s="30"/>
      <c r="Y8" s="30"/>
      <c r="Z8" s="30"/>
      <c r="AA8" s="30"/>
      <c r="AB8" s="30"/>
      <c r="AC8" s="30"/>
      <c r="AD8" s="30"/>
      <c r="AE8" s="30"/>
      <c r="AF8" s="30"/>
      <c r="AG8" s="30" t="s">
        <v>444</v>
      </c>
      <c r="AH8" s="30" t="s">
        <v>448</v>
      </c>
      <c r="AI8" s="30" t="s">
        <v>441</v>
      </c>
      <c r="AJ8" s="30" t="s">
        <v>445</v>
      </c>
      <c r="AK8" s="28" t="s">
        <v>387</v>
      </c>
      <c r="AL8" s="28" t="s">
        <v>453</v>
      </c>
      <c r="AM8" s="37"/>
      <c r="AN8" s="37"/>
      <c r="AO8" s="37">
        <v>2</v>
      </c>
      <c r="AP8" s="37"/>
      <c r="AQ8" s="37"/>
      <c r="AR8" s="37">
        <v>2</v>
      </c>
      <c r="AS8" s="37"/>
      <c r="AT8" s="37"/>
      <c r="AU8" s="37">
        <v>2</v>
      </c>
      <c r="AV8" s="37"/>
      <c r="AW8" s="39"/>
      <c r="AX8" s="29"/>
      <c r="AY8" s="29"/>
      <c r="AZ8" s="30"/>
      <c r="BA8" s="30">
        <v>1</v>
      </c>
      <c r="BB8" s="29"/>
      <c r="BC8" s="29"/>
      <c r="BD8" s="29"/>
      <c r="BE8" s="29"/>
      <c r="BF8" s="29"/>
      <c r="BG8" s="30">
        <v>1</v>
      </c>
    </row>
    <row r="9" spans="1:59" s="27" customFormat="1" ht="84.75" customHeight="1" x14ac:dyDescent="0.25">
      <c r="A9" s="30" t="s">
        <v>378</v>
      </c>
      <c r="B9" s="30" t="s">
        <v>384</v>
      </c>
      <c r="C9" s="30" t="s">
        <v>385</v>
      </c>
      <c r="D9" s="30" t="s">
        <v>386</v>
      </c>
      <c r="E9" s="30" t="s">
        <v>386</v>
      </c>
      <c r="F9" s="29" t="s">
        <v>170</v>
      </c>
      <c r="G9" s="29" t="s">
        <v>175</v>
      </c>
      <c r="H9" s="36" t="s">
        <v>180</v>
      </c>
      <c r="I9" s="29" t="s">
        <v>431</v>
      </c>
      <c r="J9" s="29" t="s">
        <v>432</v>
      </c>
      <c r="K9" s="29"/>
      <c r="L9" s="30"/>
      <c r="M9" s="29" t="s">
        <v>386</v>
      </c>
      <c r="N9" s="29"/>
      <c r="O9" s="29"/>
      <c r="P9" s="30">
        <v>413</v>
      </c>
      <c r="Q9" s="36" t="s">
        <v>388</v>
      </c>
      <c r="R9" s="30" t="s">
        <v>36</v>
      </c>
      <c r="S9" s="30"/>
      <c r="T9" s="30"/>
      <c r="U9" s="30"/>
      <c r="V9" s="30"/>
      <c r="W9" s="30"/>
      <c r="X9" s="30"/>
      <c r="Y9" s="30"/>
      <c r="Z9" s="30"/>
      <c r="AA9" s="30"/>
      <c r="AB9" s="30"/>
      <c r="AC9" s="30"/>
      <c r="AD9" s="30"/>
      <c r="AE9" s="30"/>
      <c r="AF9" s="30"/>
      <c r="AG9" s="30" t="s">
        <v>444</v>
      </c>
      <c r="AH9" s="30" t="s">
        <v>448</v>
      </c>
      <c r="AI9" s="30" t="s">
        <v>441</v>
      </c>
      <c r="AJ9" s="30" t="s">
        <v>445</v>
      </c>
      <c r="AK9" s="36" t="s">
        <v>454</v>
      </c>
      <c r="AL9" s="36" t="s">
        <v>455</v>
      </c>
      <c r="AM9" s="41"/>
      <c r="AN9" s="37"/>
      <c r="AO9" s="37">
        <v>2</v>
      </c>
      <c r="AP9" s="37"/>
      <c r="AQ9" s="37"/>
      <c r="AR9" s="37">
        <v>2</v>
      </c>
      <c r="AS9" s="37"/>
      <c r="AT9" s="37"/>
      <c r="AU9" s="37">
        <v>2</v>
      </c>
      <c r="AV9" s="37"/>
      <c r="AW9" s="42"/>
      <c r="AX9" s="30"/>
      <c r="AY9" s="29"/>
      <c r="AZ9" s="30"/>
      <c r="BA9" s="30">
        <v>1</v>
      </c>
      <c r="BB9" s="29"/>
      <c r="BC9" s="29"/>
      <c r="BD9" s="30"/>
      <c r="BE9" s="29"/>
      <c r="BF9" s="29"/>
      <c r="BG9" s="30">
        <v>1</v>
      </c>
    </row>
    <row r="10" spans="1:59" s="27" customFormat="1" ht="84.75" customHeight="1" x14ac:dyDescent="0.25">
      <c r="A10" s="30" t="s">
        <v>378</v>
      </c>
      <c r="B10" s="30" t="s">
        <v>384</v>
      </c>
      <c r="C10" s="30" t="s">
        <v>385</v>
      </c>
      <c r="D10" s="30" t="s">
        <v>386</v>
      </c>
      <c r="E10" s="30" t="s">
        <v>386</v>
      </c>
      <c r="F10" s="29" t="s">
        <v>170</v>
      </c>
      <c r="G10" s="29" t="s">
        <v>175</v>
      </c>
      <c r="H10" s="36" t="s">
        <v>180</v>
      </c>
      <c r="I10" s="29" t="s">
        <v>431</v>
      </c>
      <c r="J10" s="29" t="s">
        <v>432</v>
      </c>
      <c r="K10" s="29"/>
      <c r="L10" s="30"/>
      <c r="M10" s="29" t="s">
        <v>386</v>
      </c>
      <c r="N10" s="29"/>
      <c r="O10" s="29"/>
      <c r="P10" s="30">
        <v>414</v>
      </c>
      <c r="Q10" s="36" t="s">
        <v>389</v>
      </c>
      <c r="R10" s="30" t="s">
        <v>36</v>
      </c>
      <c r="S10" s="30"/>
      <c r="T10" s="30"/>
      <c r="U10" s="30"/>
      <c r="V10" s="30"/>
      <c r="W10" s="30"/>
      <c r="X10" s="30"/>
      <c r="Y10" s="30"/>
      <c r="Z10" s="30"/>
      <c r="AA10" s="30"/>
      <c r="AB10" s="30"/>
      <c r="AC10" s="30"/>
      <c r="AD10" s="30"/>
      <c r="AE10" s="30"/>
      <c r="AF10" s="30"/>
      <c r="AG10" s="30" t="s">
        <v>444</v>
      </c>
      <c r="AH10" s="30" t="s">
        <v>448</v>
      </c>
      <c r="AI10" s="30" t="s">
        <v>441</v>
      </c>
      <c r="AJ10" s="30" t="s">
        <v>445</v>
      </c>
      <c r="AK10" s="36" t="s">
        <v>389</v>
      </c>
      <c r="AL10" s="36" t="s">
        <v>453</v>
      </c>
      <c r="AM10" s="41"/>
      <c r="AN10" s="37"/>
      <c r="AO10" s="37">
        <v>2</v>
      </c>
      <c r="AP10" s="37"/>
      <c r="AQ10" s="37"/>
      <c r="AR10" s="37">
        <v>2</v>
      </c>
      <c r="AS10" s="37"/>
      <c r="AT10" s="37"/>
      <c r="AU10" s="37">
        <v>2</v>
      </c>
      <c r="AV10" s="37"/>
      <c r="AW10" s="42"/>
      <c r="AX10" s="30"/>
      <c r="AY10" s="29"/>
      <c r="AZ10" s="30"/>
      <c r="BA10" s="30">
        <v>1</v>
      </c>
      <c r="BB10" s="29"/>
      <c r="BC10" s="29"/>
      <c r="BD10" s="30"/>
      <c r="BE10" s="29"/>
      <c r="BF10" s="29"/>
      <c r="BG10" s="30">
        <v>1</v>
      </c>
    </row>
    <row r="11" spans="1:59" s="27" customFormat="1" ht="84.75" customHeight="1" x14ac:dyDescent="0.25">
      <c r="A11" s="30" t="s">
        <v>378</v>
      </c>
      <c r="B11" s="30" t="s">
        <v>384</v>
      </c>
      <c r="C11" s="30" t="s">
        <v>385</v>
      </c>
      <c r="D11" s="30" t="s">
        <v>386</v>
      </c>
      <c r="E11" s="30" t="s">
        <v>386</v>
      </c>
      <c r="F11" s="29" t="s">
        <v>170</v>
      </c>
      <c r="G11" s="29" t="s">
        <v>175</v>
      </c>
      <c r="H11" s="36" t="s">
        <v>180</v>
      </c>
      <c r="I11" s="29" t="s">
        <v>431</v>
      </c>
      <c r="J11" s="29" t="s">
        <v>432</v>
      </c>
      <c r="K11" s="29"/>
      <c r="L11" s="30"/>
      <c r="M11" s="29" t="s">
        <v>386</v>
      </c>
      <c r="N11" s="29"/>
      <c r="O11" s="29"/>
      <c r="P11" s="30">
        <v>415</v>
      </c>
      <c r="Q11" s="36" t="s">
        <v>390</v>
      </c>
      <c r="R11" s="30" t="s">
        <v>36</v>
      </c>
      <c r="S11" s="30"/>
      <c r="T11" s="30"/>
      <c r="U11" s="30"/>
      <c r="V11" s="30"/>
      <c r="W11" s="30"/>
      <c r="X11" s="30"/>
      <c r="Y11" s="30"/>
      <c r="Z11" s="30"/>
      <c r="AA11" s="30"/>
      <c r="AB11" s="30"/>
      <c r="AC11" s="30"/>
      <c r="AD11" s="30"/>
      <c r="AE11" s="30"/>
      <c r="AF11" s="30"/>
      <c r="AG11" s="30" t="s">
        <v>444</v>
      </c>
      <c r="AH11" s="30" t="s">
        <v>456</v>
      </c>
      <c r="AI11" s="30" t="s">
        <v>457</v>
      </c>
      <c r="AJ11" s="30" t="s">
        <v>445</v>
      </c>
      <c r="AK11" s="36" t="s">
        <v>458</v>
      </c>
      <c r="AL11" s="36" t="s">
        <v>459</v>
      </c>
      <c r="AM11" s="41"/>
      <c r="AN11" s="37"/>
      <c r="AO11" s="37">
        <v>1</v>
      </c>
      <c r="AP11" s="37"/>
      <c r="AQ11" s="37"/>
      <c r="AR11" s="37">
        <v>1</v>
      </c>
      <c r="AS11" s="37"/>
      <c r="AT11" s="37"/>
      <c r="AU11" s="37">
        <v>1</v>
      </c>
      <c r="AV11" s="37"/>
      <c r="AW11" s="42"/>
      <c r="AX11" s="30"/>
      <c r="AY11" s="29"/>
      <c r="AZ11" s="30"/>
      <c r="BA11" s="30"/>
      <c r="BB11" s="29"/>
      <c r="BC11" s="29"/>
      <c r="BD11" s="30"/>
      <c r="BE11" s="29"/>
      <c r="BF11" s="29"/>
      <c r="BG11" s="30">
        <v>1</v>
      </c>
    </row>
    <row r="12" spans="1:59" s="27" customFormat="1" ht="84.75" customHeight="1" x14ac:dyDescent="0.25">
      <c r="A12" s="30" t="s">
        <v>378</v>
      </c>
      <c r="B12" s="30" t="s">
        <v>384</v>
      </c>
      <c r="C12" s="30" t="s">
        <v>385</v>
      </c>
      <c r="D12" s="30" t="s">
        <v>386</v>
      </c>
      <c r="E12" s="30" t="s">
        <v>386</v>
      </c>
      <c r="F12" s="29" t="s">
        <v>170</v>
      </c>
      <c r="G12" s="29" t="s">
        <v>175</v>
      </c>
      <c r="H12" s="36" t="s">
        <v>180</v>
      </c>
      <c r="I12" s="29" t="s">
        <v>431</v>
      </c>
      <c r="J12" s="29" t="s">
        <v>432</v>
      </c>
      <c r="K12" s="29"/>
      <c r="L12" s="30"/>
      <c r="M12" s="29" t="s">
        <v>386</v>
      </c>
      <c r="N12" s="29"/>
      <c r="O12" s="29"/>
      <c r="P12" s="30">
        <v>416</v>
      </c>
      <c r="Q12" s="36" t="s">
        <v>391</v>
      </c>
      <c r="R12" s="30" t="s">
        <v>36</v>
      </c>
      <c r="S12" s="30"/>
      <c r="T12" s="30"/>
      <c r="U12" s="30"/>
      <c r="V12" s="30"/>
      <c r="W12" s="30"/>
      <c r="X12" s="30"/>
      <c r="Y12" s="30"/>
      <c r="Z12" s="30"/>
      <c r="AA12" s="30"/>
      <c r="AB12" s="30"/>
      <c r="AC12" s="30"/>
      <c r="AD12" s="30"/>
      <c r="AE12" s="30"/>
      <c r="AF12" s="30"/>
      <c r="AG12" s="30" t="s">
        <v>434</v>
      </c>
      <c r="AH12" s="30" t="s">
        <v>460</v>
      </c>
      <c r="AI12" s="30" t="s">
        <v>436</v>
      </c>
      <c r="AJ12" s="30" t="s">
        <v>437</v>
      </c>
      <c r="AK12" s="36" t="s">
        <v>461</v>
      </c>
      <c r="AL12" s="36" t="s">
        <v>462</v>
      </c>
      <c r="AM12" s="41"/>
      <c r="AN12" s="37"/>
      <c r="AO12" s="37">
        <v>100</v>
      </c>
      <c r="AP12" s="37"/>
      <c r="AQ12" s="37"/>
      <c r="AR12" s="37">
        <v>100</v>
      </c>
      <c r="AS12" s="37">
        <v>0</v>
      </c>
      <c r="AT12" s="37"/>
      <c r="AU12" s="37">
        <v>100</v>
      </c>
      <c r="AV12" s="37">
        <v>100</v>
      </c>
      <c r="AW12" s="42">
        <v>100</v>
      </c>
      <c r="AX12" s="30">
        <v>100</v>
      </c>
      <c r="AY12" s="42">
        <v>100</v>
      </c>
      <c r="AZ12" s="42">
        <v>100</v>
      </c>
      <c r="BA12" s="42">
        <v>100</v>
      </c>
      <c r="BB12" s="42">
        <v>100</v>
      </c>
      <c r="BC12" s="42">
        <v>100</v>
      </c>
      <c r="BD12" s="42">
        <v>100</v>
      </c>
      <c r="BE12" s="42">
        <v>100</v>
      </c>
      <c r="BF12" s="42">
        <v>100</v>
      </c>
      <c r="BG12" s="42">
        <v>100</v>
      </c>
    </row>
    <row r="13" spans="1:59" s="27" customFormat="1" ht="84.75" customHeight="1" x14ac:dyDescent="0.25">
      <c r="A13" s="30" t="s">
        <v>378</v>
      </c>
      <c r="B13" s="30" t="s">
        <v>384</v>
      </c>
      <c r="C13" s="30" t="s">
        <v>385</v>
      </c>
      <c r="D13" s="30" t="s">
        <v>386</v>
      </c>
      <c r="E13" s="30" t="s">
        <v>386</v>
      </c>
      <c r="F13" s="29" t="s">
        <v>170</v>
      </c>
      <c r="G13" s="29" t="s">
        <v>175</v>
      </c>
      <c r="H13" s="36" t="s">
        <v>180</v>
      </c>
      <c r="I13" s="29" t="s">
        <v>431</v>
      </c>
      <c r="J13" s="29" t="s">
        <v>432</v>
      </c>
      <c r="K13" s="29"/>
      <c r="L13" s="30"/>
      <c r="M13" s="29" t="s">
        <v>386</v>
      </c>
      <c r="N13" s="29"/>
      <c r="O13" s="29"/>
      <c r="P13" s="30">
        <v>417</v>
      </c>
      <c r="Q13" s="36" t="s">
        <v>392</v>
      </c>
      <c r="R13" s="30" t="s">
        <v>36</v>
      </c>
      <c r="S13" s="30"/>
      <c r="T13" s="30"/>
      <c r="U13" s="30"/>
      <c r="V13" s="30"/>
      <c r="W13" s="30"/>
      <c r="X13" s="30"/>
      <c r="Y13" s="30"/>
      <c r="Z13" s="30"/>
      <c r="AA13" s="30"/>
      <c r="AB13" s="30"/>
      <c r="AC13" s="30"/>
      <c r="AD13" s="30"/>
      <c r="AE13" s="30"/>
      <c r="AF13" s="30"/>
      <c r="AG13" s="30" t="s">
        <v>434</v>
      </c>
      <c r="AH13" s="30" t="s">
        <v>463</v>
      </c>
      <c r="AI13" s="30" t="s">
        <v>441</v>
      </c>
      <c r="AJ13" s="30" t="s">
        <v>437</v>
      </c>
      <c r="AK13" s="36" t="s">
        <v>464</v>
      </c>
      <c r="AL13" s="36" t="s">
        <v>465</v>
      </c>
      <c r="AM13" s="41"/>
      <c r="AN13" s="37"/>
      <c r="AO13" s="37">
        <v>100</v>
      </c>
      <c r="AP13" s="37"/>
      <c r="AQ13" s="37"/>
      <c r="AR13" s="37">
        <v>100</v>
      </c>
      <c r="AS13" s="37"/>
      <c r="AT13" s="37"/>
      <c r="AU13" s="37">
        <v>100</v>
      </c>
      <c r="AV13" s="37"/>
      <c r="AW13" s="42"/>
      <c r="AX13" s="30">
        <v>25</v>
      </c>
      <c r="AY13" s="29"/>
      <c r="AZ13" s="30"/>
      <c r="BA13" s="30">
        <v>25</v>
      </c>
      <c r="BB13" s="29"/>
      <c r="BC13" s="29"/>
      <c r="BD13" s="30">
        <v>25</v>
      </c>
      <c r="BE13" s="29"/>
      <c r="BF13" s="29"/>
      <c r="BG13" s="30">
        <v>25</v>
      </c>
    </row>
    <row r="14" spans="1:59" s="27" customFormat="1" ht="84.75" customHeight="1" x14ac:dyDescent="0.25">
      <c r="A14" s="30" t="s">
        <v>378</v>
      </c>
      <c r="B14" s="30" t="s">
        <v>384</v>
      </c>
      <c r="C14" s="30" t="s">
        <v>385</v>
      </c>
      <c r="D14" s="30" t="s">
        <v>386</v>
      </c>
      <c r="E14" s="30" t="s">
        <v>386</v>
      </c>
      <c r="F14" s="29" t="s">
        <v>170</v>
      </c>
      <c r="G14" s="29" t="s">
        <v>175</v>
      </c>
      <c r="H14" s="36" t="s">
        <v>180</v>
      </c>
      <c r="I14" s="29" t="s">
        <v>431</v>
      </c>
      <c r="J14" s="29" t="s">
        <v>432</v>
      </c>
      <c r="K14" s="29"/>
      <c r="L14" s="30"/>
      <c r="M14" s="29" t="s">
        <v>386</v>
      </c>
      <c r="N14" s="29"/>
      <c r="O14" s="29"/>
      <c r="P14" s="30">
        <v>418</v>
      </c>
      <c r="Q14" s="36" t="s">
        <v>393</v>
      </c>
      <c r="R14" s="30" t="s">
        <v>36</v>
      </c>
      <c r="S14" s="30"/>
      <c r="T14" s="30"/>
      <c r="U14" s="30"/>
      <c r="V14" s="30"/>
      <c r="W14" s="30"/>
      <c r="X14" s="30"/>
      <c r="Y14" s="30"/>
      <c r="Z14" s="30"/>
      <c r="AA14" s="30"/>
      <c r="AB14" s="30"/>
      <c r="AC14" s="30"/>
      <c r="AD14" s="30"/>
      <c r="AE14" s="30"/>
      <c r="AF14" s="30"/>
      <c r="AG14" s="30" t="s">
        <v>434</v>
      </c>
      <c r="AH14" s="30" t="s">
        <v>448</v>
      </c>
      <c r="AI14" s="30" t="s">
        <v>441</v>
      </c>
      <c r="AJ14" s="30" t="s">
        <v>437</v>
      </c>
      <c r="AK14" s="36" t="s">
        <v>466</v>
      </c>
      <c r="AL14" s="36" t="s">
        <v>467</v>
      </c>
      <c r="AM14" s="41"/>
      <c r="AN14" s="37"/>
      <c r="AO14" s="37">
        <v>100</v>
      </c>
      <c r="AP14" s="37"/>
      <c r="AQ14" s="37"/>
      <c r="AR14" s="37">
        <v>100</v>
      </c>
      <c r="AS14" s="37"/>
      <c r="AT14" s="37"/>
      <c r="AU14" s="37">
        <v>100</v>
      </c>
      <c r="AV14" s="37"/>
      <c r="AW14" s="42"/>
      <c r="AX14" s="30"/>
      <c r="AY14" s="29"/>
      <c r="AZ14" s="30"/>
      <c r="BA14" s="30">
        <v>50</v>
      </c>
      <c r="BB14" s="29"/>
      <c r="BC14" s="29"/>
      <c r="BD14" s="30"/>
      <c r="BE14" s="29"/>
      <c r="BF14" s="29"/>
      <c r="BG14" s="30">
        <v>50</v>
      </c>
    </row>
    <row r="15" spans="1:59" ht="84.75" customHeight="1" x14ac:dyDescent="0.25">
      <c r="A15" s="43" t="s">
        <v>297</v>
      </c>
      <c r="B15" s="43" t="s">
        <v>298</v>
      </c>
      <c r="C15" s="43" t="s">
        <v>299</v>
      </c>
      <c r="D15" s="43" t="s">
        <v>300</v>
      </c>
      <c r="E15" s="43" t="s">
        <v>300</v>
      </c>
      <c r="F15" s="30" t="s">
        <v>170</v>
      </c>
      <c r="G15" s="30" t="s">
        <v>175</v>
      </c>
      <c r="H15" s="30" t="s">
        <v>180</v>
      </c>
      <c r="I15" s="30" t="s">
        <v>431</v>
      </c>
      <c r="J15" s="30" t="s">
        <v>432</v>
      </c>
      <c r="K15" s="29"/>
      <c r="L15" s="44" t="s">
        <v>468</v>
      </c>
      <c r="M15" s="29" t="s">
        <v>300</v>
      </c>
      <c r="N15" s="29">
        <v>29</v>
      </c>
      <c r="O15" s="29"/>
      <c r="P15" s="30">
        <v>427</v>
      </c>
      <c r="Q15" s="28" t="s">
        <v>301</v>
      </c>
      <c r="R15" s="30" t="s">
        <v>36</v>
      </c>
      <c r="S15" s="30"/>
      <c r="T15" s="30"/>
      <c r="U15" s="30"/>
      <c r="V15" s="30"/>
      <c r="W15" s="30"/>
      <c r="X15" s="30"/>
      <c r="Y15" s="30"/>
      <c r="Z15" s="30"/>
      <c r="AA15" s="30"/>
      <c r="AB15" s="30"/>
      <c r="AC15" s="30"/>
      <c r="AD15" s="30"/>
      <c r="AE15" s="30"/>
      <c r="AF15" s="30"/>
      <c r="AG15" s="30" t="s">
        <v>469</v>
      </c>
      <c r="AH15" s="30" t="s">
        <v>460</v>
      </c>
      <c r="AI15" s="30" t="s">
        <v>457</v>
      </c>
      <c r="AJ15" s="30" t="s">
        <v>445</v>
      </c>
      <c r="AK15" s="28" t="s">
        <v>470</v>
      </c>
      <c r="AL15" s="36" t="s">
        <v>471</v>
      </c>
      <c r="AM15" s="30">
        <v>0</v>
      </c>
      <c r="AN15" s="45">
        <v>20100000</v>
      </c>
      <c r="AO15" s="45">
        <v>24200000</v>
      </c>
      <c r="AP15" s="45">
        <v>24000000</v>
      </c>
      <c r="AQ15" s="45">
        <v>25500000</v>
      </c>
      <c r="AR15" s="45">
        <v>25500000</v>
      </c>
      <c r="AS15" s="45">
        <v>21080549</v>
      </c>
      <c r="AT15" s="45">
        <v>0</v>
      </c>
      <c r="AU15" s="45">
        <v>24200000</v>
      </c>
      <c r="AV15" s="45">
        <v>1350000</v>
      </c>
      <c r="AW15" s="46">
        <v>1550000</v>
      </c>
      <c r="AX15" s="45">
        <v>1650000</v>
      </c>
      <c r="AY15" s="45">
        <v>1650000</v>
      </c>
      <c r="AZ15" s="47">
        <v>2400000</v>
      </c>
      <c r="BA15" s="49">
        <v>2400000</v>
      </c>
      <c r="BB15" s="30">
        <v>2400000</v>
      </c>
      <c r="BC15" s="30">
        <v>2200000</v>
      </c>
      <c r="BD15" s="30">
        <v>2200000</v>
      </c>
      <c r="BE15" s="30">
        <v>2200000</v>
      </c>
      <c r="BF15" s="30">
        <v>2200000</v>
      </c>
      <c r="BG15" s="30">
        <v>2000000</v>
      </c>
    </row>
    <row r="16" spans="1:59" ht="84.75" customHeight="1" x14ac:dyDescent="0.25">
      <c r="A16" s="43" t="s">
        <v>297</v>
      </c>
      <c r="B16" s="43" t="s">
        <v>298</v>
      </c>
      <c r="C16" s="43" t="s">
        <v>299</v>
      </c>
      <c r="D16" s="43" t="s">
        <v>300</v>
      </c>
      <c r="E16" s="43" t="s">
        <v>300</v>
      </c>
      <c r="F16" s="30" t="s">
        <v>170</v>
      </c>
      <c r="G16" s="30" t="s">
        <v>175</v>
      </c>
      <c r="H16" s="30" t="s">
        <v>180</v>
      </c>
      <c r="I16" s="30" t="s">
        <v>431</v>
      </c>
      <c r="J16" s="30" t="s">
        <v>432</v>
      </c>
      <c r="K16" s="29"/>
      <c r="L16" s="44" t="s">
        <v>468</v>
      </c>
      <c r="M16" s="29" t="s">
        <v>300</v>
      </c>
      <c r="N16" s="29">
        <v>29</v>
      </c>
      <c r="O16" s="29"/>
      <c r="P16" s="30">
        <v>428</v>
      </c>
      <c r="Q16" s="28" t="s">
        <v>302</v>
      </c>
      <c r="R16" s="30" t="s">
        <v>36</v>
      </c>
      <c r="S16" s="30"/>
      <c r="T16" s="30"/>
      <c r="U16" s="30"/>
      <c r="V16" s="30"/>
      <c r="W16" s="30"/>
      <c r="X16" s="30"/>
      <c r="Y16" s="30"/>
      <c r="Z16" s="30"/>
      <c r="AA16" s="30"/>
      <c r="AB16" s="30"/>
      <c r="AC16" s="30"/>
      <c r="AD16" s="30"/>
      <c r="AE16" s="30"/>
      <c r="AF16" s="30"/>
      <c r="AG16" s="30" t="s">
        <v>469</v>
      </c>
      <c r="AH16" s="30" t="s">
        <v>460</v>
      </c>
      <c r="AI16" s="30" t="s">
        <v>457</v>
      </c>
      <c r="AJ16" s="30" t="s">
        <v>445</v>
      </c>
      <c r="AK16" s="28" t="s">
        <v>472</v>
      </c>
      <c r="AL16" s="36" t="s">
        <v>473</v>
      </c>
      <c r="AM16" s="30">
        <v>0</v>
      </c>
      <c r="AN16" s="30">
        <v>0</v>
      </c>
      <c r="AO16" s="45">
        <v>82500500</v>
      </c>
      <c r="AP16" s="45">
        <v>67000000</v>
      </c>
      <c r="AQ16" s="45">
        <v>68000000</v>
      </c>
      <c r="AR16" s="45">
        <v>68000000</v>
      </c>
      <c r="AS16" s="30">
        <v>0</v>
      </c>
      <c r="AT16" s="30" t="s">
        <v>170</v>
      </c>
      <c r="AU16" s="45">
        <v>82500500</v>
      </c>
      <c r="AV16" s="45">
        <v>5500000</v>
      </c>
      <c r="AW16" s="46">
        <v>5500000</v>
      </c>
      <c r="AX16" s="45">
        <v>5500000</v>
      </c>
      <c r="AY16" s="45">
        <v>5500000</v>
      </c>
      <c r="AZ16" s="47">
        <v>11000000</v>
      </c>
      <c r="BA16" s="49">
        <v>11000000</v>
      </c>
      <c r="BB16" s="30">
        <v>11000000</v>
      </c>
      <c r="BC16" s="30">
        <v>5500000</v>
      </c>
      <c r="BD16" s="30">
        <v>5500000</v>
      </c>
      <c r="BE16" s="30">
        <v>5500000</v>
      </c>
      <c r="BF16" s="30">
        <v>5500000</v>
      </c>
      <c r="BG16" s="30">
        <v>5500000</v>
      </c>
    </row>
    <row r="17" spans="1:59" ht="84.75" customHeight="1" x14ac:dyDescent="0.25">
      <c r="A17" s="43" t="s">
        <v>297</v>
      </c>
      <c r="B17" s="43" t="s">
        <v>298</v>
      </c>
      <c r="C17" s="43" t="s">
        <v>299</v>
      </c>
      <c r="D17" s="43" t="s">
        <v>300</v>
      </c>
      <c r="E17" s="43" t="s">
        <v>300</v>
      </c>
      <c r="F17" s="30" t="s">
        <v>170</v>
      </c>
      <c r="G17" s="30" t="s">
        <v>175</v>
      </c>
      <c r="H17" s="30" t="s">
        <v>180</v>
      </c>
      <c r="I17" s="30" t="s">
        <v>431</v>
      </c>
      <c r="J17" s="30" t="s">
        <v>432</v>
      </c>
      <c r="K17" s="29"/>
      <c r="L17" s="44" t="s">
        <v>468</v>
      </c>
      <c r="M17" s="29" t="s">
        <v>300</v>
      </c>
      <c r="N17" s="29">
        <v>29</v>
      </c>
      <c r="O17" s="29"/>
      <c r="P17" s="30">
        <v>429</v>
      </c>
      <c r="Q17" s="28" t="s">
        <v>303</v>
      </c>
      <c r="R17" s="30" t="s">
        <v>36</v>
      </c>
      <c r="S17" s="30"/>
      <c r="T17" s="30"/>
      <c r="U17" s="30"/>
      <c r="V17" s="30"/>
      <c r="W17" s="30"/>
      <c r="X17" s="30"/>
      <c r="Y17" s="30"/>
      <c r="Z17" s="30"/>
      <c r="AA17" s="30"/>
      <c r="AB17" s="30"/>
      <c r="AC17" s="30"/>
      <c r="AD17" s="30"/>
      <c r="AE17" s="30"/>
      <c r="AF17" s="30"/>
      <c r="AG17" s="30" t="s">
        <v>444</v>
      </c>
      <c r="AH17" s="30" t="s">
        <v>460</v>
      </c>
      <c r="AI17" s="30" t="s">
        <v>457</v>
      </c>
      <c r="AJ17" s="30" t="s">
        <v>445</v>
      </c>
      <c r="AK17" s="28" t="s">
        <v>474</v>
      </c>
      <c r="AL17" s="36" t="s">
        <v>475</v>
      </c>
      <c r="AM17" s="30">
        <v>0</v>
      </c>
      <c r="AN17" s="45">
        <v>2430</v>
      </c>
      <c r="AO17" s="45">
        <v>2900</v>
      </c>
      <c r="AP17" s="45">
        <v>3190</v>
      </c>
      <c r="AQ17" s="45">
        <v>3500</v>
      </c>
      <c r="AR17" s="45">
        <v>3500</v>
      </c>
      <c r="AS17" s="45">
        <v>2677</v>
      </c>
      <c r="AT17" s="45">
        <v>0</v>
      </c>
      <c r="AU17" s="45">
        <v>2900</v>
      </c>
      <c r="AV17" s="45">
        <v>200</v>
      </c>
      <c r="AW17" s="42">
        <v>235</v>
      </c>
      <c r="AX17" s="30">
        <v>245</v>
      </c>
      <c r="AY17" s="30">
        <v>250</v>
      </c>
      <c r="AZ17" s="47">
        <v>245</v>
      </c>
      <c r="BA17" s="30">
        <v>245</v>
      </c>
      <c r="BB17" s="30">
        <v>250</v>
      </c>
      <c r="BC17" s="30">
        <v>245</v>
      </c>
      <c r="BD17" s="30">
        <v>255</v>
      </c>
      <c r="BE17" s="30">
        <v>250</v>
      </c>
      <c r="BF17" s="30">
        <v>245</v>
      </c>
      <c r="BG17" s="30">
        <v>235</v>
      </c>
    </row>
    <row r="18" spans="1:59" ht="84.75" customHeight="1" x14ac:dyDescent="0.25">
      <c r="A18" s="43" t="s">
        <v>297</v>
      </c>
      <c r="B18" s="43" t="s">
        <v>298</v>
      </c>
      <c r="C18" s="43" t="s">
        <v>299</v>
      </c>
      <c r="D18" s="43" t="s">
        <v>300</v>
      </c>
      <c r="E18" s="43" t="s">
        <v>300</v>
      </c>
      <c r="F18" s="30" t="s">
        <v>170</v>
      </c>
      <c r="G18" s="30" t="s">
        <v>175</v>
      </c>
      <c r="H18" s="30" t="s">
        <v>180</v>
      </c>
      <c r="I18" s="30" t="s">
        <v>431</v>
      </c>
      <c r="J18" s="30" t="s">
        <v>432</v>
      </c>
      <c r="K18" s="29"/>
      <c r="L18" s="44" t="s">
        <v>468</v>
      </c>
      <c r="M18" s="29" t="s">
        <v>300</v>
      </c>
      <c r="N18" s="29">
        <v>29</v>
      </c>
      <c r="O18" s="29"/>
      <c r="P18" s="30">
        <v>431</v>
      </c>
      <c r="Q18" s="28" t="s">
        <v>304</v>
      </c>
      <c r="R18" s="30" t="s">
        <v>36</v>
      </c>
      <c r="S18" s="30"/>
      <c r="T18" s="30"/>
      <c r="U18" s="30"/>
      <c r="V18" s="30"/>
      <c r="W18" s="30"/>
      <c r="X18" s="30"/>
      <c r="Y18" s="30"/>
      <c r="Z18" s="30"/>
      <c r="AA18" s="30"/>
      <c r="AB18" s="30"/>
      <c r="AC18" s="30"/>
      <c r="AD18" s="30"/>
      <c r="AE18" s="30"/>
      <c r="AF18" s="30"/>
      <c r="AG18" s="30" t="s">
        <v>469</v>
      </c>
      <c r="AH18" s="30" t="s">
        <v>460</v>
      </c>
      <c r="AI18" s="30" t="s">
        <v>457</v>
      </c>
      <c r="AJ18" s="30" t="s">
        <v>445</v>
      </c>
      <c r="AK18" s="28" t="s">
        <v>476</v>
      </c>
      <c r="AL18" s="36" t="s">
        <v>477</v>
      </c>
      <c r="AM18" s="30">
        <v>0</v>
      </c>
      <c r="AN18" s="30">
        <v>180</v>
      </c>
      <c r="AO18" s="30">
        <v>110</v>
      </c>
      <c r="AP18" s="30">
        <v>200</v>
      </c>
      <c r="AQ18" s="30">
        <v>220</v>
      </c>
      <c r="AR18" s="30">
        <v>220</v>
      </c>
      <c r="AS18" s="30">
        <v>172</v>
      </c>
      <c r="AT18" s="30">
        <v>8</v>
      </c>
      <c r="AU18" s="30">
        <v>110</v>
      </c>
      <c r="AV18" s="30">
        <v>10</v>
      </c>
      <c r="AW18" s="42">
        <v>10</v>
      </c>
      <c r="AX18" s="30">
        <v>15</v>
      </c>
      <c r="AY18" s="30">
        <v>15</v>
      </c>
      <c r="AZ18" s="47">
        <v>8</v>
      </c>
      <c r="BA18" s="30">
        <v>8</v>
      </c>
      <c r="BB18" s="30">
        <v>8</v>
      </c>
      <c r="BC18" s="30">
        <v>8</v>
      </c>
      <c r="BD18" s="30">
        <v>7</v>
      </c>
      <c r="BE18" s="30">
        <v>7</v>
      </c>
      <c r="BF18" s="30">
        <v>7</v>
      </c>
      <c r="BG18" s="30">
        <v>7</v>
      </c>
    </row>
    <row r="19" spans="1:59" ht="84.75" customHeight="1" x14ac:dyDescent="0.25">
      <c r="A19" s="43" t="s">
        <v>297</v>
      </c>
      <c r="B19" s="43" t="s">
        <v>298</v>
      </c>
      <c r="C19" s="43" t="s">
        <v>299</v>
      </c>
      <c r="D19" s="43" t="s">
        <v>300</v>
      </c>
      <c r="E19" s="43" t="s">
        <v>300</v>
      </c>
      <c r="F19" s="30" t="s">
        <v>170</v>
      </c>
      <c r="G19" s="30" t="s">
        <v>175</v>
      </c>
      <c r="H19" s="30" t="s">
        <v>180</v>
      </c>
      <c r="I19" s="30" t="s">
        <v>431</v>
      </c>
      <c r="J19" s="30" t="s">
        <v>432</v>
      </c>
      <c r="K19" s="29"/>
      <c r="L19" s="44" t="s">
        <v>468</v>
      </c>
      <c r="M19" s="29" t="s">
        <v>300</v>
      </c>
      <c r="N19" s="29">
        <v>29</v>
      </c>
      <c r="O19" s="29"/>
      <c r="P19" s="30">
        <v>432</v>
      </c>
      <c r="Q19" s="28" t="s">
        <v>305</v>
      </c>
      <c r="R19" s="30" t="s">
        <v>36</v>
      </c>
      <c r="S19" s="30"/>
      <c r="T19" s="30"/>
      <c r="U19" s="30"/>
      <c r="V19" s="30"/>
      <c r="W19" s="30"/>
      <c r="X19" s="30"/>
      <c r="Y19" s="30"/>
      <c r="Z19" s="30"/>
      <c r="AA19" s="30"/>
      <c r="AB19" s="30"/>
      <c r="AC19" s="30"/>
      <c r="AD19" s="30"/>
      <c r="AE19" s="30"/>
      <c r="AF19" s="30"/>
      <c r="AG19" s="30" t="s">
        <v>444</v>
      </c>
      <c r="AH19" s="30" t="s">
        <v>460</v>
      </c>
      <c r="AI19" s="30" t="s">
        <v>457</v>
      </c>
      <c r="AJ19" s="30" t="s">
        <v>445</v>
      </c>
      <c r="AK19" s="28" t="s">
        <v>478</v>
      </c>
      <c r="AL19" s="36" t="s">
        <v>479</v>
      </c>
      <c r="AM19" s="30">
        <v>0</v>
      </c>
      <c r="AN19" s="45">
        <v>1300</v>
      </c>
      <c r="AO19" s="45">
        <v>1600</v>
      </c>
      <c r="AP19" s="45">
        <v>1800</v>
      </c>
      <c r="AQ19" s="45">
        <v>1950</v>
      </c>
      <c r="AR19" s="45">
        <v>1950</v>
      </c>
      <c r="AS19" s="45">
        <v>1498</v>
      </c>
      <c r="AT19" s="45">
        <v>0</v>
      </c>
      <c r="AU19" s="45">
        <v>1600</v>
      </c>
      <c r="AV19" s="30">
        <v>100</v>
      </c>
      <c r="AW19" s="42">
        <v>120</v>
      </c>
      <c r="AX19" s="30">
        <v>130</v>
      </c>
      <c r="AY19" s="30">
        <v>140</v>
      </c>
      <c r="AZ19" s="47">
        <v>130</v>
      </c>
      <c r="BA19" s="30">
        <v>140</v>
      </c>
      <c r="BB19" s="30">
        <v>150</v>
      </c>
      <c r="BC19" s="30">
        <v>130</v>
      </c>
      <c r="BD19" s="30">
        <v>140</v>
      </c>
      <c r="BE19" s="30">
        <v>150</v>
      </c>
      <c r="BF19" s="30">
        <v>130</v>
      </c>
      <c r="BG19" s="30">
        <v>140</v>
      </c>
    </row>
    <row r="20" spans="1:59" ht="84.75" customHeight="1" x14ac:dyDescent="0.25">
      <c r="A20" s="51" t="s">
        <v>297</v>
      </c>
      <c r="B20" s="51" t="s">
        <v>25</v>
      </c>
      <c r="C20" s="51" t="s">
        <v>306</v>
      </c>
      <c r="D20" s="51" t="s">
        <v>307</v>
      </c>
      <c r="E20" s="51" t="s">
        <v>307</v>
      </c>
      <c r="F20" s="25" t="s">
        <v>170</v>
      </c>
      <c r="G20" s="25" t="s">
        <v>175</v>
      </c>
      <c r="H20" s="25" t="s">
        <v>180</v>
      </c>
      <c r="I20" s="25" t="s">
        <v>431</v>
      </c>
      <c r="J20" s="25" t="s">
        <v>432</v>
      </c>
      <c r="K20" s="24"/>
      <c r="L20" s="25" t="s">
        <v>480</v>
      </c>
      <c r="M20" s="24" t="s">
        <v>307</v>
      </c>
      <c r="N20" s="24" t="s">
        <v>480</v>
      </c>
      <c r="O20" s="24"/>
      <c r="P20" s="25">
        <v>446</v>
      </c>
      <c r="Q20" s="52" t="s">
        <v>308</v>
      </c>
      <c r="R20" s="25" t="s">
        <v>36</v>
      </c>
      <c r="S20" s="25"/>
      <c r="T20" s="25"/>
      <c r="U20" s="25"/>
      <c r="V20" s="25"/>
      <c r="W20" s="25"/>
      <c r="X20" s="25"/>
      <c r="Y20" s="25"/>
      <c r="Z20" s="25"/>
      <c r="AA20" s="25"/>
      <c r="AB20" s="25"/>
      <c r="AC20" s="25"/>
      <c r="AD20" s="25"/>
      <c r="AE20" s="25"/>
      <c r="AF20" s="25"/>
      <c r="AG20" s="25" t="s">
        <v>469</v>
      </c>
      <c r="AH20" s="25" t="s">
        <v>463</v>
      </c>
      <c r="AI20" s="25" t="s">
        <v>441</v>
      </c>
      <c r="AJ20" s="25" t="s">
        <v>437</v>
      </c>
      <c r="AK20" s="23" t="s">
        <v>481</v>
      </c>
      <c r="AL20" s="23" t="s">
        <v>482</v>
      </c>
      <c r="AM20" s="53">
        <v>0</v>
      </c>
      <c r="AN20" s="53">
        <v>0</v>
      </c>
      <c r="AO20" s="53">
        <v>80</v>
      </c>
      <c r="AP20" s="54">
        <v>100</v>
      </c>
      <c r="AQ20" s="53">
        <v>0</v>
      </c>
      <c r="AR20" s="54">
        <v>100</v>
      </c>
      <c r="AS20" s="53">
        <v>0</v>
      </c>
      <c r="AT20" s="53"/>
      <c r="AU20" s="53">
        <v>80</v>
      </c>
      <c r="AV20" s="53"/>
      <c r="AW20" s="55"/>
      <c r="AX20" s="54">
        <v>25</v>
      </c>
      <c r="AY20" s="24"/>
      <c r="AZ20" s="24"/>
      <c r="BA20" s="25">
        <v>15</v>
      </c>
      <c r="BB20" s="25"/>
      <c r="BC20" s="25"/>
      <c r="BD20" s="25">
        <v>30</v>
      </c>
      <c r="BE20" s="25"/>
      <c r="BF20" s="25"/>
      <c r="BG20" s="25">
        <v>10</v>
      </c>
    </row>
    <row r="21" spans="1:59" ht="84.75" customHeight="1" x14ac:dyDescent="0.25">
      <c r="A21" s="43" t="s">
        <v>297</v>
      </c>
      <c r="B21" s="43" t="s">
        <v>309</v>
      </c>
      <c r="C21" s="43" t="s">
        <v>306</v>
      </c>
      <c r="D21" s="43" t="s">
        <v>307</v>
      </c>
      <c r="E21" s="43" t="s">
        <v>307</v>
      </c>
      <c r="F21" s="30" t="s">
        <v>170</v>
      </c>
      <c r="G21" s="30" t="s">
        <v>175</v>
      </c>
      <c r="H21" s="30" t="s">
        <v>180</v>
      </c>
      <c r="I21" s="30" t="s">
        <v>431</v>
      </c>
      <c r="J21" s="30" t="s">
        <v>432</v>
      </c>
      <c r="K21" s="29"/>
      <c r="L21" s="30" t="s">
        <v>480</v>
      </c>
      <c r="M21" s="29" t="s">
        <v>307</v>
      </c>
      <c r="N21" s="29" t="s">
        <v>480</v>
      </c>
      <c r="O21" s="29"/>
      <c r="P21" s="30">
        <v>126</v>
      </c>
      <c r="Q21" s="36" t="s">
        <v>310</v>
      </c>
      <c r="R21" s="30" t="s">
        <v>36</v>
      </c>
      <c r="S21" s="30"/>
      <c r="T21" s="30"/>
      <c r="U21" s="30"/>
      <c r="V21" s="30"/>
      <c r="W21" s="30"/>
      <c r="X21" s="30"/>
      <c r="Y21" s="30"/>
      <c r="Z21" s="30"/>
      <c r="AA21" s="30"/>
      <c r="AB21" s="30"/>
      <c r="AC21" s="30"/>
      <c r="AD21" s="30"/>
      <c r="AE21" s="30"/>
      <c r="AF21" s="30"/>
      <c r="AG21" s="30" t="s">
        <v>469</v>
      </c>
      <c r="AH21" s="30" t="s">
        <v>463</v>
      </c>
      <c r="AI21" s="30" t="s">
        <v>441</v>
      </c>
      <c r="AJ21" s="30" t="s">
        <v>445</v>
      </c>
      <c r="AK21" s="28" t="s">
        <v>483</v>
      </c>
      <c r="AL21" s="28" t="s">
        <v>484</v>
      </c>
      <c r="AM21" s="30">
        <v>0</v>
      </c>
      <c r="AN21" s="30">
        <v>0</v>
      </c>
      <c r="AO21" s="30">
        <v>4</v>
      </c>
      <c r="AP21" s="30">
        <v>4</v>
      </c>
      <c r="AQ21" s="30">
        <v>4</v>
      </c>
      <c r="AR21" s="30">
        <v>12</v>
      </c>
      <c r="AS21" s="30">
        <v>0</v>
      </c>
      <c r="AT21" s="30"/>
      <c r="AU21" s="30">
        <v>4</v>
      </c>
      <c r="AV21" s="30"/>
      <c r="AW21" s="57"/>
      <c r="AX21" s="30"/>
      <c r="AY21" s="29"/>
      <c r="AZ21" s="29"/>
      <c r="BA21" s="30">
        <v>2</v>
      </c>
      <c r="BB21" s="30"/>
      <c r="BC21" s="30"/>
      <c r="BD21" s="30">
        <v>1</v>
      </c>
      <c r="BE21" s="30"/>
      <c r="BF21" s="30"/>
      <c r="BG21" s="30">
        <v>1</v>
      </c>
    </row>
    <row r="22" spans="1:59" ht="84.75" customHeight="1" x14ac:dyDescent="0.25">
      <c r="A22" s="51" t="s">
        <v>297</v>
      </c>
      <c r="B22" s="51" t="s">
        <v>25</v>
      </c>
      <c r="C22" s="51" t="s">
        <v>306</v>
      </c>
      <c r="D22" s="51" t="s">
        <v>307</v>
      </c>
      <c r="E22" s="51" t="s">
        <v>307</v>
      </c>
      <c r="F22" s="25" t="s">
        <v>170</v>
      </c>
      <c r="G22" s="25" t="s">
        <v>175</v>
      </c>
      <c r="H22" s="25" t="s">
        <v>180</v>
      </c>
      <c r="I22" s="25" t="s">
        <v>431</v>
      </c>
      <c r="J22" s="25" t="s">
        <v>432</v>
      </c>
      <c r="K22" s="24"/>
      <c r="L22" s="25" t="s">
        <v>480</v>
      </c>
      <c r="M22" s="24" t="s">
        <v>307</v>
      </c>
      <c r="N22" s="24" t="s">
        <v>480</v>
      </c>
      <c r="O22" s="24"/>
      <c r="P22" s="25">
        <v>449</v>
      </c>
      <c r="Q22" s="52" t="s">
        <v>311</v>
      </c>
      <c r="R22" s="25" t="s">
        <v>36</v>
      </c>
      <c r="S22" s="25"/>
      <c r="T22" s="25"/>
      <c r="U22" s="25"/>
      <c r="V22" s="25"/>
      <c r="W22" s="25"/>
      <c r="X22" s="25"/>
      <c r="Y22" s="25"/>
      <c r="Z22" s="25"/>
      <c r="AA22" s="25"/>
      <c r="AB22" s="25"/>
      <c r="AC22" s="25"/>
      <c r="AD22" s="25"/>
      <c r="AE22" s="25"/>
      <c r="AF22" s="25"/>
      <c r="AG22" s="25" t="s">
        <v>469</v>
      </c>
      <c r="AH22" s="25" t="s">
        <v>448</v>
      </c>
      <c r="AI22" s="25" t="s">
        <v>441</v>
      </c>
      <c r="AJ22" s="25" t="s">
        <v>445</v>
      </c>
      <c r="AK22" s="23" t="s">
        <v>485</v>
      </c>
      <c r="AL22" s="23" t="s">
        <v>486</v>
      </c>
      <c r="AM22" s="25">
        <v>0</v>
      </c>
      <c r="AN22" s="25">
        <v>0</v>
      </c>
      <c r="AO22" s="25">
        <v>1</v>
      </c>
      <c r="AP22" s="25">
        <v>1</v>
      </c>
      <c r="AQ22" s="25">
        <v>1</v>
      </c>
      <c r="AR22" s="25">
        <v>3</v>
      </c>
      <c r="AS22" s="25">
        <v>0</v>
      </c>
      <c r="AT22" s="25"/>
      <c r="AU22" s="25">
        <v>1</v>
      </c>
      <c r="AV22" s="25"/>
      <c r="AW22" s="56"/>
      <c r="AX22" s="25"/>
      <c r="AY22" s="24"/>
      <c r="AZ22" s="24"/>
      <c r="BA22" s="25">
        <v>1</v>
      </c>
      <c r="BB22" s="58"/>
      <c r="BC22" s="25"/>
      <c r="BD22" s="25"/>
      <c r="BE22" s="25"/>
      <c r="BF22" s="25"/>
      <c r="BG22" s="25"/>
    </row>
    <row r="23" spans="1:59" ht="84.75" customHeight="1" x14ac:dyDescent="0.25">
      <c r="A23" s="43" t="s">
        <v>297</v>
      </c>
      <c r="B23" s="43" t="s">
        <v>25</v>
      </c>
      <c r="C23" s="43" t="s">
        <v>306</v>
      </c>
      <c r="D23" s="43" t="s">
        <v>307</v>
      </c>
      <c r="E23" s="43" t="s">
        <v>307</v>
      </c>
      <c r="F23" s="30" t="s">
        <v>170</v>
      </c>
      <c r="G23" s="30" t="s">
        <v>175</v>
      </c>
      <c r="H23" s="30" t="s">
        <v>180</v>
      </c>
      <c r="I23" s="30" t="s">
        <v>431</v>
      </c>
      <c r="J23" s="30" t="s">
        <v>432</v>
      </c>
      <c r="K23" s="29"/>
      <c r="L23" s="30" t="s">
        <v>480</v>
      </c>
      <c r="M23" s="29" t="s">
        <v>307</v>
      </c>
      <c r="N23" s="29" t="s">
        <v>480</v>
      </c>
      <c r="O23" s="29"/>
      <c r="P23" s="30">
        <v>141</v>
      </c>
      <c r="Q23" s="36" t="s">
        <v>312</v>
      </c>
      <c r="R23" s="30" t="s">
        <v>36</v>
      </c>
      <c r="S23" s="30"/>
      <c r="T23" s="30"/>
      <c r="U23" s="30"/>
      <c r="V23" s="30"/>
      <c r="W23" s="30"/>
      <c r="X23" s="30"/>
      <c r="Y23" s="30"/>
      <c r="Z23" s="30"/>
      <c r="AA23" s="30"/>
      <c r="AB23" s="30"/>
      <c r="AC23" s="30"/>
      <c r="AD23" s="30"/>
      <c r="AE23" s="30"/>
      <c r="AF23" s="30"/>
      <c r="AG23" s="30" t="s">
        <v>469</v>
      </c>
      <c r="AH23" s="30" t="s">
        <v>463</v>
      </c>
      <c r="AI23" s="30" t="s">
        <v>441</v>
      </c>
      <c r="AJ23" s="30" t="s">
        <v>437</v>
      </c>
      <c r="AK23" s="28" t="s">
        <v>487</v>
      </c>
      <c r="AL23" s="28" t="s">
        <v>482</v>
      </c>
      <c r="AM23" s="59">
        <v>0</v>
      </c>
      <c r="AN23" s="60">
        <v>60</v>
      </c>
      <c r="AO23" s="60">
        <v>40</v>
      </c>
      <c r="AP23" s="60">
        <v>0</v>
      </c>
      <c r="AQ23" s="60">
        <v>0</v>
      </c>
      <c r="AR23" s="60">
        <v>100</v>
      </c>
      <c r="AS23" s="60">
        <v>0</v>
      </c>
      <c r="AT23" s="60"/>
      <c r="AU23" s="60">
        <v>40</v>
      </c>
      <c r="AV23" s="59"/>
      <c r="AW23" s="61"/>
      <c r="AX23" s="60">
        <v>5</v>
      </c>
      <c r="AY23" s="29"/>
      <c r="AZ23" s="29"/>
      <c r="BA23" s="30">
        <v>10</v>
      </c>
      <c r="BB23" s="30"/>
      <c r="BC23" s="30"/>
      <c r="BD23" s="30">
        <v>20</v>
      </c>
      <c r="BE23" s="30"/>
      <c r="BF23" s="30"/>
      <c r="BG23" s="30">
        <v>5</v>
      </c>
    </row>
    <row r="24" spans="1:59" ht="84.75" customHeight="1" x14ac:dyDescent="0.25">
      <c r="A24" s="51" t="s">
        <v>297</v>
      </c>
      <c r="B24" s="51" t="s">
        <v>309</v>
      </c>
      <c r="C24" s="51" t="s">
        <v>306</v>
      </c>
      <c r="D24" s="51" t="s">
        <v>307</v>
      </c>
      <c r="E24" s="51" t="s">
        <v>307</v>
      </c>
      <c r="F24" s="25" t="s">
        <v>170</v>
      </c>
      <c r="G24" s="25" t="s">
        <v>175</v>
      </c>
      <c r="H24" s="25" t="s">
        <v>180</v>
      </c>
      <c r="I24" s="25" t="s">
        <v>431</v>
      </c>
      <c r="J24" s="25" t="s">
        <v>432</v>
      </c>
      <c r="K24" s="24"/>
      <c r="L24" s="25" t="s">
        <v>480</v>
      </c>
      <c r="M24" s="24" t="s">
        <v>307</v>
      </c>
      <c r="N24" s="24" t="s">
        <v>480</v>
      </c>
      <c r="O24" s="24"/>
      <c r="P24" s="25">
        <v>450</v>
      </c>
      <c r="Q24" s="52" t="s">
        <v>313</v>
      </c>
      <c r="R24" s="25" t="s">
        <v>36</v>
      </c>
      <c r="S24" s="25"/>
      <c r="T24" s="25"/>
      <c r="U24" s="25"/>
      <c r="V24" s="25"/>
      <c r="W24" s="25"/>
      <c r="X24" s="25"/>
      <c r="Y24" s="25"/>
      <c r="Z24" s="25"/>
      <c r="AA24" s="25"/>
      <c r="AB24" s="25"/>
      <c r="AC24" s="25"/>
      <c r="AD24" s="25"/>
      <c r="AE24" s="25"/>
      <c r="AF24" s="25"/>
      <c r="AG24" s="25" t="s">
        <v>469</v>
      </c>
      <c r="AH24" s="25" t="s">
        <v>463</v>
      </c>
      <c r="AI24" s="25" t="s">
        <v>441</v>
      </c>
      <c r="AJ24" s="25" t="s">
        <v>445</v>
      </c>
      <c r="AK24" s="23" t="s">
        <v>488</v>
      </c>
      <c r="AL24" s="23" t="s">
        <v>489</v>
      </c>
      <c r="AM24" s="25">
        <v>0</v>
      </c>
      <c r="AN24" s="25">
        <v>2</v>
      </c>
      <c r="AO24" s="25">
        <v>4</v>
      </c>
      <c r="AP24" s="25">
        <v>4</v>
      </c>
      <c r="AQ24" s="25">
        <v>4</v>
      </c>
      <c r="AR24" s="25">
        <v>14</v>
      </c>
      <c r="AS24" s="25">
        <v>0</v>
      </c>
      <c r="AT24" s="25"/>
      <c r="AU24" s="25">
        <v>4</v>
      </c>
      <c r="AV24" s="25"/>
      <c r="AW24" s="56"/>
      <c r="AX24" s="25">
        <v>0</v>
      </c>
      <c r="AY24" s="24"/>
      <c r="AZ24" s="24"/>
      <c r="BA24" s="25">
        <v>1</v>
      </c>
      <c r="BB24" s="25"/>
      <c r="BC24" s="25"/>
      <c r="BD24" s="25">
        <v>1</v>
      </c>
      <c r="BE24" s="25"/>
      <c r="BF24" s="25"/>
      <c r="BG24" s="25">
        <v>2</v>
      </c>
    </row>
    <row r="25" spans="1:59" ht="84.75" customHeight="1" x14ac:dyDescent="0.25">
      <c r="A25" s="43" t="s">
        <v>297</v>
      </c>
      <c r="B25" s="43" t="s">
        <v>309</v>
      </c>
      <c r="C25" s="43" t="s">
        <v>306</v>
      </c>
      <c r="D25" s="43" t="s">
        <v>307</v>
      </c>
      <c r="E25" s="43" t="s">
        <v>307</v>
      </c>
      <c r="F25" s="30" t="s">
        <v>170</v>
      </c>
      <c r="G25" s="30" t="s">
        <v>175</v>
      </c>
      <c r="H25" s="30" t="s">
        <v>180</v>
      </c>
      <c r="I25" s="30" t="s">
        <v>431</v>
      </c>
      <c r="J25" s="30" t="s">
        <v>432</v>
      </c>
      <c r="K25" s="29"/>
      <c r="L25" s="30" t="s">
        <v>480</v>
      </c>
      <c r="M25" s="29" t="s">
        <v>307</v>
      </c>
      <c r="N25" s="29" t="s">
        <v>480</v>
      </c>
      <c r="O25" s="29"/>
      <c r="P25" s="30">
        <v>121</v>
      </c>
      <c r="Q25" s="36" t="s">
        <v>490</v>
      </c>
      <c r="R25" s="30" t="s">
        <v>36</v>
      </c>
      <c r="S25" s="30"/>
      <c r="T25" s="30"/>
      <c r="U25" s="30"/>
      <c r="V25" s="30"/>
      <c r="W25" s="30"/>
      <c r="X25" s="30"/>
      <c r="Y25" s="30"/>
      <c r="Z25" s="30"/>
      <c r="AA25" s="30"/>
      <c r="AB25" s="30"/>
      <c r="AC25" s="30"/>
      <c r="AD25" s="30"/>
      <c r="AE25" s="30"/>
      <c r="AF25" s="30"/>
      <c r="AG25" s="30" t="s">
        <v>469</v>
      </c>
      <c r="AH25" s="30" t="s">
        <v>463</v>
      </c>
      <c r="AI25" s="30" t="s">
        <v>441</v>
      </c>
      <c r="AJ25" s="30" t="s">
        <v>437</v>
      </c>
      <c r="AK25" s="28" t="s">
        <v>487</v>
      </c>
      <c r="AL25" s="28" t="s">
        <v>482</v>
      </c>
      <c r="AM25" s="59">
        <v>0</v>
      </c>
      <c r="AN25" s="59">
        <v>0</v>
      </c>
      <c r="AO25" s="59">
        <v>100</v>
      </c>
      <c r="AP25" s="59">
        <v>0</v>
      </c>
      <c r="AQ25" s="59">
        <v>0</v>
      </c>
      <c r="AR25" s="59">
        <v>100</v>
      </c>
      <c r="AS25" s="59">
        <v>0</v>
      </c>
      <c r="AT25" s="59">
        <v>0</v>
      </c>
      <c r="AU25" s="59">
        <v>100</v>
      </c>
      <c r="AV25" s="59"/>
      <c r="AW25" s="61"/>
      <c r="AX25" s="60">
        <v>50</v>
      </c>
      <c r="AY25" s="29"/>
      <c r="AZ25" s="29"/>
      <c r="BA25" s="62">
        <v>50</v>
      </c>
      <c r="BB25" s="30"/>
      <c r="BC25" s="30"/>
      <c r="BD25" s="30"/>
      <c r="BE25" s="30"/>
      <c r="BF25" s="30"/>
      <c r="BG25" s="30"/>
    </row>
    <row r="26" spans="1:59" ht="84.75" customHeight="1" x14ac:dyDescent="0.25">
      <c r="A26" s="51" t="s">
        <v>297</v>
      </c>
      <c r="B26" s="51" t="s">
        <v>309</v>
      </c>
      <c r="C26" s="51" t="s">
        <v>306</v>
      </c>
      <c r="D26" s="51" t="s">
        <v>307</v>
      </c>
      <c r="E26" s="51" t="s">
        <v>307</v>
      </c>
      <c r="F26" s="25" t="s">
        <v>170</v>
      </c>
      <c r="G26" s="25" t="s">
        <v>175</v>
      </c>
      <c r="H26" s="25" t="s">
        <v>180</v>
      </c>
      <c r="I26" s="25" t="s">
        <v>431</v>
      </c>
      <c r="J26" s="25" t="s">
        <v>432</v>
      </c>
      <c r="K26" s="24"/>
      <c r="L26" s="25" t="s">
        <v>480</v>
      </c>
      <c r="M26" s="24" t="s">
        <v>307</v>
      </c>
      <c r="N26" s="24" t="s">
        <v>480</v>
      </c>
      <c r="O26" s="24"/>
      <c r="P26" s="25">
        <v>180</v>
      </c>
      <c r="Q26" s="52" t="s">
        <v>314</v>
      </c>
      <c r="R26" s="25" t="s">
        <v>36</v>
      </c>
      <c r="S26" s="25"/>
      <c r="T26" s="25"/>
      <c r="U26" s="25"/>
      <c r="V26" s="25"/>
      <c r="W26" s="25"/>
      <c r="X26" s="25"/>
      <c r="Y26" s="25"/>
      <c r="Z26" s="25"/>
      <c r="AA26" s="25"/>
      <c r="AB26" s="25"/>
      <c r="AC26" s="25"/>
      <c r="AD26" s="25"/>
      <c r="AE26" s="25"/>
      <c r="AF26" s="25"/>
      <c r="AG26" s="25" t="s">
        <v>469</v>
      </c>
      <c r="AH26" s="25" t="s">
        <v>463</v>
      </c>
      <c r="AI26" s="25" t="s">
        <v>441</v>
      </c>
      <c r="AJ26" s="25" t="s">
        <v>437</v>
      </c>
      <c r="AK26" s="23" t="s">
        <v>487</v>
      </c>
      <c r="AL26" s="23" t="s">
        <v>482</v>
      </c>
      <c r="AM26" s="53">
        <v>0</v>
      </c>
      <c r="AN26" s="53">
        <v>0</v>
      </c>
      <c r="AO26" s="53">
        <v>100</v>
      </c>
      <c r="AP26" s="53">
        <v>0</v>
      </c>
      <c r="AQ26" s="53">
        <v>0</v>
      </c>
      <c r="AR26" s="53">
        <v>100</v>
      </c>
      <c r="AS26" s="53"/>
      <c r="AT26" s="53"/>
      <c r="AU26" s="53">
        <v>100</v>
      </c>
      <c r="AV26" s="53"/>
      <c r="AW26" s="55"/>
      <c r="AX26" s="54">
        <v>30</v>
      </c>
      <c r="AY26" s="24"/>
      <c r="AZ26" s="24"/>
      <c r="BA26" s="63">
        <v>20</v>
      </c>
      <c r="BB26" s="25"/>
      <c r="BC26" s="63">
        <v>20</v>
      </c>
      <c r="BD26" s="25"/>
      <c r="BE26" s="25"/>
      <c r="BF26" s="25"/>
      <c r="BG26" s="25">
        <v>30</v>
      </c>
    </row>
    <row r="27" spans="1:59" ht="84.75" customHeight="1" x14ac:dyDescent="0.25">
      <c r="A27" s="43" t="s">
        <v>297</v>
      </c>
      <c r="B27" s="43" t="s">
        <v>25</v>
      </c>
      <c r="C27" s="43" t="s">
        <v>306</v>
      </c>
      <c r="D27" s="43" t="s">
        <v>307</v>
      </c>
      <c r="E27" s="43" t="s">
        <v>307</v>
      </c>
      <c r="F27" s="30" t="s">
        <v>170</v>
      </c>
      <c r="G27" s="30" t="s">
        <v>175</v>
      </c>
      <c r="H27" s="30" t="s">
        <v>180</v>
      </c>
      <c r="I27" s="30" t="s">
        <v>431</v>
      </c>
      <c r="J27" s="30" t="s">
        <v>432</v>
      </c>
      <c r="K27" s="29"/>
      <c r="L27" s="30" t="s">
        <v>480</v>
      </c>
      <c r="M27" s="29" t="s">
        <v>307</v>
      </c>
      <c r="N27" s="29" t="s">
        <v>480</v>
      </c>
      <c r="O27" s="29"/>
      <c r="P27" s="30">
        <v>459</v>
      </c>
      <c r="Q27" s="36" t="s">
        <v>315</v>
      </c>
      <c r="R27" s="30" t="s">
        <v>36</v>
      </c>
      <c r="S27" s="30"/>
      <c r="T27" s="30"/>
      <c r="U27" s="30"/>
      <c r="V27" s="30"/>
      <c r="W27" s="30"/>
      <c r="X27" s="30"/>
      <c r="Y27" s="30"/>
      <c r="Z27" s="30"/>
      <c r="AA27" s="30"/>
      <c r="AB27" s="30"/>
      <c r="AC27" s="30"/>
      <c r="AD27" s="30"/>
      <c r="AE27" s="30"/>
      <c r="AF27" s="30"/>
      <c r="AG27" s="30" t="s">
        <v>469</v>
      </c>
      <c r="AH27" s="30" t="s">
        <v>460</v>
      </c>
      <c r="AI27" s="30" t="s">
        <v>441</v>
      </c>
      <c r="AJ27" s="30" t="s">
        <v>445</v>
      </c>
      <c r="AK27" s="28" t="s">
        <v>491</v>
      </c>
      <c r="AL27" s="28" t="s">
        <v>492</v>
      </c>
      <c r="AM27" s="64">
        <v>529946929958</v>
      </c>
      <c r="AN27" s="64">
        <v>1000000000000</v>
      </c>
      <c r="AO27" s="64">
        <v>1200000000000</v>
      </c>
      <c r="AP27" s="64">
        <v>1200000000000</v>
      </c>
      <c r="AQ27" s="64">
        <v>1200000000000</v>
      </c>
      <c r="AR27" s="64">
        <v>1200000000000</v>
      </c>
      <c r="AS27" s="64">
        <v>1000000000000</v>
      </c>
      <c r="AT27" s="65"/>
      <c r="AU27" s="64">
        <v>1200000000000</v>
      </c>
      <c r="AV27" s="30"/>
      <c r="AW27" s="57"/>
      <c r="AX27" s="30"/>
      <c r="AY27" s="66">
        <v>400000000000</v>
      </c>
      <c r="AZ27" s="29"/>
      <c r="BA27" s="30"/>
      <c r="BB27" s="30"/>
      <c r="BC27" s="30">
        <v>400000000000</v>
      </c>
      <c r="BD27" s="30"/>
      <c r="BE27" s="30"/>
      <c r="BF27" s="30"/>
      <c r="BG27" s="30">
        <v>400000000000</v>
      </c>
    </row>
    <row r="28" spans="1:59" s="27" customFormat="1" ht="84.75" customHeight="1" x14ac:dyDescent="0.25">
      <c r="A28" s="43" t="s">
        <v>297</v>
      </c>
      <c r="B28" s="43" t="s">
        <v>236</v>
      </c>
      <c r="C28" s="43" t="s">
        <v>299</v>
      </c>
      <c r="D28" s="43" t="s">
        <v>316</v>
      </c>
      <c r="E28" s="43" t="s">
        <v>316</v>
      </c>
      <c r="F28" s="30" t="s">
        <v>170</v>
      </c>
      <c r="G28" s="30" t="s">
        <v>175</v>
      </c>
      <c r="H28" s="30" t="s">
        <v>180</v>
      </c>
      <c r="I28" s="30" t="s">
        <v>431</v>
      </c>
      <c r="J28" s="30" t="s">
        <v>432</v>
      </c>
      <c r="K28" s="28"/>
      <c r="L28" s="44" t="s">
        <v>493</v>
      </c>
      <c r="M28" s="28" t="s">
        <v>316</v>
      </c>
      <c r="N28" s="28">
        <v>30</v>
      </c>
      <c r="O28" s="28"/>
      <c r="P28" s="30">
        <v>433</v>
      </c>
      <c r="Q28" s="28" t="s">
        <v>317</v>
      </c>
      <c r="R28" s="30" t="s">
        <v>36</v>
      </c>
      <c r="S28" s="30"/>
      <c r="T28" s="30"/>
      <c r="U28" s="30"/>
      <c r="V28" s="30"/>
      <c r="W28" s="30"/>
      <c r="X28" s="30"/>
      <c r="Y28" s="30"/>
      <c r="Z28" s="30"/>
      <c r="AA28" s="30"/>
      <c r="AB28" s="30"/>
      <c r="AC28" s="30"/>
      <c r="AD28" s="30"/>
      <c r="AE28" s="30"/>
      <c r="AF28" s="30"/>
      <c r="AG28" s="30" t="s">
        <v>434</v>
      </c>
      <c r="AH28" s="30" t="s">
        <v>460</v>
      </c>
      <c r="AI28" s="30" t="s">
        <v>457</v>
      </c>
      <c r="AJ28" s="30" t="s">
        <v>445</v>
      </c>
      <c r="AK28" s="28" t="s">
        <v>494</v>
      </c>
      <c r="AL28" s="28" t="s">
        <v>495</v>
      </c>
      <c r="AM28" s="28">
        <v>0</v>
      </c>
      <c r="AN28" s="67">
        <v>35000000000</v>
      </c>
      <c r="AO28" s="67">
        <v>35000000000</v>
      </c>
      <c r="AP28" s="67">
        <v>30000000000</v>
      </c>
      <c r="AQ28" s="67">
        <v>20000000000</v>
      </c>
      <c r="AR28" s="67">
        <v>120000000000</v>
      </c>
      <c r="AS28" s="67">
        <v>43834197549</v>
      </c>
      <c r="AT28" s="30">
        <v>0</v>
      </c>
      <c r="AU28" s="67">
        <v>35000000000</v>
      </c>
      <c r="AV28" s="30">
        <v>0</v>
      </c>
      <c r="AW28" s="42">
        <v>0</v>
      </c>
      <c r="AX28" s="45">
        <v>1750000000</v>
      </c>
      <c r="AY28" s="68">
        <v>3500000000</v>
      </c>
      <c r="AZ28" s="45">
        <v>3500000000</v>
      </c>
      <c r="BA28" s="45">
        <v>1750000000</v>
      </c>
      <c r="BB28" s="45">
        <v>2450000000</v>
      </c>
      <c r="BC28" s="45">
        <v>3500000000</v>
      </c>
      <c r="BD28" s="45">
        <v>3500000000</v>
      </c>
      <c r="BE28" s="45">
        <v>3500000000</v>
      </c>
      <c r="BF28" s="45">
        <v>5250000000</v>
      </c>
      <c r="BG28" s="45">
        <v>6300000000</v>
      </c>
    </row>
    <row r="29" spans="1:59" s="27" customFormat="1" ht="84.75" customHeight="1" x14ac:dyDescent="0.25">
      <c r="A29" s="43" t="s">
        <v>297</v>
      </c>
      <c r="B29" s="43" t="s">
        <v>236</v>
      </c>
      <c r="C29" s="43" t="s">
        <v>299</v>
      </c>
      <c r="D29" s="43" t="s">
        <v>316</v>
      </c>
      <c r="E29" s="43" t="s">
        <v>316</v>
      </c>
      <c r="F29" s="30" t="s">
        <v>170</v>
      </c>
      <c r="G29" s="30" t="s">
        <v>175</v>
      </c>
      <c r="H29" s="30" t="s">
        <v>180</v>
      </c>
      <c r="I29" s="30" t="s">
        <v>431</v>
      </c>
      <c r="J29" s="30" t="s">
        <v>432</v>
      </c>
      <c r="K29" s="30"/>
      <c r="L29" s="44" t="s">
        <v>493</v>
      </c>
      <c r="M29" s="30" t="s">
        <v>316</v>
      </c>
      <c r="N29" s="30">
        <v>30</v>
      </c>
      <c r="O29" s="30"/>
      <c r="P29" s="30">
        <v>434</v>
      </c>
      <c r="Q29" s="36" t="s">
        <v>318</v>
      </c>
      <c r="R29" s="30" t="s">
        <v>36</v>
      </c>
      <c r="S29" s="30"/>
      <c r="T29" s="30"/>
      <c r="U29" s="30"/>
      <c r="V29" s="30"/>
      <c r="W29" s="30"/>
      <c r="X29" s="30"/>
      <c r="Y29" s="30"/>
      <c r="Z29" s="30"/>
      <c r="AA29" s="30"/>
      <c r="AB29" s="30"/>
      <c r="AC29" s="30"/>
      <c r="AD29" s="30"/>
      <c r="AE29" s="30"/>
      <c r="AF29" s="30"/>
      <c r="AG29" s="30" t="s">
        <v>434</v>
      </c>
      <c r="AH29" s="30" t="s">
        <v>460</v>
      </c>
      <c r="AI29" s="30" t="s">
        <v>457</v>
      </c>
      <c r="AJ29" s="30" t="s">
        <v>445</v>
      </c>
      <c r="AK29" s="36" t="s">
        <v>496</v>
      </c>
      <c r="AL29" s="36" t="s">
        <v>497</v>
      </c>
      <c r="AM29" s="30">
        <v>0</v>
      </c>
      <c r="AN29" s="30">
        <v>3</v>
      </c>
      <c r="AO29" s="30">
        <v>5</v>
      </c>
      <c r="AP29" s="30">
        <v>4</v>
      </c>
      <c r="AQ29" s="30">
        <v>1</v>
      </c>
      <c r="AR29" s="30">
        <v>12</v>
      </c>
      <c r="AS29" s="30">
        <v>3</v>
      </c>
      <c r="AT29" s="30">
        <v>0</v>
      </c>
      <c r="AU29" s="30">
        <v>5</v>
      </c>
      <c r="AV29" s="30">
        <v>0</v>
      </c>
      <c r="AW29" s="42">
        <v>0</v>
      </c>
      <c r="AX29" s="30">
        <v>0</v>
      </c>
      <c r="AY29" s="30">
        <v>0</v>
      </c>
      <c r="AZ29" s="30">
        <v>1</v>
      </c>
      <c r="BA29" s="30">
        <v>1</v>
      </c>
      <c r="BB29" s="30">
        <v>0</v>
      </c>
      <c r="BC29" s="30">
        <v>0</v>
      </c>
      <c r="BD29" s="30">
        <v>0</v>
      </c>
      <c r="BE29" s="30">
        <v>1</v>
      </c>
      <c r="BF29" s="30">
        <v>1</v>
      </c>
      <c r="BG29" s="30">
        <v>1</v>
      </c>
    </row>
    <row r="30" spans="1:59" s="27" customFormat="1" ht="84.75" customHeight="1" x14ac:dyDescent="0.25">
      <c r="A30" s="43" t="s">
        <v>297</v>
      </c>
      <c r="B30" s="43" t="s">
        <v>236</v>
      </c>
      <c r="C30" s="43" t="s">
        <v>299</v>
      </c>
      <c r="D30" s="43" t="s">
        <v>316</v>
      </c>
      <c r="E30" s="43" t="s">
        <v>316</v>
      </c>
      <c r="F30" s="30" t="s">
        <v>170</v>
      </c>
      <c r="G30" s="69" t="s">
        <v>214</v>
      </c>
      <c r="H30" s="69" t="s">
        <v>215</v>
      </c>
      <c r="I30" s="30" t="s">
        <v>431</v>
      </c>
      <c r="J30" s="69" t="s">
        <v>432</v>
      </c>
      <c r="K30" s="30"/>
      <c r="L30" s="44" t="s">
        <v>493</v>
      </c>
      <c r="M30" s="30" t="s">
        <v>316</v>
      </c>
      <c r="N30" s="30">
        <v>30</v>
      </c>
      <c r="O30" s="30"/>
      <c r="P30" s="30">
        <v>435</v>
      </c>
      <c r="Q30" s="36" t="s">
        <v>319</v>
      </c>
      <c r="R30" s="30" t="s">
        <v>36</v>
      </c>
      <c r="S30" s="30"/>
      <c r="T30" s="30"/>
      <c r="U30" s="30"/>
      <c r="V30" s="30"/>
      <c r="W30" s="30"/>
      <c r="X30" s="30"/>
      <c r="Y30" s="30"/>
      <c r="Z30" s="30"/>
      <c r="AA30" s="30"/>
      <c r="AB30" s="30"/>
      <c r="AC30" s="30"/>
      <c r="AD30" s="30"/>
      <c r="AE30" s="30"/>
      <c r="AF30" s="30"/>
      <c r="AG30" s="30" t="s">
        <v>434</v>
      </c>
      <c r="AH30" s="30" t="s">
        <v>460</v>
      </c>
      <c r="AI30" s="30" t="s">
        <v>457</v>
      </c>
      <c r="AJ30" s="30" t="s">
        <v>445</v>
      </c>
      <c r="AK30" s="36" t="s">
        <v>498</v>
      </c>
      <c r="AL30" s="36" t="s">
        <v>499</v>
      </c>
      <c r="AM30" s="30">
        <v>0</v>
      </c>
      <c r="AN30" s="30">
        <v>3</v>
      </c>
      <c r="AO30" s="30">
        <v>3</v>
      </c>
      <c r="AP30" s="30">
        <v>3</v>
      </c>
      <c r="AQ30" s="30">
        <v>2</v>
      </c>
      <c r="AR30" s="30">
        <v>13</v>
      </c>
      <c r="AS30" s="30">
        <v>3</v>
      </c>
      <c r="AT30" s="30">
        <v>0</v>
      </c>
      <c r="AU30" s="30">
        <v>3</v>
      </c>
      <c r="AV30" s="30">
        <v>0</v>
      </c>
      <c r="AW30" s="42">
        <v>0</v>
      </c>
      <c r="AX30" s="30">
        <v>0</v>
      </c>
      <c r="AY30" s="30">
        <v>0</v>
      </c>
      <c r="AZ30" s="30">
        <v>1</v>
      </c>
      <c r="BA30" s="30">
        <v>0</v>
      </c>
      <c r="BB30" s="30">
        <v>0</v>
      </c>
      <c r="BC30" s="30">
        <v>0</v>
      </c>
      <c r="BD30" s="30">
        <v>0</v>
      </c>
      <c r="BE30" s="30">
        <v>0</v>
      </c>
      <c r="BF30" s="30">
        <v>1</v>
      </c>
      <c r="BG30" s="30">
        <v>1</v>
      </c>
    </row>
    <row r="31" spans="1:59" ht="84.75" customHeight="1" x14ac:dyDescent="0.25">
      <c r="A31" s="43" t="s">
        <v>297</v>
      </c>
      <c r="B31" s="43" t="s">
        <v>236</v>
      </c>
      <c r="C31" s="43" t="s">
        <v>306</v>
      </c>
      <c r="D31" s="43" t="s">
        <v>320</v>
      </c>
      <c r="E31" s="43" t="s">
        <v>320</v>
      </c>
      <c r="F31" s="30" t="s">
        <v>170</v>
      </c>
      <c r="G31" s="30" t="s">
        <v>175</v>
      </c>
      <c r="H31" s="30" t="s">
        <v>180</v>
      </c>
      <c r="I31" s="30" t="s">
        <v>431</v>
      </c>
      <c r="J31" s="30" t="s">
        <v>500</v>
      </c>
      <c r="K31" s="29" t="s">
        <v>501</v>
      </c>
      <c r="L31" s="44" t="s">
        <v>502</v>
      </c>
      <c r="M31" s="29" t="s">
        <v>320</v>
      </c>
      <c r="N31" s="29">
        <v>25</v>
      </c>
      <c r="O31" s="29"/>
      <c r="P31" s="30">
        <v>334</v>
      </c>
      <c r="Q31" s="36" t="s">
        <v>321</v>
      </c>
      <c r="R31" s="30" t="s">
        <v>10</v>
      </c>
      <c r="S31" s="30" t="s">
        <v>32</v>
      </c>
      <c r="T31" s="30"/>
      <c r="U31" s="30"/>
      <c r="V31" s="30"/>
      <c r="W31" s="30"/>
      <c r="X31" s="30"/>
      <c r="Y31" s="30"/>
      <c r="Z31" s="30"/>
      <c r="AA31" s="30" t="s">
        <v>32</v>
      </c>
      <c r="AB31" s="30"/>
      <c r="AC31" s="30"/>
      <c r="AD31" s="30"/>
      <c r="AE31" s="30"/>
      <c r="AF31" s="30"/>
      <c r="AG31" s="30" t="s">
        <v>434</v>
      </c>
      <c r="AH31" s="30" t="s">
        <v>463</v>
      </c>
      <c r="AI31" s="30" t="s">
        <v>503</v>
      </c>
      <c r="AJ31" s="30" t="s">
        <v>437</v>
      </c>
      <c r="AK31" s="28" t="s">
        <v>504</v>
      </c>
      <c r="AL31" s="28" t="s">
        <v>505</v>
      </c>
      <c r="AM31" s="59">
        <v>0</v>
      </c>
      <c r="AN31" s="60">
        <v>25</v>
      </c>
      <c r="AO31" s="60">
        <v>50</v>
      </c>
      <c r="AP31" s="60">
        <v>75</v>
      </c>
      <c r="AQ31" s="60">
        <v>100</v>
      </c>
      <c r="AR31" s="60">
        <v>100</v>
      </c>
      <c r="AS31" s="60">
        <v>25</v>
      </c>
      <c r="AT31" s="60">
        <v>0</v>
      </c>
      <c r="AU31" s="60">
        <v>50</v>
      </c>
      <c r="AV31" s="60">
        <v>0</v>
      </c>
      <c r="AW31" s="70">
        <v>0</v>
      </c>
      <c r="AX31" s="60">
        <v>31.25</v>
      </c>
      <c r="AY31" s="30">
        <v>0</v>
      </c>
      <c r="AZ31" s="25">
        <v>0</v>
      </c>
      <c r="BA31" s="59">
        <v>37.5</v>
      </c>
      <c r="BB31" s="30">
        <v>0</v>
      </c>
      <c r="BC31" s="30">
        <v>0</v>
      </c>
      <c r="BD31" s="59">
        <v>43.75</v>
      </c>
      <c r="BE31" s="30">
        <v>0</v>
      </c>
      <c r="BF31" s="30">
        <v>0</v>
      </c>
      <c r="BG31" s="30">
        <v>50</v>
      </c>
    </row>
    <row r="32" spans="1:59" ht="84.75" customHeight="1" x14ac:dyDescent="0.25">
      <c r="A32" s="43" t="s">
        <v>297</v>
      </c>
      <c r="B32" s="43" t="s">
        <v>236</v>
      </c>
      <c r="C32" s="43" t="s">
        <v>306</v>
      </c>
      <c r="D32" s="43" t="s">
        <v>320</v>
      </c>
      <c r="E32" s="43" t="s">
        <v>320</v>
      </c>
      <c r="F32" s="30" t="s">
        <v>170</v>
      </c>
      <c r="G32" s="30" t="s">
        <v>175</v>
      </c>
      <c r="H32" s="30" t="s">
        <v>180</v>
      </c>
      <c r="I32" s="30" t="s">
        <v>431</v>
      </c>
      <c r="J32" s="30" t="s">
        <v>432</v>
      </c>
      <c r="K32" s="29" t="s">
        <v>506</v>
      </c>
      <c r="L32" s="44" t="s">
        <v>502</v>
      </c>
      <c r="M32" s="29" t="s">
        <v>320</v>
      </c>
      <c r="N32" s="29">
        <v>25</v>
      </c>
      <c r="O32" s="29"/>
      <c r="P32" s="30">
        <v>340</v>
      </c>
      <c r="Q32" s="36" t="s">
        <v>322</v>
      </c>
      <c r="R32" s="30" t="s">
        <v>10</v>
      </c>
      <c r="S32" s="30" t="s">
        <v>32</v>
      </c>
      <c r="T32" s="30"/>
      <c r="U32" s="30"/>
      <c r="V32" s="30"/>
      <c r="W32" s="30"/>
      <c r="X32" s="30"/>
      <c r="Y32" s="30"/>
      <c r="Z32" s="30"/>
      <c r="AA32" s="30" t="s">
        <v>32</v>
      </c>
      <c r="AB32" s="30"/>
      <c r="AC32" s="30"/>
      <c r="AD32" s="30"/>
      <c r="AE32" s="30"/>
      <c r="AF32" s="30"/>
      <c r="AG32" s="30" t="s">
        <v>434</v>
      </c>
      <c r="AH32" s="30" t="s">
        <v>463</v>
      </c>
      <c r="AI32" s="30" t="s">
        <v>503</v>
      </c>
      <c r="AJ32" s="30" t="s">
        <v>437</v>
      </c>
      <c r="AK32" s="28" t="s">
        <v>507</v>
      </c>
      <c r="AL32" s="28" t="s">
        <v>508</v>
      </c>
      <c r="AM32" s="60">
        <v>84.4</v>
      </c>
      <c r="AN32" s="60">
        <v>86</v>
      </c>
      <c r="AO32" s="60">
        <v>90</v>
      </c>
      <c r="AP32" s="60">
        <v>95</v>
      </c>
      <c r="AQ32" s="60">
        <v>100</v>
      </c>
      <c r="AR32" s="60">
        <v>100</v>
      </c>
      <c r="AS32" s="60">
        <v>86.036666666666704</v>
      </c>
      <c r="AT32" s="60">
        <v>0</v>
      </c>
      <c r="AU32" s="60">
        <v>90</v>
      </c>
      <c r="AV32" s="60">
        <v>0</v>
      </c>
      <c r="AW32" s="70">
        <v>0</v>
      </c>
      <c r="AX32" s="60">
        <v>87</v>
      </c>
      <c r="AY32" s="30">
        <v>0</v>
      </c>
      <c r="AZ32" s="30">
        <v>0</v>
      </c>
      <c r="BA32" s="30">
        <v>88</v>
      </c>
      <c r="BB32" s="30">
        <v>0</v>
      </c>
      <c r="BC32" s="30">
        <v>0</v>
      </c>
      <c r="BD32" s="30">
        <v>89</v>
      </c>
      <c r="BE32" s="30">
        <v>0</v>
      </c>
      <c r="BF32" s="30">
        <v>0</v>
      </c>
      <c r="BG32" s="30">
        <v>90</v>
      </c>
    </row>
    <row r="33" spans="1:59" ht="84.75" customHeight="1" x14ac:dyDescent="0.25">
      <c r="A33" s="43" t="s">
        <v>297</v>
      </c>
      <c r="B33" s="43" t="s">
        <v>236</v>
      </c>
      <c r="C33" s="43" t="s">
        <v>306</v>
      </c>
      <c r="D33" s="43" t="s">
        <v>320</v>
      </c>
      <c r="E33" s="43" t="s">
        <v>320</v>
      </c>
      <c r="F33" s="30" t="s">
        <v>170</v>
      </c>
      <c r="G33" s="30" t="s">
        <v>175</v>
      </c>
      <c r="H33" s="30" t="s">
        <v>180</v>
      </c>
      <c r="I33" s="30" t="s">
        <v>431</v>
      </c>
      <c r="J33" s="30" t="s">
        <v>432</v>
      </c>
      <c r="K33" s="29" t="s">
        <v>506</v>
      </c>
      <c r="L33" s="44" t="s">
        <v>502</v>
      </c>
      <c r="M33" s="29" t="s">
        <v>320</v>
      </c>
      <c r="N33" s="29">
        <v>25</v>
      </c>
      <c r="O33" s="29"/>
      <c r="P33" s="30">
        <v>341</v>
      </c>
      <c r="Q33" s="36" t="s">
        <v>323</v>
      </c>
      <c r="R33" s="30" t="s">
        <v>10</v>
      </c>
      <c r="S33" s="30" t="s">
        <v>32</v>
      </c>
      <c r="T33" s="30"/>
      <c r="U33" s="30"/>
      <c r="V33" s="30"/>
      <c r="W33" s="30"/>
      <c r="X33" s="30"/>
      <c r="Y33" s="30"/>
      <c r="Z33" s="30"/>
      <c r="AA33" s="30" t="s">
        <v>32</v>
      </c>
      <c r="AB33" s="30"/>
      <c r="AC33" s="30"/>
      <c r="AD33" s="30"/>
      <c r="AE33" s="30"/>
      <c r="AF33" s="30"/>
      <c r="AG33" s="30" t="s">
        <v>434</v>
      </c>
      <c r="AH33" s="30" t="s">
        <v>460</v>
      </c>
      <c r="AI33" s="30" t="s">
        <v>503</v>
      </c>
      <c r="AJ33" s="30" t="s">
        <v>437</v>
      </c>
      <c r="AK33" s="28" t="s">
        <v>509</v>
      </c>
      <c r="AL33" s="28" t="s">
        <v>510</v>
      </c>
      <c r="AM33" s="60">
        <v>76.7</v>
      </c>
      <c r="AN33" s="60">
        <v>80</v>
      </c>
      <c r="AO33" s="60">
        <v>85</v>
      </c>
      <c r="AP33" s="60">
        <v>87</v>
      </c>
      <c r="AQ33" s="60">
        <v>90</v>
      </c>
      <c r="AR33" s="60">
        <v>90</v>
      </c>
      <c r="AS33" s="60">
        <v>80</v>
      </c>
      <c r="AT33" s="60">
        <v>0</v>
      </c>
      <c r="AU33" s="60">
        <v>85</v>
      </c>
      <c r="AV33" s="60">
        <v>80.416666666666671</v>
      </c>
      <c r="AW33" s="70">
        <v>80.833333333333343</v>
      </c>
      <c r="AX33" s="70">
        <v>81.250000000000014</v>
      </c>
      <c r="AY33" s="70">
        <v>81.666666666666686</v>
      </c>
      <c r="AZ33" s="70">
        <v>82.083333333333357</v>
      </c>
      <c r="BA33" s="70">
        <v>82.500000000000028</v>
      </c>
      <c r="BB33" s="70">
        <v>82.9166666666667</v>
      </c>
      <c r="BC33" s="70">
        <v>83.333333333333371</v>
      </c>
      <c r="BD33" s="70">
        <v>83.750000000000043</v>
      </c>
      <c r="BE33" s="70">
        <v>84.166666666666714</v>
      </c>
      <c r="BF33" s="70">
        <v>84.583333333333385</v>
      </c>
      <c r="BG33" s="70">
        <v>85.000000000000057</v>
      </c>
    </row>
    <row r="34" spans="1:59" ht="188.25" customHeight="1" x14ac:dyDescent="0.25">
      <c r="A34" s="43" t="s">
        <v>297</v>
      </c>
      <c r="B34" s="43" t="s">
        <v>236</v>
      </c>
      <c r="C34" s="43" t="s">
        <v>306</v>
      </c>
      <c r="D34" s="43" t="s">
        <v>320</v>
      </c>
      <c r="E34" s="43" t="s">
        <v>320</v>
      </c>
      <c r="F34" s="30" t="s">
        <v>170</v>
      </c>
      <c r="G34" s="30" t="s">
        <v>175</v>
      </c>
      <c r="H34" s="30" t="s">
        <v>180</v>
      </c>
      <c r="I34" s="30" t="s">
        <v>431</v>
      </c>
      <c r="J34" s="30" t="s">
        <v>432</v>
      </c>
      <c r="K34" s="29" t="s">
        <v>506</v>
      </c>
      <c r="L34" s="44" t="s">
        <v>502</v>
      </c>
      <c r="M34" s="29" t="s">
        <v>320</v>
      </c>
      <c r="N34" s="30">
        <v>25</v>
      </c>
      <c r="O34" s="29"/>
      <c r="P34" s="30">
        <v>342</v>
      </c>
      <c r="Q34" s="36" t="s">
        <v>324</v>
      </c>
      <c r="R34" s="30" t="s">
        <v>10</v>
      </c>
      <c r="S34" s="30" t="s">
        <v>32</v>
      </c>
      <c r="T34" s="30"/>
      <c r="U34" s="30"/>
      <c r="V34" s="30"/>
      <c r="W34" s="30"/>
      <c r="X34" s="30"/>
      <c r="Y34" s="30"/>
      <c r="Z34" s="30"/>
      <c r="AA34" s="30" t="s">
        <v>32</v>
      </c>
      <c r="AB34" s="30"/>
      <c r="AC34" s="30"/>
      <c r="AD34" s="30"/>
      <c r="AE34" s="30"/>
      <c r="AF34" s="30"/>
      <c r="AG34" s="30" t="s">
        <v>469</v>
      </c>
      <c r="AH34" s="30" t="s">
        <v>460</v>
      </c>
      <c r="AI34" s="30" t="s">
        <v>503</v>
      </c>
      <c r="AJ34" s="30" t="s">
        <v>437</v>
      </c>
      <c r="AK34" s="28" t="s">
        <v>511</v>
      </c>
      <c r="AL34" s="28" t="s">
        <v>512</v>
      </c>
      <c r="AM34" s="60">
        <v>35</v>
      </c>
      <c r="AN34" s="60">
        <v>0</v>
      </c>
      <c r="AO34" s="60">
        <v>37</v>
      </c>
      <c r="AP34" s="60">
        <v>40</v>
      </c>
      <c r="AQ34" s="60">
        <v>45</v>
      </c>
      <c r="AR34" s="60">
        <v>45</v>
      </c>
      <c r="AS34" s="60">
        <v>35</v>
      </c>
      <c r="AT34" s="60">
        <v>0</v>
      </c>
      <c r="AU34" s="60">
        <v>37</v>
      </c>
      <c r="AV34" s="70">
        <v>35.166666666666664</v>
      </c>
      <c r="AW34" s="70">
        <v>35.333333333333329</v>
      </c>
      <c r="AX34" s="60">
        <v>35.499999999999993</v>
      </c>
      <c r="AY34" s="60">
        <v>35.666666666666657</v>
      </c>
      <c r="AZ34" s="60">
        <v>35.833333333333321</v>
      </c>
      <c r="BA34" s="60">
        <v>35.999999999999986</v>
      </c>
      <c r="BB34" s="60">
        <v>36.16666666666665</v>
      </c>
      <c r="BC34" s="60">
        <v>36.333333333333314</v>
      </c>
      <c r="BD34" s="60">
        <v>36.499999999999979</v>
      </c>
      <c r="BE34" s="60">
        <v>36.666666666666643</v>
      </c>
      <c r="BF34" s="60">
        <v>36.833333333333307</v>
      </c>
      <c r="BG34" s="60">
        <v>36.999999999999972</v>
      </c>
    </row>
    <row r="35" spans="1:59" ht="84.75" customHeight="1" x14ac:dyDescent="0.25">
      <c r="A35" s="43" t="s">
        <v>297</v>
      </c>
      <c r="B35" s="43" t="s">
        <v>236</v>
      </c>
      <c r="C35" s="43" t="s">
        <v>306</v>
      </c>
      <c r="D35" s="43" t="s">
        <v>320</v>
      </c>
      <c r="E35" s="43" t="s">
        <v>320</v>
      </c>
      <c r="F35" s="30" t="s">
        <v>170</v>
      </c>
      <c r="G35" s="30" t="s">
        <v>175</v>
      </c>
      <c r="H35" s="30" t="s">
        <v>180</v>
      </c>
      <c r="I35" s="30" t="s">
        <v>431</v>
      </c>
      <c r="J35" s="30" t="s">
        <v>432</v>
      </c>
      <c r="K35" s="29" t="s">
        <v>506</v>
      </c>
      <c r="L35" s="44" t="s">
        <v>502</v>
      </c>
      <c r="M35" s="29" t="s">
        <v>320</v>
      </c>
      <c r="N35" s="29">
        <v>25</v>
      </c>
      <c r="O35" s="29"/>
      <c r="P35" s="30">
        <v>343</v>
      </c>
      <c r="Q35" s="36" t="s">
        <v>325</v>
      </c>
      <c r="R35" s="30" t="s">
        <v>10</v>
      </c>
      <c r="S35" s="30" t="s">
        <v>32</v>
      </c>
      <c r="T35" s="30"/>
      <c r="U35" s="30"/>
      <c r="V35" s="30"/>
      <c r="W35" s="30"/>
      <c r="X35" s="30"/>
      <c r="Y35" s="30"/>
      <c r="Z35" s="30"/>
      <c r="AA35" s="30" t="s">
        <v>32</v>
      </c>
      <c r="AB35" s="30"/>
      <c r="AC35" s="30"/>
      <c r="AD35" s="30"/>
      <c r="AE35" s="30"/>
      <c r="AF35" s="30"/>
      <c r="AG35" s="30" t="s">
        <v>469</v>
      </c>
      <c r="AH35" s="30" t="s">
        <v>460</v>
      </c>
      <c r="AI35" s="30" t="s">
        <v>503</v>
      </c>
      <c r="AJ35" s="30" t="s">
        <v>437</v>
      </c>
      <c r="AK35" s="28" t="s">
        <v>513</v>
      </c>
      <c r="AL35" s="28" t="s">
        <v>514</v>
      </c>
      <c r="AM35" s="60">
        <v>16</v>
      </c>
      <c r="AN35" s="60">
        <v>24.4</v>
      </c>
      <c r="AO35" s="60">
        <v>50</v>
      </c>
      <c r="AP35" s="60">
        <v>75</v>
      </c>
      <c r="AQ35" s="60">
        <v>90</v>
      </c>
      <c r="AR35" s="60">
        <v>90</v>
      </c>
      <c r="AS35" s="60">
        <v>24.4</v>
      </c>
      <c r="AT35" s="60">
        <v>0</v>
      </c>
      <c r="AU35" s="60">
        <v>50</v>
      </c>
      <c r="AV35" s="60">
        <v>26.533333333333328</v>
      </c>
      <c r="AW35" s="70">
        <v>28.666666666666657</v>
      </c>
      <c r="AX35" s="70">
        <v>30.799999999999986</v>
      </c>
      <c r="AY35" s="70">
        <v>32.933333333333316</v>
      </c>
      <c r="AZ35" s="70">
        <v>35.066666666666649</v>
      </c>
      <c r="BA35" s="70">
        <v>37.199999999999982</v>
      </c>
      <c r="BB35" s="70">
        <v>39.333333333333314</v>
      </c>
      <c r="BC35" s="70">
        <v>41.466666666666647</v>
      </c>
      <c r="BD35" s="70">
        <v>43.59999999999998</v>
      </c>
      <c r="BE35" s="70">
        <v>45.733333333333313</v>
      </c>
      <c r="BF35" s="70">
        <v>47.866666666666646</v>
      </c>
      <c r="BG35" s="70">
        <v>49.999999999999979</v>
      </c>
    </row>
    <row r="36" spans="1:59" ht="84.75" customHeight="1" x14ac:dyDescent="0.25">
      <c r="A36" s="43" t="s">
        <v>297</v>
      </c>
      <c r="B36" s="43" t="s">
        <v>236</v>
      </c>
      <c r="C36" s="43" t="s">
        <v>306</v>
      </c>
      <c r="D36" s="43" t="s">
        <v>320</v>
      </c>
      <c r="E36" s="43" t="s">
        <v>320</v>
      </c>
      <c r="F36" s="30" t="s">
        <v>170</v>
      </c>
      <c r="G36" s="30" t="s">
        <v>175</v>
      </c>
      <c r="H36" s="30" t="s">
        <v>180</v>
      </c>
      <c r="I36" s="30" t="s">
        <v>431</v>
      </c>
      <c r="J36" s="30" t="s">
        <v>432</v>
      </c>
      <c r="K36" s="29" t="s">
        <v>506</v>
      </c>
      <c r="L36" s="44" t="s">
        <v>502</v>
      </c>
      <c r="M36" s="29" t="s">
        <v>320</v>
      </c>
      <c r="N36" s="29">
        <v>25</v>
      </c>
      <c r="O36" s="29"/>
      <c r="P36" s="30">
        <v>345</v>
      </c>
      <c r="Q36" s="36" t="s">
        <v>326</v>
      </c>
      <c r="R36" s="30" t="s">
        <v>10</v>
      </c>
      <c r="S36" s="30" t="s">
        <v>32</v>
      </c>
      <c r="T36" s="30"/>
      <c r="U36" s="30"/>
      <c r="V36" s="30"/>
      <c r="W36" s="30"/>
      <c r="X36" s="30"/>
      <c r="Y36" s="30"/>
      <c r="Z36" s="30"/>
      <c r="AA36" s="30" t="s">
        <v>32</v>
      </c>
      <c r="AB36" s="30"/>
      <c r="AC36" s="30"/>
      <c r="AD36" s="30"/>
      <c r="AE36" s="30"/>
      <c r="AF36" s="30"/>
      <c r="AG36" s="30" t="s">
        <v>444</v>
      </c>
      <c r="AH36" s="30" t="s">
        <v>460</v>
      </c>
      <c r="AI36" s="30" t="s">
        <v>457</v>
      </c>
      <c r="AJ36" s="30" t="s">
        <v>437</v>
      </c>
      <c r="AK36" s="29" t="s">
        <v>515</v>
      </c>
      <c r="AL36" s="30" t="s">
        <v>516</v>
      </c>
      <c r="AM36" s="60">
        <v>72</v>
      </c>
      <c r="AN36" s="60">
        <v>65</v>
      </c>
      <c r="AO36" s="60">
        <v>70</v>
      </c>
      <c r="AP36" s="60">
        <v>75</v>
      </c>
      <c r="AQ36" s="60">
        <v>80</v>
      </c>
      <c r="AR36" s="60">
        <v>80</v>
      </c>
      <c r="AS36" s="60">
        <v>65.08</v>
      </c>
      <c r="AT36" s="60">
        <v>0</v>
      </c>
      <c r="AU36" s="60">
        <v>70</v>
      </c>
      <c r="AV36" s="60">
        <v>35</v>
      </c>
      <c r="AW36" s="70">
        <v>0</v>
      </c>
      <c r="AX36" s="60">
        <v>0.5</v>
      </c>
      <c r="AY36" s="30">
        <v>1.2</v>
      </c>
      <c r="AZ36" s="30">
        <v>1.2</v>
      </c>
      <c r="BA36" s="30">
        <v>2.2999999999999998</v>
      </c>
      <c r="BB36" s="30">
        <v>3.7</v>
      </c>
      <c r="BC36" s="30">
        <v>4.4000000000000004</v>
      </c>
      <c r="BD36" s="30">
        <v>5.9</v>
      </c>
      <c r="BE36" s="30">
        <v>8</v>
      </c>
      <c r="BF36" s="30">
        <v>8.1999999999999993</v>
      </c>
      <c r="BG36" s="30">
        <v>0</v>
      </c>
    </row>
    <row r="37" spans="1:59" ht="84.75" customHeight="1" x14ac:dyDescent="0.25">
      <c r="A37" s="43" t="s">
        <v>297</v>
      </c>
      <c r="B37" s="43" t="s">
        <v>236</v>
      </c>
      <c r="C37" s="43" t="s">
        <v>306</v>
      </c>
      <c r="D37" s="43" t="s">
        <v>320</v>
      </c>
      <c r="E37" s="43" t="s">
        <v>320</v>
      </c>
      <c r="F37" s="30" t="s">
        <v>170</v>
      </c>
      <c r="G37" s="30" t="s">
        <v>175</v>
      </c>
      <c r="H37" s="30" t="s">
        <v>180</v>
      </c>
      <c r="I37" s="30" t="s">
        <v>431</v>
      </c>
      <c r="J37" s="30" t="s">
        <v>432</v>
      </c>
      <c r="K37" s="29" t="s">
        <v>506</v>
      </c>
      <c r="L37" s="44" t="s">
        <v>502</v>
      </c>
      <c r="M37" s="29" t="s">
        <v>320</v>
      </c>
      <c r="N37" s="29">
        <v>25</v>
      </c>
      <c r="O37" s="29"/>
      <c r="P37" s="30">
        <v>122</v>
      </c>
      <c r="Q37" s="36" t="s">
        <v>327</v>
      </c>
      <c r="R37" s="30" t="s">
        <v>10</v>
      </c>
      <c r="S37" s="30" t="s">
        <v>32</v>
      </c>
      <c r="T37" s="30"/>
      <c r="U37" s="30"/>
      <c r="V37" s="30"/>
      <c r="W37" s="30"/>
      <c r="X37" s="30"/>
      <c r="Y37" s="30"/>
      <c r="Z37" s="30"/>
      <c r="AA37" s="30" t="s">
        <v>32</v>
      </c>
      <c r="AB37" s="30"/>
      <c r="AC37" s="30"/>
      <c r="AD37" s="30"/>
      <c r="AE37" s="30"/>
      <c r="AF37" s="30"/>
      <c r="AG37" s="30" t="s">
        <v>434</v>
      </c>
      <c r="AH37" s="30" t="s">
        <v>463</v>
      </c>
      <c r="AI37" s="30" t="s">
        <v>503</v>
      </c>
      <c r="AJ37" s="30" t="s">
        <v>437</v>
      </c>
      <c r="AK37" s="28" t="s">
        <v>517</v>
      </c>
      <c r="AL37" s="28" t="s">
        <v>518</v>
      </c>
      <c r="AM37" s="71">
        <v>10</v>
      </c>
      <c r="AN37" s="71">
        <v>35</v>
      </c>
      <c r="AO37" s="71">
        <v>60</v>
      </c>
      <c r="AP37" s="71">
        <v>85</v>
      </c>
      <c r="AQ37" s="71">
        <v>100</v>
      </c>
      <c r="AR37" s="71">
        <v>100</v>
      </c>
      <c r="AS37" s="71">
        <v>35</v>
      </c>
      <c r="AT37" s="71">
        <v>0</v>
      </c>
      <c r="AU37" s="71">
        <v>60</v>
      </c>
      <c r="AV37" s="71">
        <v>0</v>
      </c>
      <c r="AW37" s="70">
        <v>0</v>
      </c>
      <c r="AX37" s="60">
        <v>41.25</v>
      </c>
      <c r="AY37" s="30">
        <v>0</v>
      </c>
      <c r="AZ37" s="25">
        <v>0</v>
      </c>
      <c r="BA37" s="59">
        <v>47.5</v>
      </c>
      <c r="BB37" s="30">
        <v>0</v>
      </c>
      <c r="BC37" s="30">
        <v>0</v>
      </c>
      <c r="BD37" s="59">
        <v>53.75</v>
      </c>
      <c r="BE37" s="30">
        <v>0</v>
      </c>
      <c r="BF37" s="30">
        <v>0</v>
      </c>
      <c r="BG37" s="59">
        <v>60</v>
      </c>
    </row>
    <row r="38" spans="1:59" ht="84.75" customHeight="1" x14ac:dyDescent="0.25">
      <c r="A38" s="43" t="s">
        <v>297</v>
      </c>
      <c r="B38" s="43" t="s">
        <v>236</v>
      </c>
      <c r="C38" s="43" t="s">
        <v>306</v>
      </c>
      <c r="D38" s="43" t="s">
        <v>328</v>
      </c>
      <c r="E38" s="43" t="s">
        <v>328</v>
      </c>
      <c r="F38" s="30" t="s">
        <v>170</v>
      </c>
      <c r="G38" s="30" t="s">
        <v>175</v>
      </c>
      <c r="H38" s="30" t="s">
        <v>180</v>
      </c>
      <c r="I38" s="30" t="s">
        <v>431</v>
      </c>
      <c r="J38" s="30" t="s">
        <v>432</v>
      </c>
      <c r="K38" s="28"/>
      <c r="L38" s="30"/>
      <c r="M38" s="28" t="s">
        <v>328</v>
      </c>
      <c r="N38" s="28"/>
      <c r="O38" s="28"/>
      <c r="P38" s="30">
        <v>465</v>
      </c>
      <c r="Q38" s="28" t="s">
        <v>329</v>
      </c>
      <c r="R38" s="30" t="s">
        <v>36</v>
      </c>
      <c r="S38" s="30"/>
      <c r="T38" s="30"/>
      <c r="U38" s="30"/>
      <c r="V38" s="30"/>
      <c r="W38" s="30"/>
      <c r="X38" s="30"/>
      <c r="Y38" s="30"/>
      <c r="Z38" s="30"/>
      <c r="AA38" s="30"/>
      <c r="AB38" s="30"/>
      <c r="AC38" s="30"/>
      <c r="AD38" s="30"/>
      <c r="AE38" s="30"/>
      <c r="AF38" s="30"/>
      <c r="AG38" s="30" t="s">
        <v>434</v>
      </c>
      <c r="AH38" s="30" t="s">
        <v>460</v>
      </c>
      <c r="AI38" s="30" t="s">
        <v>457</v>
      </c>
      <c r="AJ38" s="30" t="s">
        <v>437</v>
      </c>
      <c r="AK38" s="28" t="s">
        <v>519</v>
      </c>
      <c r="AL38" s="30" t="s">
        <v>520</v>
      </c>
      <c r="AM38" s="59">
        <v>0</v>
      </c>
      <c r="AN38" s="59">
        <v>0</v>
      </c>
      <c r="AO38" s="60">
        <v>100</v>
      </c>
      <c r="AP38" s="60">
        <v>100</v>
      </c>
      <c r="AQ38" s="60">
        <v>100</v>
      </c>
      <c r="AR38" s="60">
        <v>100</v>
      </c>
      <c r="AS38" s="59">
        <v>0</v>
      </c>
      <c r="AT38" s="72">
        <v>0</v>
      </c>
      <c r="AU38" s="60">
        <v>100</v>
      </c>
      <c r="AV38" s="60">
        <v>8.33</v>
      </c>
      <c r="AW38" s="70">
        <v>8.33</v>
      </c>
      <c r="AX38" s="60">
        <v>8.33</v>
      </c>
      <c r="AY38" s="59">
        <v>8.33</v>
      </c>
      <c r="AZ38" s="59">
        <v>8.33</v>
      </c>
      <c r="BA38" s="59">
        <v>8.3333333333333304</v>
      </c>
      <c r="BB38" s="59">
        <v>8.33</v>
      </c>
      <c r="BC38" s="59">
        <v>8.33</v>
      </c>
      <c r="BD38" s="59">
        <v>8.33</v>
      </c>
      <c r="BE38" s="59">
        <v>8.33</v>
      </c>
      <c r="BF38" s="59">
        <v>8.33</v>
      </c>
      <c r="BG38" s="59">
        <v>8.33</v>
      </c>
    </row>
    <row r="39" spans="1:59" ht="84.75" customHeight="1" x14ac:dyDescent="0.25">
      <c r="A39" s="43" t="s">
        <v>297</v>
      </c>
      <c r="B39" s="43" t="s">
        <v>236</v>
      </c>
      <c r="C39" s="43" t="s">
        <v>306</v>
      </c>
      <c r="D39" s="43" t="s">
        <v>328</v>
      </c>
      <c r="E39" s="43" t="s">
        <v>328</v>
      </c>
      <c r="F39" s="30" t="s">
        <v>170</v>
      </c>
      <c r="G39" s="30" t="s">
        <v>175</v>
      </c>
      <c r="H39" s="30" t="s">
        <v>180</v>
      </c>
      <c r="I39" s="30" t="s">
        <v>431</v>
      </c>
      <c r="J39" s="30" t="s">
        <v>432</v>
      </c>
      <c r="K39" s="28"/>
      <c r="L39" s="30"/>
      <c r="M39" s="28" t="s">
        <v>328</v>
      </c>
      <c r="N39" s="28"/>
      <c r="O39" s="28"/>
      <c r="P39" s="30">
        <v>466</v>
      </c>
      <c r="Q39" s="28" t="s">
        <v>330</v>
      </c>
      <c r="R39" s="30" t="s">
        <v>36</v>
      </c>
      <c r="S39" s="30"/>
      <c r="T39" s="30"/>
      <c r="U39" s="30"/>
      <c r="V39" s="30"/>
      <c r="W39" s="30"/>
      <c r="X39" s="30"/>
      <c r="Y39" s="30"/>
      <c r="Z39" s="30"/>
      <c r="AA39" s="30"/>
      <c r="AB39" s="30"/>
      <c r="AC39" s="30"/>
      <c r="AD39" s="30"/>
      <c r="AE39" s="30"/>
      <c r="AF39" s="30"/>
      <c r="AG39" s="30" t="s">
        <v>434</v>
      </c>
      <c r="AH39" s="30" t="s">
        <v>460</v>
      </c>
      <c r="AI39" s="30" t="s">
        <v>457</v>
      </c>
      <c r="AJ39" s="30" t="s">
        <v>445</v>
      </c>
      <c r="AK39" s="28" t="s">
        <v>521</v>
      </c>
      <c r="AL39" s="30" t="s">
        <v>520</v>
      </c>
      <c r="AM39" s="30">
        <v>0</v>
      </c>
      <c r="AN39" s="30">
        <v>4</v>
      </c>
      <c r="AO39" s="30">
        <v>3</v>
      </c>
      <c r="AP39" s="30">
        <v>3</v>
      </c>
      <c r="AQ39" s="30">
        <v>3</v>
      </c>
      <c r="AR39" s="30">
        <v>3</v>
      </c>
      <c r="AS39" s="30">
        <v>4</v>
      </c>
      <c r="AT39" s="30">
        <v>0</v>
      </c>
      <c r="AU39" s="30">
        <v>3</v>
      </c>
      <c r="AV39" s="30">
        <v>0</v>
      </c>
      <c r="AW39" s="42">
        <v>0</v>
      </c>
      <c r="AX39" s="30">
        <v>1</v>
      </c>
      <c r="AY39" s="30">
        <v>0</v>
      </c>
      <c r="AZ39" s="30">
        <v>0</v>
      </c>
      <c r="BA39" s="30">
        <v>1</v>
      </c>
      <c r="BB39" s="30">
        <v>0</v>
      </c>
      <c r="BC39" s="30">
        <v>0</v>
      </c>
      <c r="BD39" s="30">
        <v>1</v>
      </c>
      <c r="BE39" s="30">
        <v>0</v>
      </c>
      <c r="BF39" s="30">
        <v>0</v>
      </c>
      <c r="BG39" s="30">
        <v>0</v>
      </c>
    </row>
    <row r="40" spans="1:59" ht="84.75" customHeight="1" x14ac:dyDescent="0.25">
      <c r="A40" s="43" t="s">
        <v>297</v>
      </c>
      <c r="B40" s="43" t="s">
        <v>236</v>
      </c>
      <c r="C40" s="43" t="s">
        <v>306</v>
      </c>
      <c r="D40" s="43" t="s">
        <v>328</v>
      </c>
      <c r="E40" s="43" t="s">
        <v>328</v>
      </c>
      <c r="F40" s="30" t="s">
        <v>170</v>
      </c>
      <c r="G40" s="30" t="s">
        <v>175</v>
      </c>
      <c r="H40" s="30" t="s">
        <v>180</v>
      </c>
      <c r="I40" s="30" t="s">
        <v>431</v>
      </c>
      <c r="J40" s="30" t="s">
        <v>432</v>
      </c>
      <c r="K40" s="28"/>
      <c r="L40" s="30"/>
      <c r="M40" s="28" t="s">
        <v>328</v>
      </c>
      <c r="N40" s="28"/>
      <c r="O40" s="28"/>
      <c r="P40" s="30">
        <v>467</v>
      </c>
      <c r="Q40" s="28" t="s">
        <v>331</v>
      </c>
      <c r="R40" s="30" t="s">
        <v>36</v>
      </c>
      <c r="S40" s="30"/>
      <c r="T40" s="30"/>
      <c r="U40" s="30"/>
      <c r="V40" s="30"/>
      <c r="W40" s="30"/>
      <c r="X40" s="30"/>
      <c r="Y40" s="30"/>
      <c r="Z40" s="30"/>
      <c r="AA40" s="30"/>
      <c r="AB40" s="30"/>
      <c r="AC40" s="30"/>
      <c r="AD40" s="30"/>
      <c r="AE40" s="30"/>
      <c r="AF40" s="30"/>
      <c r="AG40" s="30" t="s">
        <v>434</v>
      </c>
      <c r="AH40" s="30" t="s">
        <v>460</v>
      </c>
      <c r="AI40" s="30" t="s">
        <v>457</v>
      </c>
      <c r="AJ40" s="30" t="s">
        <v>445</v>
      </c>
      <c r="AK40" s="28" t="s">
        <v>522</v>
      </c>
      <c r="AL40" s="30" t="s">
        <v>523</v>
      </c>
      <c r="AM40" s="30">
        <v>0</v>
      </c>
      <c r="AN40" s="30">
        <v>6</v>
      </c>
      <c r="AO40" s="30">
        <v>6</v>
      </c>
      <c r="AP40" s="30">
        <v>6</v>
      </c>
      <c r="AQ40" s="30">
        <v>6</v>
      </c>
      <c r="AR40" s="30">
        <v>6</v>
      </c>
      <c r="AS40" s="30">
        <v>6</v>
      </c>
      <c r="AT40" s="30">
        <v>0</v>
      </c>
      <c r="AU40" s="30">
        <v>6</v>
      </c>
      <c r="AV40" s="30">
        <v>0</v>
      </c>
      <c r="AW40" s="42">
        <v>1</v>
      </c>
      <c r="AX40" s="30">
        <v>0</v>
      </c>
      <c r="AY40" s="30">
        <v>1</v>
      </c>
      <c r="AZ40" s="30">
        <v>0</v>
      </c>
      <c r="BA40" s="30">
        <v>1</v>
      </c>
      <c r="BB40" s="30">
        <v>0</v>
      </c>
      <c r="BC40" s="30">
        <v>1</v>
      </c>
      <c r="BD40" s="30">
        <v>0</v>
      </c>
      <c r="BE40" s="30">
        <v>1</v>
      </c>
      <c r="BF40" s="30">
        <v>0</v>
      </c>
      <c r="BG40" s="30">
        <v>1</v>
      </c>
    </row>
    <row r="41" spans="1:59" ht="84.75" customHeight="1" x14ac:dyDescent="0.25">
      <c r="A41" s="51" t="s">
        <v>297</v>
      </c>
      <c r="B41" s="51" t="s">
        <v>236</v>
      </c>
      <c r="C41" s="51" t="s">
        <v>306</v>
      </c>
      <c r="D41" s="51" t="s">
        <v>332</v>
      </c>
      <c r="E41" s="51" t="s">
        <v>332</v>
      </c>
      <c r="F41" s="25" t="s">
        <v>170</v>
      </c>
      <c r="G41" s="25" t="s">
        <v>175</v>
      </c>
      <c r="H41" s="25" t="s">
        <v>180</v>
      </c>
      <c r="I41" s="25" t="s">
        <v>431</v>
      </c>
      <c r="J41" s="25" t="s">
        <v>432</v>
      </c>
      <c r="K41" s="25"/>
      <c r="L41" s="25"/>
      <c r="M41" s="25" t="s">
        <v>332</v>
      </c>
      <c r="N41" s="25"/>
      <c r="O41" s="25"/>
      <c r="P41" s="25">
        <v>460</v>
      </c>
      <c r="Q41" s="52" t="s">
        <v>333</v>
      </c>
      <c r="R41" s="25" t="s">
        <v>36</v>
      </c>
      <c r="S41" s="25"/>
      <c r="T41" s="25"/>
      <c r="U41" s="25"/>
      <c r="V41" s="25"/>
      <c r="W41" s="25"/>
      <c r="X41" s="25"/>
      <c r="Y41" s="25"/>
      <c r="Z41" s="25"/>
      <c r="AA41" s="25"/>
      <c r="AB41" s="25"/>
      <c r="AC41" s="25"/>
      <c r="AD41" s="25"/>
      <c r="AE41" s="25"/>
      <c r="AF41" s="25"/>
      <c r="AG41" s="25" t="s">
        <v>434</v>
      </c>
      <c r="AH41" s="25" t="s">
        <v>460</v>
      </c>
      <c r="AI41" s="25" t="s">
        <v>457</v>
      </c>
      <c r="AJ41" s="25" t="s">
        <v>445</v>
      </c>
      <c r="AK41" s="52" t="s">
        <v>524</v>
      </c>
      <c r="AL41" s="25" t="s">
        <v>525</v>
      </c>
      <c r="AM41" s="25">
        <v>10</v>
      </c>
      <c r="AN41" s="25">
        <v>10</v>
      </c>
      <c r="AO41" s="25">
        <v>10</v>
      </c>
      <c r="AP41" s="25">
        <v>10</v>
      </c>
      <c r="AQ41" s="25">
        <v>10</v>
      </c>
      <c r="AR41" s="25">
        <v>10</v>
      </c>
      <c r="AS41" s="25">
        <v>11</v>
      </c>
      <c r="AT41" s="25">
        <v>0</v>
      </c>
      <c r="AU41" s="25">
        <v>10</v>
      </c>
      <c r="AV41" s="25">
        <v>0</v>
      </c>
      <c r="AW41" s="56">
        <v>0</v>
      </c>
      <c r="AX41" s="25">
        <v>1</v>
      </c>
      <c r="AY41" s="25">
        <v>2</v>
      </c>
      <c r="AZ41" s="25">
        <v>2</v>
      </c>
      <c r="BA41" s="25">
        <v>2</v>
      </c>
      <c r="BB41" s="25">
        <v>1</v>
      </c>
      <c r="BC41" s="25">
        <v>1</v>
      </c>
      <c r="BD41" s="25">
        <v>1</v>
      </c>
      <c r="BE41" s="25">
        <v>0</v>
      </c>
      <c r="BF41" s="25">
        <v>0</v>
      </c>
      <c r="BG41" s="25">
        <v>0</v>
      </c>
    </row>
    <row r="42" spans="1:59" ht="84.75" customHeight="1" x14ac:dyDescent="0.25">
      <c r="A42" s="43" t="s">
        <v>297</v>
      </c>
      <c r="B42" s="43" t="s">
        <v>236</v>
      </c>
      <c r="C42" s="43" t="s">
        <v>306</v>
      </c>
      <c r="D42" s="43" t="s">
        <v>332</v>
      </c>
      <c r="E42" s="43" t="s">
        <v>332</v>
      </c>
      <c r="F42" s="30" t="s">
        <v>170</v>
      </c>
      <c r="G42" s="30" t="s">
        <v>175</v>
      </c>
      <c r="H42" s="30" t="s">
        <v>180</v>
      </c>
      <c r="I42" s="30" t="s">
        <v>431</v>
      </c>
      <c r="J42" s="30" t="s">
        <v>432</v>
      </c>
      <c r="K42" s="30"/>
      <c r="L42" s="30"/>
      <c r="M42" s="30" t="s">
        <v>332</v>
      </c>
      <c r="N42" s="30"/>
      <c r="O42" s="30"/>
      <c r="P42" s="30">
        <v>461</v>
      </c>
      <c r="Q42" s="36" t="s">
        <v>334</v>
      </c>
      <c r="R42" s="30" t="s">
        <v>36</v>
      </c>
      <c r="S42" s="30"/>
      <c r="T42" s="30"/>
      <c r="U42" s="30"/>
      <c r="V42" s="30"/>
      <c r="W42" s="30"/>
      <c r="X42" s="30"/>
      <c r="Y42" s="30"/>
      <c r="Z42" s="30"/>
      <c r="AA42" s="30"/>
      <c r="AB42" s="30"/>
      <c r="AC42" s="30"/>
      <c r="AD42" s="30"/>
      <c r="AE42" s="30"/>
      <c r="AF42" s="30"/>
      <c r="AG42" s="30" t="s">
        <v>469</v>
      </c>
      <c r="AH42" s="30" t="s">
        <v>463</v>
      </c>
      <c r="AI42" s="30" t="s">
        <v>457</v>
      </c>
      <c r="AJ42" s="30" t="s">
        <v>437</v>
      </c>
      <c r="AK42" s="36" t="s">
        <v>526</v>
      </c>
      <c r="AL42" s="30" t="s">
        <v>527</v>
      </c>
      <c r="AM42" s="59">
        <v>0</v>
      </c>
      <c r="AN42" s="59">
        <v>0</v>
      </c>
      <c r="AO42" s="60">
        <v>80</v>
      </c>
      <c r="AP42" s="60">
        <v>100</v>
      </c>
      <c r="AQ42" s="60">
        <v>100</v>
      </c>
      <c r="AR42" s="60">
        <v>100</v>
      </c>
      <c r="AS42" s="59">
        <v>0</v>
      </c>
      <c r="AT42" s="59">
        <v>0</v>
      </c>
      <c r="AU42" s="60">
        <v>80</v>
      </c>
      <c r="AV42" s="60">
        <v>0</v>
      </c>
      <c r="AW42" s="61">
        <v>0</v>
      </c>
      <c r="AX42" s="60">
        <v>10</v>
      </c>
      <c r="AY42" s="59">
        <v>0</v>
      </c>
      <c r="AZ42" s="59">
        <v>0</v>
      </c>
      <c r="BA42" s="59">
        <v>25</v>
      </c>
      <c r="BB42" s="59">
        <v>0</v>
      </c>
      <c r="BC42" s="59">
        <v>0</v>
      </c>
      <c r="BD42" s="59">
        <v>30</v>
      </c>
      <c r="BE42" s="59">
        <v>0</v>
      </c>
      <c r="BF42" s="59">
        <v>0</v>
      </c>
      <c r="BG42" s="59">
        <v>15</v>
      </c>
    </row>
    <row r="43" spans="1:59" ht="84.75" customHeight="1" x14ac:dyDescent="0.25">
      <c r="A43" s="51" t="s">
        <v>297</v>
      </c>
      <c r="B43" s="51" t="s">
        <v>236</v>
      </c>
      <c r="C43" s="51" t="s">
        <v>306</v>
      </c>
      <c r="D43" s="51" t="s">
        <v>332</v>
      </c>
      <c r="E43" s="51" t="s">
        <v>332</v>
      </c>
      <c r="F43" s="25" t="s">
        <v>170</v>
      </c>
      <c r="G43" s="25" t="s">
        <v>175</v>
      </c>
      <c r="H43" s="25" t="s">
        <v>180</v>
      </c>
      <c r="I43" s="25" t="s">
        <v>431</v>
      </c>
      <c r="J43" s="25" t="s">
        <v>432</v>
      </c>
      <c r="K43" s="25"/>
      <c r="L43" s="25"/>
      <c r="M43" s="25" t="s">
        <v>332</v>
      </c>
      <c r="N43" s="25"/>
      <c r="O43" s="25"/>
      <c r="P43" s="25">
        <v>462</v>
      </c>
      <c r="Q43" s="52" t="s">
        <v>335</v>
      </c>
      <c r="R43" s="25" t="s">
        <v>36</v>
      </c>
      <c r="S43" s="25"/>
      <c r="T43" s="25"/>
      <c r="U43" s="25"/>
      <c r="V43" s="25"/>
      <c r="W43" s="25"/>
      <c r="X43" s="25"/>
      <c r="Y43" s="25"/>
      <c r="Z43" s="25"/>
      <c r="AA43" s="25"/>
      <c r="AB43" s="25"/>
      <c r="AC43" s="25"/>
      <c r="AD43" s="25"/>
      <c r="AE43" s="25"/>
      <c r="AF43" s="25"/>
      <c r="AG43" s="25" t="s">
        <v>434</v>
      </c>
      <c r="AH43" s="25" t="s">
        <v>463</v>
      </c>
      <c r="AI43" s="25" t="s">
        <v>457</v>
      </c>
      <c r="AJ43" s="25" t="s">
        <v>437</v>
      </c>
      <c r="AK43" s="52" t="s">
        <v>528</v>
      </c>
      <c r="AL43" s="25" t="s">
        <v>529</v>
      </c>
      <c r="AM43" s="53">
        <v>0</v>
      </c>
      <c r="AN43" s="53">
        <v>0</v>
      </c>
      <c r="AO43" s="54">
        <v>100</v>
      </c>
      <c r="AP43" s="54">
        <v>100</v>
      </c>
      <c r="AQ43" s="54">
        <v>100</v>
      </c>
      <c r="AR43" s="54">
        <v>100</v>
      </c>
      <c r="AS43" s="53">
        <v>0</v>
      </c>
      <c r="AT43" s="53">
        <v>0</v>
      </c>
      <c r="AU43" s="54">
        <v>100</v>
      </c>
      <c r="AV43" s="54">
        <v>0</v>
      </c>
      <c r="AW43" s="55">
        <v>0</v>
      </c>
      <c r="AX43" s="54">
        <v>15</v>
      </c>
      <c r="AY43" s="53">
        <v>0</v>
      </c>
      <c r="AZ43" s="53">
        <v>0</v>
      </c>
      <c r="BA43" s="53">
        <v>25</v>
      </c>
      <c r="BB43" s="53">
        <v>0</v>
      </c>
      <c r="BC43" s="53">
        <v>0</v>
      </c>
      <c r="BD43" s="53">
        <v>30</v>
      </c>
      <c r="BE43" s="53">
        <v>0</v>
      </c>
      <c r="BF43" s="53">
        <v>0</v>
      </c>
      <c r="BG43" s="53">
        <v>30</v>
      </c>
    </row>
    <row r="44" spans="1:59" ht="84.75" customHeight="1" x14ac:dyDescent="0.25">
      <c r="A44" s="43" t="s">
        <v>297</v>
      </c>
      <c r="B44" s="43" t="s">
        <v>236</v>
      </c>
      <c r="C44" s="43" t="s">
        <v>306</v>
      </c>
      <c r="D44" s="43" t="s">
        <v>332</v>
      </c>
      <c r="E44" s="43" t="s">
        <v>332</v>
      </c>
      <c r="F44" s="30" t="s">
        <v>170</v>
      </c>
      <c r="G44" s="30" t="s">
        <v>175</v>
      </c>
      <c r="H44" s="30" t="s">
        <v>180</v>
      </c>
      <c r="I44" s="30" t="s">
        <v>431</v>
      </c>
      <c r="J44" s="30" t="s">
        <v>432</v>
      </c>
      <c r="K44" s="30"/>
      <c r="L44" s="30"/>
      <c r="M44" s="30" t="s">
        <v>332</v>
      </c>
      <c r="N44" s="30"/>
      <c r="O44" s="30"/>
      <c r="P44" s="30">
        <v>463</v>
      </c>
      <c r="Q44" s="36" t="s">
        <v>336</v>
      </c>
      <c r="R44" s="30" t="s">
        <v>36</v>
      </c>
      <c r="S44" s="30"/>
      <c r="T44" s="30"/>
      <c r="U44" s="30"/>
      <c r="V44" s="30"/>
      <c r="W44" s="30"/>
      <c r="X44" s="30"/>
      <c r="Y44" s="30"/>
      <c r="Z44" s="30"/>
      <c r="AA44" s="30"/>
      <c r="AB44" s="30"/>
      <c r="AC44" s="30"/>
      <c r="AD44" s="30"/>
      <c r="AE44" s="30"/>
      <c r="AF44" s="30"/>
      <c r="AG44" s="30" t="s">
        <v>434</v>
      </c>
      <c r="AH44" s="30" t="s">
        <v>460</v>
      </c>
      <c r="AI44" s="30" t="s">
        <v>457</v>
      </c>
      <c r="AJ44" s="30" t="s">
        <v>445</v>
      </c>
      <c r="AK44" s="36" t="s">
        <v>530</v>
      </c>
      <c r="AL44" s="30" t="s">
        <v>531</v>
      </c>
      <c r="AM44" s="30">
        <v>0</v>
      </c>
      <c r="AN44" s="30">
        <v>30</v>
      </c>
      <c r="AO44" s="30">
        <v>30</v>
      </c>
      <c r="AP44" s="30">
        <v>30</v>
      </c>
      <c r="AQ44" s="30">
        <v>30</v>
      </c>
      <c r="AR44" s="30">
        <v>30</v>
      </c>
      <c r="AS44" s="30">
        <v>44</v>
      </c>
      <c r="AT44" s="30">
        <v>0</v>
      </c>
      <c r="AU44" s="30">
        <v>30</v>
      </c>
      <c r="AV44" s="30">
        <v>0</v>
      </c>
      <c r="AW44" s="57">
        <v>3</v>
      </c>
      <c r="AX44" s="30">
        <v>6</v>
      </c>
      <c r="AY44" s="30">
        <v>6</v>
      </c>
      <c r="AZ44" s="30">
        <v>6</v>
      </c>
      <c r="BA44" s="30">
        <v>4</v>
      </c>
      <c r="BB44" s="30">
        <v>4</v>
      </c>
      <c r="BC44" s="30">
        <v>1</v>
      </c>
      <c r="BD44" s="30">
        <v>0</v>
      </c>
      <c r="BE44" s="30">
        <v>0</v>
      </c>
      <c r="BF44" s="30">
        <v>0</v>
      </c>
      <c r="BG44" s="30">
        <v>0</v>
      </c>
    </row>
    <row r="45" spans="1:59" ht="84.75" customHeight="1" x14ac:dyDescent="0.25">
      <c r="A45" s="73" t="s">
        <v>297</v>
      </c>
      <c r="B45" s="73" t="s">
        <v>337</v>
      </c>
      <c r="C45" s="73" t="s">
        <v>306</v>
      </c>
      <c r="D45" s="73" t="s">
        <v>338</v>
      </c>
      <c r="E45" s="73" t="s">
        <v>338</v>
      </c>
      <c r="F45" s="56" t="s">
        <v>170</v>
      </c>
      <c r="G45" s="56" t="s">
        <v>175</v>
      </c>
      <c r="H45" s="56" t="s">
        <v>180</v>
      </c>
      <c r="I45" s="56" t="s">
        <v>431</v>
      </c>
      <c r="J45" s="56" t="s">
        <v>500</v>
      </c>
      <c r="K45" s="74" t="s">
        <v>532</v>
      </c>
      <c r="L45" s="75" t="s">
        <v>533</v>
      </c>
      <c r="M45" s="74" t="s">
        <v>338</v>
      </c>
      <c r="N45" s="74">
        <v>27</v>
      </c>
      <c r="O45" s="74"/>
      <c r="P45" s="56">
        <v>350</v>
      </c>
      <c r="Q45" s="74" t="s">
        <v>339</v>
      </c>
      <c r="R45" s="56" t="s">
        <v>10</v>
      </c>
      <c r="S45" s="56" t="s">
        <v>32</v>
      </c>
      <c r="T45" s="56"/>
      <c r="U45" s="56"/>
      <c r="V45" s="56"/>
      <c r="W45" s="56"/>
      <c r="X45" s="56"/>
      <c r="Y45" s="56"/>
      <c r="Z45" s="56"/>
      <c r="AA45" s="56"/>
      <c r="AB45" s="56"/>
      <c r="AC45" s="56"/>
      <c r="AD45" s="56"/>
      <c r="AE45" s="56"/>
      <c r="AF45" s="56"/>
      <c r="AG45" s="56" t="s">
        <v>534</v>
      </c>
      <c r="AH45" s="56" t="s">
        <v>535</v>
      </c>
      <c r="AI45" s="56" t="s">
        <v>457</v>
      </c>
      <c r="AJ45" s="56" t="s">
        <v>437</v>
      </c>
      <c r="AK45" s="74" t="s">
        <v>536</v>
      </c>
      <c r="AL45" s="74" t="s">
        <v>537</v>
      </c>
      <c r="AM45" s="76">
        <v>79.2</v>
      </c>
      <c r="AN45" s="76">
        <v>79.2</v>
      </c>
      <c r="AO45" s="76">
        <v>80.2</v>
      </c>
      <c r="AP45" s="76">
        <v>81.2</v>
      </c>
      <c r="AQ45" s="76">
        <v>82.2</v>
      </c>
      <c r="AR45" s="76">
        <v>83.2</v>
      </c>
      <c r="AS45" s="76">
        <v>79.2</v>
      </c>
      <c r="AT45" s="76">
        <v>0</v>
      </c>
      <c r="AU45" s="76">
        <v>80.2</v>
      </c>
      <c r="AV45" s="76">
        <v>0</v>
      </c>
      <c r="AW45" s="55">
        <v>0</v>
      </c>
      <c r="AX45" s="55">
        <v>0</v>
      </c>
      <c r="AY45" s="56">
        <v>0</v>
      </c>
      <c r="AZ45" s="25">
        <v>0</v>
      </c>
      <c r="BA45" s="25">
        <v>0</v>
      </c>
      <c r="BB45" s="25">
        <v>0</v>
      </c>
      <c r="BC45" s="25">
        <v>0</v>
      </c>
      <c r="BD45" s="25">
        <v>0</v>
      </c>
      <c r="BE45" s="25">
        <v>0</v>
      </c>
      <c r="BF45" s="25">
        <v>0</v>
      </c>
      <c r="BG45" s="25">
        <v>80.2</v>
      </c>
    </row>
    <row r="46" spans="1:59" ht="84.75" customHeight="1" x14ac:dyDescent="0.25">
      <c r="A46" s="43" t="s">
        <v>297</v>
      </c>
      <c r="B46" s="43" t="s">
        <v>340</v>
      </c>
      <c r="C46" s="43" t="s">
        <v>306</v>
      </c>
      <c r="D46" s="43" t="s">
        <v>338</v>
      </c>
      <c r="E46" s="43" t="s">
        <v>338</v>
      </c>
      <c r="F46" s="30" t="s">
        <v>170</v>
      </c>
      <c r="G46" s="30" t="s">
        <v>175</v>
      </c>
      <c r="H46" s="30" t="s">
        <v>180</v>
      </c>
      <c r="I46" s="30" t="s">
        <v>431</v>
      </c>
      <c r="J46" s="30" t="s">
        <v>432</v>
      </c>
      <c r="K46" s="28" t="s">
        <v>538</v>
      </c>
      <c r="L46" s="44" t="s">
        <v>533</v>
      </c>
      <c r="M46" s="28" t="s">
        <v>338</v>
      </c>
      <c r="N46" s="28">
        <v>27</v>
      </c>
      <c r="O46" s="28"/>
      <c r="P46" s="30">
        <v>355</v>
      </c>
      <c r="Q46" s="28" t="s">
        <v>341</v>
      </c>
      <c r="R46" s="30" t="s">
        <v>10</v>
      </c>
      <c r="S46" s="30" t="s">
        <v>32</v>
      </c>
      <c r="T46" s="30"/>
      <c r="U46" s="30"/>
      <c r="V46" s="30"/>
      <c r="W46" s="30"/>
      <c r="X46" s="30"/>
      <c r="Y46" s="30"/>
      <c r="Z46" s="30"/>
      <c r="AA46" s="30"/>
      <c r="AB46" s="30"/>
      <c r="AC46" s="30"/>
      <c r="AD46" s="30"/>
      <c r="AE46" s="30"/>
      <c r="AF46" s="30"/>
      <c r="AG46" s="30" t="s">
        <v>534</v>
      </c>
      <c r="AH46" s="30" t="s">
        <v>535</v>
      </c>
      <c r="AI46" s="30" t="s">
        <v>457</v>
      </c>
      <c r="AJ46" s="30" t="s">
        <v>445</v>
      </c>
      <c r="AK46" s="28" t="s">
        <v>539</v>
      </c>
      <c r="AL46" s="28" t="s">
        <v>540</v>
      </c>
      <c r="AM46" s="30">
        <v>92.4</v>
      </c>
      <c r="AN46" s="30">
        <v>92.4</v>
      </c>
      <c r="AO46" s="30">
        <v>93.5</v>
      </c>
      <c r="AP46" s="30">
        <v>94.5</v>
      </c>
      <c r="AQ46" s="30">
        <v>95.6</v>
      </c>
      <c r="AR46" s="30">
        <v>96.6</v>
      </c>
      <c r="AS46" s="30">
        <v>92.4</v>
      </c>
      <c r="AT46" s="30">
        <v>0</v>
      </c>
      <c r="AU46" s="30">
        <v>93.5</v>
      </c>
      <c r="AV46" s="30">
        <v>0</v>
      </c>
      <c r="AW46" s="57">
        <v>0</v>
      </c>
      <c r="AX46" s="30">
        <v>0</v>
      </c>
      <c r="AY46" s="30">
        <v>0</v>
      </c>
      <c r="AZ46" s="30">
        <v>0</v>
      </c>
      <c r="BA46" s="30">
        <v>0</v>
      </c>
      <c r="BB46" s="30">
        <v>0</v>
      </c>
      <c r="BC46" s="30">
        <v>0</v>
      </c>
      <c r="BD46" s="30">
        <v>0</v>
      </c>
      <c r="BE46" s="30">
        <v>0</v>
      </c>
      <c r="BF46" s="30">
        <v>0</v>
      </c>
      <c r="BG46" s="30">
        <v>93.5</v>
      </c>
    </row>
    <row r="47" spans="1:59" ht="84.75" customHeight="1" x14ac:dyDescent="0.25">
      <c r="A47" s="51" t="s">
        <v>297</v>
      </c>
      <c r="B47" s="51" t="s">
        <v>340</v>
      </c>
      <c r="C47" s="51" t="s">
        <v>306</v>
      </c>
      <c r="D47" s="51" t="s">
        <v>338</v>
      </c>
      <c r="E47" s="51" t="s">
        <v>338</v>
      </c>
      <c r="F47" s="25" t="s">
        <v>170</v>
      </c>
      <c r="G47" s="25" t="s">
        <v>175</v>
      </c>
      <c r="H47" s="25" t="s">
        <v>180</v>
      </c>
      <c r="I47" s="25" t="s">
        <v>431</v>
      </c>
      <c r="J47" s="25" t="s">
        <v>500</v>
      </c>
      <c r="K47" s="23" t="s">
        <v>541</v>
      </c>
      <c r="L47" s="78" t="s">
        <v>533</v>
      </c>
      <c r="M47" s="23" t="s">
        <v>338</v>
      </c>
      <c r="N47" s="23">
        <v>27</v>
      </c>
      <c r="O47" s="23"/>
      <c r="P47" s="25">
        <v>351</v>
      </c>
      <c r="Q47" s="23" t="s">
        <v>342</v>
      </c>
      <c r="R47" s="25" t="s">
        <v>10</v>
      </c>
      <c r="S47" s="25" t="s">
        <v>32</v>
      </c>
      <c r="T47" s="25"/>
      <c r="U47" s="25"/>
      <c r="V47" s="25"/>
      <c r="W47" s="25"/>
      <c r="X47" s="25"/>
      <c r="Y47" s="25"/>
      <c r="Z47" s="25"/>
      <c r="AA47" s="25"/>
      <c r="AB47" s="25"/>
      <c r="AC47" s="25"/>
      <c r="AD47" s="25"/>
      <c r="AE47" s="25"/>
      <c r="AF47" s="25"/>
      <c r="AG47" s="25" t="s">
        <v>534</v>
      </c>
      <c r="AH47" s="25" t="s">
        <v>535</v>
      </c>
      <c r="AI47" s="25" t="s">
        <v>457</v>
      </c>
      <c r="AJ47" s="25" t="s">
        <v>445</v>
      </c>
      <c r="AK47" s="23" t="s">
        <v>542</v>
      </c>
      <c r="AL47" s="23" t="s">
        <v>543</v>
      </c>
      <c r="AM47" s="25" t="s">
        <v>544</v>
      </c>
      <c r="AN47" s="25" t="s">
        <v>343</v>
      </c>
      <c r="AO47" s="25" t="s">
        <v>343</v>
      </c>
      <c r="AP47" s="25" t="s">
        <v>343</v>
      </c>
      <c r="AQ47" s="25" t="s">
        <v>343</v>
      </c>
      <c r="AR47" s="25" t="s">
        <v>343</v>
      </c>
      <c r="AS47" s="25">
        <v>3</v>
      </c>
      <c r="AT47" s="25">
        <v>0</v>
      </c>
      <c r="AU47" s="25" t="s">
        <v>343</v>
      </c>
      <c r="AV47" s="25">
        <v>0</v>
      </c>
      <c r="AW47" s="56">
        <v>0</v>
      </c>
      <c r="AX47" s="25">
        <v>0</v>
      </c>
      <c r="AY47" s="25">
        <v>0</v>
      </c>
      <c r="AZ47" s="25">
        <v>0</v>
      </c>
      <c r="BA47" s="25">
        <v>0</v>
      </c>
      <c r="BB47" s="25">
        <v>0</v>
      </c>
      <c r="BC47" s="25">
        <v>0</v>
      </c>
      <c r="BD47" s="25">
        <v>0</v>
      </c>
      <c r="BE47" s="25">
        <v>0</v>
      </c>
      <c r="BF47" s="25">
        <v>0</v>
      </c>
      <c r="BG47" s="25" t="s">
        <v>343</v>
      </c>
    </row>
    <row r="48" spans="1:59" ht="84.75" customHeight="1" x14ac:dyDescent="0.25">
      <c r="A48" s="51" t="s">
        <v>297</v>
      </c>
      <c r="B48" s="51" t="s">
        <v>236</v>
      </c>
      <c r="C48" s="51" t="s">
        <v>344</v>
      </c>
      <c r="D48" s="51" t="s">
        <v>345</v>
      </c>
      <c r="E48" s="51" t="s">
        <v>345</v>
      </c>
      <c r="F48" s="25" t="s">
        <v>170</v>
      </c>
      <c r="G48" s="25" t="s">
        <v>175</v>
      </c>
      <c r="H48" s="25" t="s">
        <v>180</v>
      </c>
      <c r="I48" s="25" t="s">
        <v>431</v>
      </c>
      <c r="J48" s="25" t="s">
        <v>432</v>
      </c>
      <c r="K48" s="52"/>
      <c r="L48" s="52"/>
      <c r="M48" s="52" t="s">
        <v>345</v>
      </c>
      <c r="N48" s="52"/>
      <c r="O48" s="52"/>
      <c r="P48" s="25">
        <v>419</v>
      </c>
      <c r="Q48" s="52" t="s">
        <v>346</v>
      </c>
      <c r="R48" s="25" t="s">
        <v>36</v>
      </c>
      <c r="S48" s="25"/>
      <c r="T48" s="25"/>
      <c r="U48" s="25"/>
      <c r="V48" s="25"/>
      <c r="W48" s="25"/>
      <c r="X48" s="25"/>
      <c r="Y48" s="25"/>
      <c r="Z48" s="25"/>
      <c r="AA48" s="25"/>
      <c r="AB48" s="25"/>
      <c r="AC48" s="25"/>
      <c r="AD48" s="25"/>
      <c r="AE48" s="25"/>
      <c r="AF48" s="25"/>
      <c r="AG48" s="25" t="s">
        <v>434</v>
      </c>
      <c r="AH48" s="25" t="s">
        <v>460</v>
      </c>
      <c r="AI48" s="25" t="s">
        <v>457</v>
      </c>
      <c r="AJ48" s="25" t="s">
        <v>437</v>
      </c>
      <c r="AK48" s="23" t="s">
        <v>545</v>
      </c>
      <c r="AL48" s="23" t="s">
        <v>546</v>
      </c>
      <c r="AM48" s="53">
        <v>0</v>
      </c>
      <c r="AN48" s="54">
        <v>100</v>
      </c>
      <c r="AO48" s="54">
        <v>90</v>
      </c>
      <c r="AP48" s="54">
        <v>100</v>
      </c>
      <c r="AQ48" s="54">
        <v>100</v>
      </c>
      <c r="AR48" s="54">
        <v>100</v>
      </c>
      <c r="AS48" s="54">
        <v>100</v>
      </c>
      <c r="AT48" s="54">
        <v>0</v>
      </c>
      <c r="AU48" s="54">
        <v>90</v>
      </c>
      <c r="AV48" s="54">
        <v>7.5</v>
      </c>
      <c r="AW48" s="55">
        <v>7.5</v>
      </c>
      <c r="AX48" s="54">
        <v>7.5</v>
      </c>
      <c r="AY48" s="79">
        <v>4.17</v>
      </c>
      <c r="AZ48" s="79">
        <v>8.33</v>
      </c>
      <c r="BA48" s="80">
        <v>10</v>
      </c>
      <c r="BB48" s="81">
        <v>7.5</v>
      </c>
      <c r="BC48" s="81">
        <v>6.67</v>
      </c>
      <c r="BD48" s="25">
        <v>5.83</v>
      </c>
      <c r="BE48" s="25">
        <v>8.34</v>
      </c>
      <c r="BF48" s="25">
        <v>5.83</v>
      </c>
      <c r="BG48" s="80">
        <v>10.83</v>
      </c>
    </row>
    <row r="49" spans="1:59" ht="84.75" customHeight="1" x14ac:dyDescent="0.25">
      <c r="A49" s="43" t="s">
        <v>297</v>
      </c>
      <c r="B49" s="43" t="s">
        <v>236</v>
      </c>
      <c r="C49" s="43" t="s">
        <v>344</v>
      </c>
      <c r="D49" s="43" t="s">
        <v>345</v>
      </c>
      <c r="E49" s="43" t="s">
        <v>345</v>
      </c>
      <c r="F49" s="30" t="s">
        <v>170</v>
      </c>
      <c r="G49" s="30" t="s">
        <v>175</v>
      </c>
      <c r="H49" s="30" t="s">
        <v>180</v>
      </c>
      <c r="I49" s="30" t="s">
        <v>431</v>
      </c>
      <c r="J49" s="30" t="s">
        <v>432</v>
      </c>
      <c r="K49" s="36"/>
      <c r="L49" s="36"/>
      <c r="M49" s="36" t="s">
        <v>345</v>
      </c>
      <c r="N49" s="36"/>
      <c r="O49" s="36"/>
      <c r="P49" s="30">
        <v>421</v>
      </c>
      <c r="Q49" s="36" t="s">
        <v>347</v>
      </c>
      <c r="R49" s="30" t="s">
        <v>36</v>
      </c>
      <c r="S49" s="30"/>
      <c r="T49" s="30"/>
      <c r="U49" s="30"/>
      <c r="V49" s="30"/>
      <c r="W49" s="30"/>
      <c r="X49" s="30"/>
      <c r="Y49" s="30"/>
      <c r="Z49" s="30"/>
      <c r="AA49" s="30"/>
      <c r="AB49" s="30"/>
      <c r="AC49" s="30"/>
      <c r="AD49" s="30"/>
      <c r="AE49" s="30"/>
      <c r="AF49" s="30"/>
      <c r="AG49" s="30" t="s">
        <v>434</v>
      </c>
      <c r="AH49" s="30" t="s">
        <v>460</v>
      </c>
      <c r="AI49" s="30" t="s">
        <v>457</v>
      </c>
      <c r="AJ49" s="30" t="s">
        <v>437</v>
      </c>
      <c r="AK49" s="29" t="s">
        <v>547</v>
      </c>
      <c r="AL49" s="28" t="s">
        <v>548</v>
      </c>
      <c r="AM49" s="59">
        <v>0</v>
      </c>
      <c r="AN49" s="60">
        <v>100</v>
      </c>
      <c r="AO49" s="60">
        <v>100</v>
      </c>
      <c r="AP49" s="60">
        <v>100</v>
      </c>
      <c r="AQ49" s="60">
        <v>100</v>
      </c>
      <c r="AR49" s="60">
        <v>100</v>
      </c>
      <c r="AS49" s="60">
        <v>139.80000000000001</v>
      </c>
      <c r="AT49" s="60">
        <v>0</v>
      </c>
      <c r="AU49" s="60">
        <v>100</v>
      </c>
      <c r="AV49" s="60">
        <v>8.33</v>
      </c>
      <c r="AW49" s="61">
        <v>8.33</v>
      </c>
      <c r="AX49" s="60">
        <v>8.33</v>
      </c>
      <c r="AY49" s="59">
        <v>0</v>
      </c>
      <c r="AZ49" s="82">
        <v>0</v>
      </c>
      <c r="BA49" s="59">
        <v>0</v>
      </c>
      <c r="BB49" s="59">
        <v>0</v>
      </c>
      <c r="BC49" s="59">
        <v>15</v>
      </c>
      <c r="BD49" s="59">
        <v>15</v>
      </c>
      <c r="BE49" s="59">
        <v>15</v>
      </c>
      <c r="BF49" s="59">
        <v>15</v>
      </c>
      <c r="BG49" s="30">
        <v>15.01</v>
      </c>
    </row>
    <row r="50" spans="1:59" ht="84.75" customHeight="1" x14ac:dyDescent="0.25">
      <c r="A50" s="51" t="s">
        <v>297</v>
      </c>
      <c r="B50" s="51" t="s">
        <v>236</v>
      </c>
      <c r="C50" s="51" t="s">
        <v>344</v>
      </c>
      <c r="D50" s="51" t="s">
        <v>345</v>
      </c>
      <c r="E50" s="51" t="s">
        <v>345</v>
      </c>
      <c r="F50" s="25" t="s">
        <v>170</v>
      </c>
      <c r="G50" s="25" t="s">
        <v>175</v>
      </c>
      <c r="H50" s="25" t="s">
        <v>180</v>
      </c>
      <c r="I50" s="25" t="s">
        <v>431</v>
      </c>
      <c r="J50" s="25" t="s">
        <v>432</v>
      </c>
      <c r="K50" s="52"/>
      <c r="L50" s="52"/>
      <c r="M50" s="52" t="s">
        <v>345</v>
      </c>
      <c r="N50" s="52"/>
      <c r="O50" s="52"/>
      <c r="P50" s="25">
        <v>422</v>
      </c>
      <c r="Q50" s="52" t="s">
        <v>348</v>
      </c>
      <c r="R50" s="25" t="s">
        <v>36</v>
      </c>
      <c r="S50" s="25"/>
      <c r="T50" s="25"/>
      <c r="U50" s="25"/>
      <c r="V50" s="25"/>
      <c r="W50" s="25"/>
      <c r="X50" s="25"/>
      <c r="Y50" s="25"/>
      <c r="Z50" s="25"/>
      <c r="AA50" s="25"/>
      <c r="AB50" s="25"/>
      <c r="AC50" s="25"/>
      <c r="AD50" s="25"/>
      <c r="AE50" s="25"/>
      <c r="AF50" s="25"/>
      <c r="AG50" s="25" t="s">
        <v>434</v>
      </c>
      <c r="AH50" s="25" t="s">
        <v>460</v>
      </c>
      <c r="AI50" s="25" t="s">
        <v>436</v>
      </c>
      <c r="AJ50" s="25" t="s">
        <v>437</v>
      </c>
      <c r="AK50" s="24" t="s">
        <v>549</v>
      </c>
      <c r="AL50" s="52" t="s">
        <v>550</v>
      </c>
      <c r="AM50" s="53">
        <v>0</v>
      </c>
      <c r="AN50" s="54">
        <v>98</v>
      </c>
      <c r="AO50" s="54">
        <v>98</v>
      </c>
      <c r="AP50" s="54">
        <v>98</v>
      </c>
      <c r="AQ50" s="54">
        <v>98</v>
      </c>
      <c r="AR50" s="54">
        <v>98</v>
      </c>
      <c r="AS50" s="54">
        <v>99.72</v>
      </c>
      <c r="AT50" s="54">
        <v>0</v>
      </c>
      <c r="AU50" s="54">
        <v>98</v>
      </c>
      <c r="AV50" s="54">
        <v>98</v>
      </c>
      <c r="AW50" s="55">
        <v>98</v>
      </c>
      <c r="AX50" s="54">
        <v>98</v>
      </c>
      <c r="AY50" s="53">
        <v>98</v>
      </c>
      <c r="AZ50" s="79">
        <v>98</v>
      </c>
      <c r="BA50" s="53">
        <v>98</v>
      </c>
      <c r="BB50" s="53">
        <v>98</v>
      </c>
      <c r="BC50" s="53">
        <v>98</v>
      </c>
      <c r="BD50" s="53">
        <v>98</v>
      </c>
      <c r="BE50" s="53">
        <v>98</v>
      </c>
      <c r="BF50" s="53">
        <v>98</v>
      </c>
      <c r="BG50" s="53">
        <v>98</v>
      </c>
    </row>
    <row r="51" spans="1:59" ht="84.75" customHeight="1" x14ac:dyDescent="0.25">
      <c r="A51" s="43" t="s">
        <v>297</v>
      </c>
      <c r="B51" s="43" t="s">
        <v>236</v>
      </c>
      <c r="C51" s="43" t="s">
        <v>344</v>
      </c>
      <c r="D51" s="43" t="s">
        <v>345</v>
      </c>
      <c r="E51" s="43" t="s">
        <v>345</v>
      </c>
      <c r="F51" s="30" t="s">
        <v>170</v>
      </c>
      <c r="G51" s="30" t="s">
        <v>175</v>
      </c>
      <c r="H51" s="30" t="s">
        <v>180</v>
      </c>
      <c r="I51" s="30" t="s">
        <v>431</v>
      </c>
      <c r="J51" s="30" t="s">
        <v>432</v>
      </c>
      <c r="K51" s="36"/>
      <c r="L51" s="36"/>
      <c r="M51" s="36" t="s">
        <v>345</v>
      </c>
      <c r="N51" s="36"/>
      <c r="O51" s="36"/>
      <c r="P51" s="30">
        <v>423</v>
      </c>
      <c r="Q51" s="36" t="s">
        <v>349</v>
      </c>
      <c r="R51" s="30" t="s">
        <v>36</v>
      </c>
      <c r="S51" s="30"/>
      <c r="T51" s="30"/>
      <c r="U51" s="30"/>
      <c r="V51" s="30"/>
      <c r="W51" s="30"/>
      <c r="X51" s="30"/>
      <c r="Y51" s="30"/>
      <c r="Z51" s="30"/>
      <c r="AA51" s="30"/>
      <c r="AB51" s="30"/>
      <c r="AC51" s="30"/>
      <c r="AD51" s="30"/>
      <c r="AE51" s="30"/>
      <c r="AF51" s="30"/>
      <c r="AG51" s="30" t="s">
        <v>434</v>
      </c>
      <c r="AH51" s="30" t="s">
        <v>463</v>
      </c>
      <c r="AI51" s="30" t="s">
        <v>436</v>
      </c>
      <c r="AJ51" s="30" t="s">
        <v>437</v>
      </c>
      <c r="AK51" s="36" t="s">
        <v>551</v>
      </c>
      <c r="AL51" s="36" t="s">
        <v>552</v>
      </c>
      <c r="AM51" s="59">
        <v>0</v>
      </c>
      <c r="AN51" s="60">
        <v>95</v>
      </c>
      <c r="AO51" s="60">
        <v>95</v>
      </c>
      <c r="AP51" s="60">
        <v>95</v>
      </c>
      <c r="AQ51" s="60">
        <v>95</v>
      </c>
      <c r="AR51" s="60">
        <v>95</v>
      </c>
      <c r="AS51" s="60">
        <v>93</v>
      </c>
      <c r="AT51" s="60">
        <v>2</v>
      </c>
      <c r="AU51" s="60">
        <v>95</v>
      </c>
      <c r="AV51" s="60">
        <v>0</v>
      </c>
      <c r="AW51" s="61">
        <v>0</v>
      </c>
      <c r="AX51" s="60">
        <v>95</v>
      </c>
      <c r="AY51" s="59">
        <v>0</v>
      </c>
      <c r="AZ51" s="43">
        <v>0</v>
      </c>
      <c r="BA51" s="30">
        <v>95</v>
      </c>
      <c r="BB51" s="30">
        <v>0</v>
      </c>
      <c r="BC51" s="30">
        <v>0</v>
      </c>
      <c r="BD51" s="30">
        <v>95</v>
      </c>
      <c r="BE51" s="30">
        <v>0</v>
      </c>
      <c r="BF51" s="30">
        <v>0</v>
      </c>
      <c r="BG51" s="30">
        <v>95</v>
      </c>
    </row>
    <row r="52" spans="1:59" ht="84.75" customHeight="1" x14ac:dyDescent="0.25">
      <c r="A52" s="51" t="s">
        <v>297</v>
      </c>
      <c r="B52" s="51" t="s">
        <v>236</v>
      </c>
      <c r="C52" s="51" t="s">
        <v>344</v>
      </c>
      <c r="D52" s="51" t="s">
        <v>345</v>
      </c>
      <c r="E52" s="51" t="s">
        <v>345</v>
      </c>
      <c r="F52" s="25" t="s">
        <v>170</v>
      </c>
      <c r="G52" s="25" t="s">
        <v>175</v>
      </c>
      <c r="H52" s="25" t="s">
        <v>180</v>
      </c>
      <c r="I52" s="25" t="s">
        <v>431</v>
      </c>
      <c r="J52" s="25" t="s">
        <v>432</v>
      </c>
      <c r="K52" s="52"/>
      <c r="L52" s="52"/>
      <c r="M52" s="52" t="s">
        <v>345</v>
      </c>
      <c r="N52" s="52"/>
      <c r="O52" s="52"/>
      <c r="P52" s="25">
        <v>426</v>
      </c>
      <c r="Q52" s="52" t="s">
        <v>350</v>
      </c>
      <c r="R52" s="25" t="s">
        <v>36</v>
      </c>
      <c r="S52" s="25"/>
      <c r="T52" s="25"/>
      <c r="U52" s="25"/>
      <c r="V52" s="25"/>
      <c r="W52" s="25"/>
      <c r="X52" s="25"/>
      <c r="Y52" s="25"/>
      <c r="Z52" s="25"/>
      <c r="AA52" s="25"/>
      <c r="AB52" s="25"/>
      <c r="AC52" s="25"/>
      <c r="AD52" s="25"/>
      <c r="AE52" s="25"/>
      <c r="AF52" s="25"/>
      <c r="AG52" s="25" t="s">
        <v>434</v>
      </c>
      <c r="AH52" s="25" t="s">
        <v>463</v>
      </c>
      <c r="AI52" s="25" t="s">
        <v>457</v>
      </c>
      <c r="AJ52" s="25" t="s">
        <v>437</v>
      </c>
      <c r="AK52" s="23" t="s">
        <v>553</v>
      </c>
      <c r="AL52" s="23" t="s">
        <v>554</v>
      </c>
      <c r="AM52" s="53">
        <v>0</v>
      </c>
      <c r="AN52" s="54">
        <v>100</v>
      </c>
      <c r="AO52" s="54">
        <v>100</v>
      </c>
      <c r="AP52" s="54">
        <v>100</v>
      </c>
      <c r="AQ52" s="54">
        <v>100</v>
      </c>
      <c r="AR52" s="54">
        <v>100</v>
      </c>
      <c r="AS52" s="54">
        <v>100</v>
      </c>
      <c r="AT52" s="54">
        <v>0</v>
      </c>
      <c r="AU52" s="54">
        <v>100</v>
      </c>
      <c r="AV52" s="54">
        <v>0</v>
      </c>
      <c r="AW52" s="55">
        <v>0</v>
      </c>
      <c r="AX52" s="54">
        <v>18</v>
      </c>
      <c r="AY52" s="53">
        <v>0</v>
      </c>
      <c r="AZ52" s="51">
        <v>0</v>
      </c>
      <c r="BA52" s="25">
        <v>32</v>
      </c>
      <c r="BB52" s="25">
        <v>0</v>
      </c>
      <c r="BC52" s="25">
        <v>0</v>
      </c>
      <c r="BD52" s="25">
        <v>22</v>
      </c>
      <c r="BE52" s="25">
        <v>0</v>
      </c>
      <c r="BF52" s="25">
        <v>0</v>
      </c>
      <c r="BG52" s="25">
        <v>28</v>
      </c>
    </row>
    <row r="53" spans="1:59" ht="84.75" customHeight="1" x14ac:dyDescent="0.25">
      <c r="A53" s="43" t="s">
        <v>297</v>
      </c>
      <c r="B53" s="43" t="s">
        <v>236</v>
      </c>
      <c r="C53" s="43" t="s">
        <v>344</v>
      </c>
      <c r="D53" s="43" t="s">
        <v>345</v>
      </c>
      <c r="E53" s="43" t="s">
        <v>345</v>
      </c>
      <c r="F53" s="30" t="s">
        <v>170</v>
      </c>
      <c r="G53" s="30" t="s">
        <v>175</v>
      </c>
      <c r="H53" s="30" t="s">
        <v>180</v>
      </c>
      <c r="I53" s="30" t="s">
        <v>431</v>
      </c>
      <c r="J53" s="30" t="s">
        <v>432</v>
      </c>
      <c r="K53" s="36"/>
      <c r="L53" s="36"/>
      <c r="M53" s="36" t="s">
        <v>345</v>
      </c>
      <c r="N53" s="36"/>
      <c r="O53" s="36"/>
      <c r="P53" s="30">
        <v>123</v>
      </c>
      <c r="Q53" s="36" t="s">
        <v>351</v>
      </c>
      <c r="R53" s="30" t="s">
        <v>36</v>
      </c>
      <c r="S53" s="30"/>
      <c r="T53" s="30"/>
      <c r="U53" s="30"/>
      <c r="V53" s="30"/>
      <c r="W53" s="30"/>
      <c r="X53" s="30"/>
      <c r="Y53" s="30"/>
      <c r="Z53" s="30"/>
      <c r="AA53" s="30"/>
      <c r="AB53" s="30"/>
      <c r="AC53" s="30"/>
      <c r="AD53" s="30"/>
      <c r="AE53" s="30"/>
      <c r="AF53" s="30"/>
      <c r="AG53" s="30" t="s">
        <v>434</v>
      </c>
      <c r="AH53" s="30" t="s">
        <v>460</v>
      </c>
      <c r="AI53" s="30" t="s">
        <v>457</v>
      </c>
      <c r="AJ53" s="30" t="s">
        <v>437</v>
      </c>
      <c r="AK53" s="29" t="s">
        <v>555</v>
      </c>
      <c r="AL53" s="28" t="s">
        <v>556</v>
      </c>
      <c r="AM53" s="59">
        <v>0</v>
      </c>
      <c r="AN53" s="60">
        <v>100</v>
      </c>
      <c r="AO53" s="60">
        <v>100</v>
      </c>
      <c r="AP53" s="60">
        <v>100</v>
      </c>
      <c r="AQ53" s="60">
        <v>100</v>
      </c>
      <c r="AR53" s="60">
        <v>100</v>
      </c>
      <c r="AS53" s="60">
        <v>147.79</v>
      </c>
      <c r="AT53" s="60">
        <v>0</v>
      </c>
      <c r="AU53" s="60">
        <v>100</v>
      </c>
      <c r="AV53" s="60">
        <v>8.33</v>
      </c>
      <c r="AW53" s="61">
        <v>8.33</v>
      </c>
      <c r="AX53" s="60">
        <v>8.33</v>
      </c>
      <c r="AY53" s="59">
        <v>8.33</v>
      </c>
      <c r="AZ53" s="59">
        <v>8.33</v>
      </c>
      <c r="BA53" s="59">
        <v>8.33</v>
      </c>
      <c r="BB53" s="59">
        <v>8.33</v>
      </c>
      <c r="BC53" s="59">
        <v>8.33</v>
      </c>
      <c r="BD53" s="59">
        <v>8.33</v>
      </c>
      <c r="BE53" s="59">
        <v>8.33</v>
      </c>
      <c r="BF53" s="59">
        <v>8.33</v>
      </c>
      <c r="BG53" s="59">
        <v>8.33</v>
      </c>
    </row>
    <row r="54" spans="1:59" ht="84.75" customHeight="1" x14ac:dyDescent="0.25">
      <c r="A54" s="51" t="s">
        <v>297</v>
      </c>
      <c r="B54" s="51" t="s">
        <v>236</v>
      </c>
      <c r="C54" s="51" t="s">
        <v>344</v>
      </c>
      <c r="D54" s="51" t="s">
        <v>345</v>
      </c>
      <c r="E54" s="51" t="s">
        <v>345</v>
      </c>
      <c r="F54" s="25" t="s">
        <v>170</v>
      </c>
      <c r="G54" s="25" t="s">
        <v>175</v>
      </c>
      <c r="H54" s="25" t="s">
        <v>180</v>
      </c>
      <c r="I54" s="25" t="s">
        <v>431</v>
      </c>
      <c r="J54" s="25" t="s">
        <v>432</v>
      </c>
      <c r="K54" s="52"/>
      <c r="L54" s="52"/>
      <c r="M54" s="52" t="s">
        <v>345</v>
      </c>
      <c r="N54" s="52"/>
      <c r="O54" s="52"/>
      <c r="P54" s="25">
        <v>144</v>
      </c>
      <c r="Q54" s="52" t="s">
        <v>352</v>
      </c>
      <c r="R54" s="25" t="s">
        <v>36</v>
      </c>
      <c r="S54" s="25"/>
      <c r="T54" s="25"/>
      <c r="U54" s="25"/>
      <c r="V54" s="25"/>
      <c r="W54" s="25"/>
      <c r="X54" s="25"/>
      <c r="Y54" s="25"/>
      <c r="Z54" s="25"/>
      <c r="AA54" s="25"/>
      <c r="AB54" s="25"/>
      <c r="AC54" s="25"/>
      <c r="AD54" s="25"/>
      <c r="AE54" s="25"/>
      <c r="AF54" s="25"/>
      <c r="AG54" s="25" t="s">
        <v>434</v>
      </c>
      <c r="AH54" s="25" t="s">
        <v>440</v>
      </c>
      <c r="AI54" s="25" t="s">
        <v>457</v>
      </c>
      <c r="AJ54" s="25" t="s">
        <v>437</v>
      </c>
      <c r="AK54" s="23" t="s">
        <v>557</v>
      </c>
      <c r="AL54" s="23" t="s">
        <v>558</v>
      </c>
      <c r="AM54" s="53">
        <v>0</v>
      </c>
      <c r="AN54" s="53">
        <v>0</v>
      </c>
      <c r="AO54" s="54">
        <v>100</v>
      </c>
      <c r="AP54" s="54">
        <v>100</v>
      </c>
      <c r="AQ54" s="54">
        <v>100</v>
      </c>
      <c r="AR54" s="54">
        <v>100</v>
      </c>
      <c r="AS54" s="53">
        <v>0</v>
      </c>
      <c r="AT54" s="53">
        <v>0</v>
      </c>
      <c r="AU54" s="54">
        <v>100</v>
      </c>
      <c r="AV54" s="53">
        <v>0</v>
      </c>
      <c r="AW54" s="55">
        <v>0</v>
      </c>
      <c r="AX54" s="54">
        <v>0</v>
      </c>
      <c r="AY54" s="83">
        <v>20</v>
      </c>
      <c r="AZ54" s="51">
        <v>0</v>
      </c>
      <c r="BA54" s="25">
        <v>20</v>
      </c>
      <c r="BB54" s="25">
        <v>0</v>
      </c>
      <c r="BC54" s="25">
        <v>20</v>
      </c>
      <c r="BD54" s="25">
        <v>0</v>
      </c>
      <c r="BE54" s="25">
        <v>20</v>
      </c>
      <c r="BF54" s="25">
        <v>0</v>
      </c>
      <c r="BG54" s="25">
        <v>20</v>
      </c>
    </row>
    <row r="55" spans="1:59" ht="84.75" customHeight="1" x14ac:dyDescent="0.25">
      <c r="A55" s="43" t="s">
        <v>297</v>
      </c>
      <c r="B55" s="43" t="s">
        <v>236</v>
      </c>
      <c r="C55" s="43" t="s">
        <v>344</v>
      </c>
      <c r="D55" s="43" t="s">
        <v>345</v>
      </c>
      <c r="E55" s="43" t="s">
        <v>345</v>
      </c>
      <c r="F55" s="30" t="s">
        <v>170</v>
      </c>
      <c r="G55" s="30" t="s">
        <v>175</v>
      </c>
      <c r="H55" s="30" t="s">
        <v>180</v>
      </c>
      <c r="I55" s="30" t="s">
        <v>431</v>
      </c>
      <c r="J55" s="30" t="s">
        <v>432</v>
      </c>
      <c r="K55" s="36"/>
      <c r="L55" s="36"/>
      <c r="M55" s="36" t="s">
        <v>345</v>
      </c>
      <c r="N55" s="36"/>
      <c r="O55" s="36"/>
      <c r="P55" s="30">
        <v>181</v>
      </c>
      <c r="Q55" s="36" t="s">
        <v>353</v>
      </c>
      <c r="R55" s="30" t="s">
        <v>36</v>
      </c>
      <c r="S55" s="30"/>
      <c r="T55" s="30"/>
      <c r="U55" s="30"/>
      <c r="V55" s="30"/>
      <c r="W55" s="30"/>
      <c r="X55" s="30"/>
      <c r="Y55" s="30"/>
      <c r="Z55" s="30"/>
      <c r="AA55" s="30"/>
      <c r="AB55" s="30"/>
      <c r="AC55" s="30"/>
      <c r="AD55" s="30"/>
      <c r="AE55" s="30"/>
      <c r="AF55" s="30"/>
      <c r="AG55" s="30" t="s">
        <v>434</v>
      </c>
      <c r="AH55" s="30" t="s">
        <v>463</v>
      </c>
      <c r="AI55" s="30" t="s">
        <v>457</v>
      </c>
      <c r="AJ55" s="30" t="s">
        <v>437</v>
      </c>
      <c r="AK55" s="28" t="s">
        <v>559</v>
      </c>
      <c r="AL55" s="28" t="s">
        <v>560</v>
      </c>
      <c r="AM55" s="59">
        <v>0</v>
      </c>
      <c r="AN55" s="59">
        <v>0</v>
      </c>
      <c r="AO55" s="60">
        <v>100</v>
      </c>
      <c r="AP55" s="60">
        <v>100</v>
      </c>
      <c r="AQ55" s="60">
        <v>100</v>
      </c>
      <c r="AR55" s="60">
        <v>100</v>
      </c>
      <c r="AS55" s="59">
        <v>0</v>
      </c>
      <c r="AT55" s="59">
        <v>0</v>
      </c>
      <c r="AU55" s="60">
        <v>100</v>
      </c>
      <c r="AV55" s="59">
        <v>0</v>
      </c>
      <c r="AW55" s="61">
        <v>0</v>
      </c>
      <c r="AX55" s="60">
        <v>25</v>
      </c>
      <c r="AY55" s="72">
        <v>0</v>
      </c>
      <c r="AZ55" s="43">
        <v>0</v>
      </c>
      <c r="BA55" s="30">
        <v>25</v>
      </c>
      <c r="BB55" s="30">
        <v>0</v>
      </c>
      <c r="BC55" s="30">
        <v>0</v>
      </c>
      <c r="BD55" s="30">
        <v>25</v>
      </c>
      <c r="BE55" s="30">
        <v>0</v>
      </c>
      <c r="BF55" s="30">
        <v>0</v>
      </c>
      <c r="BG55" s="30">
        <v>25</v>
      </c>
    </row>
    <row r="56" spans="1:59" ht="84.75" customHeight="1" x14ac:dyDescent="0.25">
      <c r="A56" s="43" t="s">
        <v>297</v>
      </c>
      <c r="B56" s="43" t="s">
        <v>236</v>
      </c>
      <c r="C56" s="43" t="s">
        <v>344</v>
      </c>
      <c r="D56" s="43" t="s">
        <v>354</v>
      </c>
      <c r="E56" s="43" t="s">
        <v>354</v>
      </c>
      <c r="F56" s="30" t="s">
        <v>170</v>
      </c>
      <c r="G56" s="30" t="s">
        <v>175</v>
      </c>
      <c r="H56" s="30" t="s">
        <v>180</v>
      </c>
      <c r="I56" s="30" t="s">
        <v>431</v>
      </c>
      <c r="J56" s="30" t="s">
        <v>432</v>
      </c>
      <c r="K56" s="30"/>
      <c r="L56" s="30"/>
      <c r="M56" s="30" t="s">
        <v>354</v>
      </c>
      <c r="N56" s="30"/>
      <c r="O56" s="30"/>
      <c r="P56" s="30">
        <v>376</v>
      </c>
      <c r="Q56" s="36" t="s">
        <v>355</v>
      </c>
      <c r="R56" s="30" t="s">
        <v>36</v>
      </c>
      <c r="S56" s="30"/>
      <c r="T56" s="30"/>
      <c r="U56" s="30"/>
      <c r="V56" s="30"/>
      <c r="W56" s="30"/>
      <c r="X56" s="30"/>
      <c r="Y56" s="30"/>
      <c r="Z56" s="30"/>
      <c r="AA56" s="30"/>
      <c r="AB56" s="30"/>
      <c r="AC56" s="30"/>
      <c r="AD56" s="30"/>
      <c r="AE56" s="30"/>
      <c r="AF56" s="30"/>
      <c r="AG56" s="30" t="s">
        <v>434</v>
      </c>
      <c r="AH56" s="30" t="s">
        <v>460</v>
      </c>
      <c r="AI56" s="30" t="s">
        <v>457</v>
      </c>
      <c r="AJ56" s="30" t="s">
        <v>437</v>
      </c>
      <c r="AK56" s="36" t="s">
        <v>561</v>
      </c>
      <c r="AL56" s="30" t="s">
        <v>562</v>
      </c>
      <c r="AM56" s="59">
        <v>0</v>
      </c>
      <c r="AN56" s="60">
        <v>98</v>
      </c>
      <c r="AO56" s="60">
        <v>98</v>
      </c>
      <c r="AP56" s="60">
        <v>98</v>
      </c>
      <c r="AQ56" s="60">
        <v>98</v>
      </c>
      <c r="AR56" s="60">
        <v>98</v>
      </c>
      <c r="AS56" s="60">
        <v>99.852961636307896</v>
      </c>
      <c r="AT56" s="60">
        <v>0</v>
      </c>
      <c r="AU56" s="60">
        <v>98</v>
      </c>
      <c r="AV56" s="60">
        <v>75</v>
      </c>
      <c r="AW56" s="70">
        <v>0</v>
      </c>
      <c r="AX56" s="60">
        <v>1</v>
      </c>
      <c r="AY56" s="59">
        <v>4</v>
      </c>
      <c r="AZ56" s="59">
        <v>5</v>
      </c>
      <c r="BA56" s="59">
        <v>0</v>
      </c>
      <c r="BB56" s="59">
        <v>5</v>
      </c>
      <c r="BC56" s="59">
        <v>5</v>
      </c>
      <c r="BD56" s="59">
        <v>1</v>
      </c>
      <c r="BE56" s="59">
        <v>1</v>
      </c>
      <c r="BF56" s="59">
        <v>1</v>
      </c>
      <c r="BG56" s="59">
        <v>0</v>
      </c>
    </row>
    <row r="57" spans="1:59" ht="84.75" customHeight="1" x14ac:dyDescent="0.25">
      <c r="A57" s="43" t="s">
        <v>297</v>
      </c>
      <c r="B57" s="43" t="s">
        <v>236</v>
      </c>
      <c r="C57" s="43" t="s">
        <v>344</v>
      </c>
      <c r="D57" s="43" t="s">
        <v>354</v>
      </c>
      <c r="E57" s="43" t="s">
        <v>354</v>
      </c>
      <c r="F57" s="30" t="s">
        <v>170</v>
      </c>
      <c r="G57" s="30" t="s">
        <v>175</v>
      </c>
      <c r="H57" s="30" t="s">
        <v>180</v>
      </c>
      <c r="I57" s="30" t="s">
        <v>431</v>
      </c>
      <c r="J57" s="30" t="s">
        <v>432</v>
      </c>
      <c r="K57" s="30"/>
      <c r="L57" s="30"/>
      <c r="M57" s="30" t="s">
        <v>354</v>
      </c>
      <c r="N57" s="30"/>
      <c r="O57" s="30"/>
      <c r="P57" s="30">
        <v>378</v>
      </c>
      <c r="Q57" s="36" t="s">
        <v>356</v>
      </c>
      <c r="R57" s="30" t="s">
        <v>36</v>
      </c>
      <c r="S57" s="30"/>
      <c r="T57" s="30"/>
      <c r="U57" s="30"/>
      <c r="V57" s="30"/>
      <c r="W57" s="30"/>
      <c r="X57" s="30"/>
      <c r="Y57" s="30"/>
      <c r="Z57" s="30"/>
      <c r="AA57" s="30"/>
      <c r="AB57" s="30"/>
      <c r="AC57" s="30"/>
      <c r="AD57" s="30"/>
      <c r="AE57" s="30"/>
      <c r="AF57" s="30"/>
      <c r="AG57" s="30" t="s">
        <v>434</v>
      </c>
      <c r="AH57" s="30" t="s">
        <v>460</v>
      </c>
      <c r="AI57" s="30" t="s">
        <v>457</v>
      </c>
      <c r="AJ57" s="30" t="s">
        <v>437</v>
      </c>
      <c r="AK57" s="36" t="s">
        <v>563</v>
      </c>
      <c r="AL57" s="30" t="s">
        <v>564</v>
      </c>
      <c r="AM57" s="59">
        <v>0</v>
      </c>
      <c r="AN57" s="60">
        <v>95</v>
      </c>
      <c r="AO57" s="60">
        <v>95</v>
      </c>
      <c r="AP57" s="60">
        <v>95</v>
      </c>
      <c r="AQ57" s="60">
        <v>95</v>
      </c>
      <c r="AR57" s="60">
        <v>95</v>
      </c>
      <c r="AS57" s="60">
        <v>99.66</v>
      </c>
      <c r="AT57" s="60">
        <v>0</v>
      </c>
      <c r="AU57" s="60">
        <v>95</v>
      </c>
      <c r="AV57" s="60">
        <v>6</v>
      </c>
      <c r="AW57" s="70">
        <v>10</v>
      </c>
      <c r="AX57" s="60">
        <v>7</v>
      </c>
      <c r="AY57" s="59">
        <v>7</v>
      </c>
      <c r="AZ57" s="59">
        <v>7</v>
      </c>
      <c r="BA57" s="59">
        <v>9</v>
      </c>
      <c r="BB57" s="59">
        <v>7</v>
      </c>
      <c r="BC57" s="59">
        <v>9</v>
      </c>
      <c r="BD57" s="59">
        <v>4</v>
      </c>
      <c r="BE57" s="59">
        <v>12</v>
      </c>
      <c r="BF57" s="59">
        <v>7</v>
      </c>
      <c r="BG57" s="59">
        <v>10</v>
      </c>
    </row>
    <row r="58" spans="1:59" ht="84.75" customHeight="1" x14ac:dyDescent="0.25">
      <c r="A58" s="43" t="s">
        <v>297</v>
      </c>
      <c r="B58" s="43" t="s">
        <v>236</v>
      </c>
      <c r="C58" s="43" t="s">
        <v>344</v>
      </c>
      <c r="D58" s="43" t="s">
        <v>354</v>
      </c>
      <c r="E58" s="43" t="s">
        <v>354</v>
      </c>
      <c r="F58" s="30" t="s">
        <v>170</v>
      </c>
      <c r="G58" s="30" t="s">
        <v>175</v>
      </c>
      <c r="H58" s="30" t="s">
        <v>180</v>
      </c>
      <c r="I58" s="30" t="s">
        <v>431</v>
      </c>
      <c r="J58" s="30" t="s">
        <v>432</v>
      </c>
      <c r="K58" s="30"/>
      <c r="L58" s="30"/>
      <c r="M58" s="30" t="s">
        <v>354</v>
      </c>
      <c r="N58" s="30"/>
      <c r="O58" s="30"/>
      <c r="P58" s="30">
        <v>379</v>
      </c>
      <c r="Q58" s="36" t="s">
        <v>357</v>
      </c>
      <c r="R58" s="30" t="s">
        <v>36</v>
      </c>
      <c r="S58" s="30"/>
      <c r="T58" s="30"/>
      <c r="U58" s="30"/>
      <c r="V58" s="30"/>
      <c r="W58" s="30"/>
      <c r="X58" s="30"/>
      <c r="Y58" s="30"/>
      <c r="Z58" s="30"/>
      <c r="AA58" s="30"/>
      <c r="AB58" s="30"/>
      <c r="AC58" s="30"/>
      <c r="AD58" s="30"/>
      <c r="AE58" s="30"/>
      <c r="AF58" s="30"/>
      <c r="AG58" s="30" t="s">
        <v>434</v>
      </c>
      <c r="AH58" s="30" t="s">
        <v>463</v>
      </c>
      <c r="AI58" s="30" t="s">
        <v>457</v>
      </c>
      <c r="AJ58" s="30" t="s">
        <v>437</v>
      </c>
      <c r="AK58" s="36" t="s">
        <v>565</v>
      </c>
      <c r="AL58" s="30" t="s">
        <v>566</v>
      </c>
      <c r="AM58" s="59">
        <v>0</v>
      </c>
      <c r="AN58" s="60">
        <v>100</v>
      </c>
      <c r="AO58" s="60">
        <v>100</v>
      </c>
      <c r="AP58" s="60">
        <v>100</v>
      </c>
      <c r="AQ58" s="60">
        <v>100</v>
      </c>
      <c r="AR58" s="60">
        <v>100</v>
      </c>
      <c r="AS58" s="60">
        <v>85</v>
      </c>
      <c r="AT58" s="60">
        <v>15</v>
      </c>
      <c r="AU58" s="60">
        <v>100</v>
      </c>
      <c r="AV58" s="60">
        <v>0</v>
      </c>
      <c r="AW58" s="70">
        <v>0</v>
      </c>
      <c r="AX58" s="60">
        <v>12</v>
      </c>
      <c r="AY58" s="59">
        <v>0</v>
      </c>
      <c r="AZ58" s="59">
        <v>0</v>
      </c>
      <c r="BA58" s="59">
        <v>32</v>
      </c>
      <c r="BB58" s="59">
        <v>0</v>
      </c>
      <c r="BC58" s="59">
        <v>0</v>
      </c>
      <c r="BD58" s="59">
        <v>29</v>
      </c>
      <c r="BE58" s="59">
        <v>0</v>
      </c>
      <c r="BF58" s="59">
        <v>0</v>
      </c>
      <c r="BG58" s="59">
        <v>27</v>
      </c>
    </row>
    <row r="59" spans="1:59" ht="84.75" customHeight="1" x14ac:dyDescent="0.25">
      <c r="A59" s="43" t="s">
        <v>297</v>
      </c>
      <c r="B59" s="43" t="s">
        <v>236</v>
      </c>
      <c r="C59" s="43" t="s">
        <v>344</v>
      </c>
      <c r="D59" s="43" t="s">
        <v>354</v>
      </c>
      <c r="E59" s="43" t="s">
        <v>354</v>
      </c>
      <c r="F59" s="30" t="s">
        <v>170</v>
      </c>
      <c r="G59" s="30" t="s">
        <v>175</v>
      </c>
      <c r="H59" s="30" t="s">
        <v>180</v>
      </c>
      <c r="I59" s="30" t="s">
        <v>431</v>
      </c>
      <c r="J59" s="30" t="s">
        <v>432</v>
      </c>
      <c r="K59" s="30"/>
      <c r="L59" s="30"/>
      <c r="M59" s="30" t="s">
        <v>354</v>
      </c>
      <c r="N59" s="30"/>
      <c r="O59" s="30"/>
      <c r="P59" s="30">
        <v>380</v>
      </c>
      <c r="Q59" s="36" t="s">
        <v>358</v>
      </c>
      <c r="R59" s="30" t="s">
        <v>36</v>
      </c>
      <c r="S59" s="30"/>
      <c r="T59" s="30"/>
      <c r="U59" s="30"/>
      <c r="V59" s="30"/>
      <c r="W59" s="30"/>
      <c r="X59" s="30"/>
      <c r="Y59" s="30"/>
      <c r="Z59" s="30"/>
      <c r="AA59" s="30"/>
      <c r="AB59" s="30"/>
      <c r="AC59" s="30"/>
      <c r="AD59" s="30"/>
      <c r="AE59" s="30"/>
      <c r="AF59" s="30"/>
      <c r="AG59" s="30" t="s">
        <v>434</v>
      </c>
      <c r="AH59" s="30" t="s">
        <v>463</v>
      </c>
      <c r="AI59" s="30" t="s">
        <v>457</v>
      </c>
      <c r="AJ59" s="30" t="s">
        <v>437</v>
      </c>
      <c r="AK59" s="36" t="s">
        <v>567</v>
      </c>
      <c r="AL59" s="30" t="s">
        <v>568</v>
      </c>
      <c r="AM59" s="59">
        <v>0</v>
      </c>
      <c r="AN59" s="60">
        <v>95</v>
      </c>
      <c r="AO59" s="60">
        <v>95</v>
      </c>
      <c r="AP59" s="60">
        <v>95</v>
      </c>
      <c r="AQ59" s="60">
        <v>95</v>
      </c>
      <c r="AR59" s="60">
        <v>100</v>
      </c>
      <c r="AS59" s="60">
        <v>83.92</v>
      </c>
      <c r="AT59" s="60">
        <v>11.08</v>
      </c>
      <c r="AU59" s="60">
        <v>95</v>
      </c>
      <c r="AV59" s="60">
        <v>0</v>
      </c>
      <c r="AW59" s="70">
        <v>0</v>
      </c>
      <c r="AX59" s="60">
        <v>0</v>
      </c>
      <c r="AY59" s="59">
        <v>0</v>
      </c>
      <c r="AZ59" s="84">
        <v>15</v>
      </c>
      <c r="BA59" s="59">
        <v>0</v>
      </c>
      <c r="BB59" s="59">
        <v>0</v>
      </c>
      <c r="BC59" s="59">
        <v>20</v>
      </c>
      <c r="BD59" s="59">
        <v>0</v>
      </c>
      <c r="BE59" s="59">
        <v>0</v>
      </c>
      <c r="BF59" s="59">
        <v>25</v>
      </c>
      <c r="BG59" s="59">
        <v>35</v>
      </c>
    </row>
    <row r="60" spans="1:59" ht="84.75" customHeight="1" x14ac:dyDescent="0.25">
      <c r="A60" s="43" t="s">
        <v>297</v>
      </c>
      <c r="B60" s="43" t="s">
        <v>236</v>
      </c>
      <c r="C60" s="43" t="s">
        <v>344</v>
      </c>
      <c r="D60" s="43" t="s">
        <v>354</v>
      </c>
      <c r="E60" s="43" t="s">
        <v>354</v>
      </c>
      <c r="F60" s="30" t="s">
        <v>170</v>
      </c>
      <c r="G60" s="30" t="s">
        <v>175</v>
      </c>
      <c r="H60" s="30" t="s">
        <v>180</v>
      </c>
      <c r="I60" s="30" t="s">
        <v>431</v>
      </c>
      <c r="J60" s="30" t="s">
        <v>432</v>
      </c>
      <c r="K60" s="30"/>
      <c r="L60" s="30"/>
      <c r="M60" s="30" t="s">
        <v>354</v>
      </c>
      <c r="N60" s="30"/>
      <c r="O60" s="30"/>
      <c r="P60" s="30">
        <v>381</v>
      </c>
      <c r="Q60" s="36" t="s">
        <v>359</v>
      </c>
      <c r="R60" s="30" t="s">
        <v>36</v>
      </c>
      <c r="S60" s="30"/>
      <c r="T60" s="30"/>
      <c r="U60" s="30"/>
      <c r="V60" s="30"/>
      <c r="W60" s="30"/>
      <c r="X60" s="30"/>
      <c r="Y60" s="30"/>
      <c r="Z60" s="30"/>
      <c r="AA60" s="30"/>
      <c r="AB60" s="30"/>
      <c r="AC60" s="30"/>
      <c r="AD60" s="30"/>
      <c r="AE60" s="30"/>
      <c r="AF60" s="30"/>
      <c r="AG60" s="30" t="s">
        <v>434</v>
      </c>
      <c r="AH60" s="30" t="s">
        <v>460</v>
      </c>
      <c r="AI60" s="30" t="s">
        <v>457</v>
      </c>
      <c r="AJ60" s="30" t="s">
        <v>437</v>
      </c>
      <c r="AK60" s="36" t="s">
        <v>569</v>
      </c>
      <c r="AL60" s="30" t="s">
        <v>564</v>
      </c>
      <c r="AM60" s="59">
        <v>0</v>
      </c>
      <c r="AN60" s="60">
        <v>99</v>
      </c>
      <c r="AO60" s="60">
        <v>98</v>
      </c>
      <c r="AP60" s="60">
        <v>98</v>
      </c>
      <c r="AQ60" s="60">
        <v>98</v>
      </c>
      <c r="AR60" s="60">
        <v>98</v>
      </c>
      <c r="AS60" s="60">
        <v>99.99</v>
      </c>
      <c r="AT60" s="60">
        <v>0</v>
      </c>
      <c r="AU60" s="60">
        <v>98</v>
      </c>
      <c r="AV60" s="60">
        <v>31</v>
      </c>
      <c r="AW60" s="70">
        <v>7</v>
      </c>
      <c r="AX60" s="60">
        <v>5</v>
      </c>
      <c r="AY60" s="59">
        <v>5</v>
      </c>
      <c r="AZ60" s="59">
        <v>6</v>
      </c>
      <c r="BA60" s="59">
        <v>5</v>
      </c>
      <c r="BB60" s="59">
        <v>8</v>
      </c>
      <c r="BC60" s="59">
        <v>5</v>
      </c>
      <c r="BD60" s="59">
        <v>8</v>
      </c>
      <c r="BE60" s="59">
        <v>8</v>
      </c>
      <c r="BF60" s="59">
        <v>2</v>
      </c>
      <c r="BG60" s="59">
        <v>8</v>
      </c>
    </row>
    <row r="61" spans="1:59" ht="84.75" customHeight="1" x14ac:dyDescent="0.25">
      <c r="A61" s="43" t="s">
        <v>297</v>
      </c>
      <c r="B61" s="43" t="s">
        <v>236</v>
      </c>
      <c r="C61" s="43" t="s">
        <v>344</v>
      </c>
      <c r="D61" s="43" t="s">
        <v>354</v>
      </c>
      <c r="E61" s="43" t="s">
        <v>354</v>
      </c>
      <c r="F61" s="30" t="s">
        <v>170</v>
      </c>
      <c r="G61" s="30" t="s">
        <v>175</v>
      </c>
      <c r="H61" s="30" t="s">
        <v>180</v>
      </c>
      <c r="I61" s="30" t="s">
        <v>431</v>
      </c>
      <c r="J61" s="30" t="s">
        <v>432</v>
      </c>
      <c r="K61" s="30"/>
      <c r="L61" s="30"/>
      <c r="M61" s="30" t="s">
        <v>354</v>
      </c>
      <c r="N61" s="30"/>
      <c r="O61" s="30"/>
      <c r="P61" s="30">
        <v>382</v>
      </c>
      <c r="Q61" s="36" t="s">
        <v>360</v>
      </c>
      <c r="R61" s="30" t="s">
        <v>36</v>
      </c>
      <c r="S61" s="30"/>
      <c r="T61" s="30"/>
      <c r="U61" s="30"/>
      <c r="V61" s="30"/>
      <c r="W61" s="30"/>
      <c r="X61" s="30"/>
      <c r="Y61" s="30"/>
      <c r="Z61" s="30"/>
      <c r="AA61" s="30"/>
      <c r="AB61" s="30"/>
      <c r="AC61" s="30"/>
      <c r="AD61" s="30"/>
      <c r="AE61" s="30"/>
      <c r="AF61" s="30"/>
      <c r="AG61" s="30" t="s">
        <v>434</v>
      </c>
      <c r="AH61" s="30" t="s">
        <v>460</v>
      </c>
      <c r="AI61" s="30" t="s">
        <v>436</v>
      </c>
      <c r="AJ61" s="30" t="s">
        <v>437</v>
      </c>
      <c r="AK61" s="36" t="s">
        <v>570</v>
      </c>
      <c r="AL61" s="30" t="s">
        <v>571</v>
      </c>
      <c r="AM61" s="59">
        <v>0</v>
      </c>
      <c r="AN61" s="60">
        <v>95</v>
      </c>
      <c r="AO61" s="60">
        <v>95</v>
      </c>
      <c r="AP61" s="60">
        <v>95</v>
      </c>
      <c r="AQ61" s="60">
        <v>95</v>
      </c>
      <c r="AR61" s="60">
        <v>95</v>
      </c>
      <c r="AS61" s="60">
        <v>99.852961636307896</v>
      </c>
      <c r="AT61" s="60">
        <v>0</v>
      </c>
      <c r="AU61" s="60">
        <v>95</v>
      </c>
      <c r="AV61" s="60">
        <v>95</v>
      </c>
      <c r="AW61" s="70">
        <v>95</v>
      </c>
      <c r="AX61" s="60">
        <v>95</v>
      </c>
      <c r="AY61" s="59">
        <v>95</v>
      </c>
      <c r="AZ61" s="59">
        <v>95</v>
      </c>
      <c r="BA61" s="59">
        <v>95</v>
      </c>
      <c r="BB61" s="59">
        <v>95</v>
      </c>
      <c r="BC61" s="59">
        <v>95</v>
      </c>
      <c r="BD61" s="59">
        <v>95</v>
      </c>
      <c r="BE61" s="59">
        <v>95</v>
      </c>
      <c r="BF61" s="59">
        <v>95</v>
      </c>
      <c r="BG61" s="59">
        <v>95</v>
      </c>
    </row>
    <row r="62" spans="1:59" ht="84.75" customHeight="1" x14ac:dyDescent="0.25">
      <c r="A62" s="43" t="s">
        <v>297</v>
      </c>
      <c r="B62" s="43" t="s">
        <v>236</v>
      </c>
      <c r="C62" s="43" t="s">
        <v>344</v>
      </c>
      <c r="D62" s="43" t="s">
        <v>354</v>
      </c>
      <c r="E62" s="43" t="s">
        <v>354</v>
      </c>
      <c r="F62" s="30" t="s">
        <v>170</v>
      </c>
      <c r="G62" s="30" t="s">
        <v>175</v>
      </c>
      <c r="H62" s="30" t="s">
        <v>180</v>
      </c>
      <c r="I62" s="30" t="s">
        <v>431</v>
      </c>
      <c r="J62" s="30" t="s">
        <v>432</v>
      </c>
      <c r="K62" s="30"/>
      <c r="L62" s="30"/>
      <c r="M62" s="30" t="s">
        <v>354</v>
      </c>
      <c r="N62" s="30"/>
      <c r="O62" s="30"/>
      <c r="P62" s="30">
        <v>182</v>
      </c>
      <c r="Q62" s="36" t="s">
        <v>361</v>
      </c>
      <c r="R62" s="30" t="s">
        <v>36</v>
      </c>
      <c r="S62" s="30"/>
      <c r="T62" s="30"/>
      <c r="U62" s="30"/>
      <c r="V62" s="30"/>
      <c r="W62" s="30"/>
      <c r="X62" s="30"/>
      <c r="Y62" s="30"/>
      <c r="Z62" s="30"/>
      <c r="AA62" s="30"/>
      <c r="AB62" s="30"/>
      <c r="AC62" s="30"/>
      <c r="AD62" s="30"/>
      <c r="AE62" s="30"/>
      <c r="AF62" s="30"/>
      <c r="AG62" s="30" t="s">
        <v>434</v>
      </c>
      <c r="AH62" s="30" t="s">
        <v>463</v>
      </c>
      <c r="AI62" s="30" t="s">
        <v>436</v>
      </c>
      <c r="AJ62" s="30" t="s">
        <v>437</v>
      </c>
      <c r="AK62" s="36" t="s">
        <v>572</v>
      </c>
      <c r="AL62" s="30" t="s">
        <v>573</v>
      </c>
      <c r="AM62" s="59">
        <v>0</v>
      </c>
      <c r="AN62" s="59">
        <v>0</v>
      </c>
      <c r="AO62" s="60">
        <v>100</v>
      </c>
      <c r="AP62" s="60">
        <v>100</v>
      </c>
      <c r="AQ62" s="60">
        <v>100</v>
      </c>
      <c r="AR62" s="59">
        <v>100</v>
      </c>
      <c r="AS62" s="59">
        <v>0</v>
      </c>
      <c r="AT62" s="59">
        <v>0</v>
      </c>
      <c r="AU62" s="60">
        <v>100</v>
      </c>
      <c r="AV62" s="59">
        <v>0</v>
      </c>
      <c r="AW62" s="70">
        <v>100</v>
      </c>
      <c r="AX62" s="60">
        <v>0</v>
      </c>
      <c r="AY62" s="59">
        <v>100</v>
      </c>
      <c r="AZ62" s="59">
        <v>0</v>
      </c>
      <c r="BA62" s="59">
        <v>0</v>
      </c>
      <c r="BB62" s="59">
        <v>100</v>
      </c>
      <c r="BC62" s="59">
        <v>0</v>
      </c>
      <c r="BD62" s="59">
        <v>0</v>
      </c>
      <c r="BE62" s="59">
        <v>100</v>
      </c>
      <c r="BF62" s="59">
        <v>0</v>
      </c>
      <c r="BG62" s="59">
        <v>0</v>
      </c>
    </row>
    <row r="63" spans="1:59" ht="84.75" customHeight="1" x14ac:dyDescent="0.25">
      <c r="A63" s="43" t="s">
        <v>297</v>
      </c>
      <c r="B63" s="43" t="s">
        <v>236</v>
      </c>
      <c r="C63" s="43" t="s">
        <v>344</v>
      </c>
      <c r="D63" s="43" t="s">
        <v>354</v>
      </c>
      <c r="E63" s="43" t="s">
        <v>354</v>
      </c>
      <c r="F63" s="30" t="s">
        <v>170</v>
      </c>
      <c r="G63" s="30" t="s">
        <v>175</v>
      </c>
      <c r="H63" s="30" t="s">
        <v>180</v>
      </c>
      <c r="I63" s="30" t="s">
        <v>431</v>
      </c>
      <c r="J63" s="30" t="s">
        <v>432</v>
      </c>
      <c r="K63" s="30"/>
      <c r="L63" s="30"/>
      <c r="M63" s="30" t="s">
        <v>354</v>
      </c>
      <c r="N63" s="30"/>
      <c r="O63" s="30"/>
      <c r="P63" s="30">
        <v>145</v>
      </c>
      <c r="Q63" s="36" t="s">
        <v>362</v>
      </c>
      <c r="R63" s="30" t="s">
        <v>36</v>
      </c>
      <c r="S63" s="30"/>
      <c r="T63" s="30"/>
      <c r="U63" s="30"/>
      <c r="V63" s="30"/>
      <c r="W63" s="30"/>
      <c r="X63" s="30"/>
      <c r="Y63" s="30"/>
      <c r="Z63" s="30"/>
      <c r="AA63" s="30"/>
      <c r="AB63" s="30"/>
      <c r="AC63" s="30"/>
      <c r="AD63" s="30"/>
      <c r="AE63" s="30"/>
      <c r="AF63" s="30"/>
      <c r="AG63" s="30" t="s">
        <v>434</v>
      </c>
      <c r="AH63" s="30" t="s">
        <v>463</v>
      </c>
      <c r="AI63" s="30" t="s">
        <v>457</v>
      </c>
      <c r="AJ63" s="30" t="s">
        <v>437</v>
      </c>
      <c r="AK63" s="36" t="s">
        <v>574</v>
      </c>
      <c r="AL63" s="30" t="s">
        <v>575</v>
      </c>
      <c r="AM63" s="59">
        <v>0</v>
      </c>
      <c r="AN63" s="59">
        <v>0</v>
      </c>
      <c r="AO63" s="60">
        <v>100</v>
      </c>
      <c r="AP63" s="60">
        <v>100</v>
      </c>
      <c r="AQ63" s="60">
        <v>100</v>
      </c>
      <c r="AR63" s="60">
        <v>100</v>
      </c>
      <c r="AS63" s="59">
        <v>0</v>
      </c>
      <c r="AT63" s="59">
        <v>0</v>
      </c>
      <c r="AU63" s="60">
        <v>100</v>
      </c>
      <c r="AV63" s="59">
        <v>0</v>
      </c>
      <c r="AW63" s="70">
        <v>0</v>
      </c>
      <c r="AX63" s="60">
        <v>18.72</v>
      </c>
      <c r="AY63" s="59">
        <v>0</v>
      </c>
      <c r="AZ63" s="59">
        <v>0</v>
      </c>
      <c r="BA63" s="59">
        <v>22.9</v>
      </c>
      <c r="BB63" s="59">
        <v>0</v>
      </c>
      <c r="BC63" s="59">
        <v>0</v>
      </c>
      <c r="BD63" s="59">
        <v>28.62</v>
      </c>
      <c r="BE63" s="59">
        <v>0</v>
      </c>
      <c r="BF63" s="59">
        <v>0</v>
      </c>
      <c r="BG63" s="59">
        <v>29.76</v>
      </c>
    </row>
    <row r="64" spans="1:59" ht="84.75" customHeight="1" x14ac:dyDescent="0.25">
      <c r="A64" s="43" t="s">
        <v>297</v>
      </c>
      <c r="B64" s="43" t="s">
        <v>236</v>
      </c>
      <c r="C64" s="43" t="s">
        <v>344</v>
      </c>
      <c r="D64" s="43" t="s">
        <v>354</v>
      </c>
      <c r="E64" s="43" t="s">
        <v>354</v>
      </c>
      <c r="F64" s="30" t="s">
        <v>170</v>
      </c>
      <c r="G64" s="30" t="s">
        <v>175</v>
      </c>
      <c r="H64" s="30" t="s">
        <v>180</v>
      </c>
      <c r="I64" s="30" t="s">
        <v>431</v>
      </c>
      <c r="J64" s="30" t="s">
        <v>432</v>
      </c>
      <c r="K64" s="30"/>
      <c r="L64" s="30"/>
      <c r="M64" s="30" t="s">
        <v>354</v>
      </c>
      <c r="N64" s="30"/>
      <c r="O64" s="30"/>
      <c r="P64" s="30">
        <v>124</v>
      </c>
      <c r="Q64" s="36" t="s">
        <v>363</v>
      </c>
      <c r="R64" s="30" t="s">
        <v>36</v>
      </c>
      <c r="S64" s="30"/>
      <c r="T64" s="30"/>
      <c r="U64" s="30"/>
      <c r="V64" s="30"/>
      <c r="W64" s="30"/>
      <c r="X64" s="30"/>
      <c r="Y64" s="30"/>
      <c r="Z64" s="30"/>
      <c r="AA64" s="30"/>
      <c r="AB64" s="30"/>
      <c r="AC64" s="30"/>
      <c r="AD64" s="30"/>
      <c r="AE64" s="30"/>
      <c r="AF64" s="30"/>
      <c r="AG64" s="30" t="s">
        <v>434</v>
      </c>
      <c r="AH64" s="30" t="s">
        <v>448</v>
      </c>
      <c r="AI64" s="30" t="s">
        <v>457</v>
      </c>
      <c r="AJ64" s="30" t="s">
        <v>437</v>
      </c>
      <c r="AK64" s="36" t="s">
        <v>576</v>
      </c>
      <c r="AL64" s="30" t="s">
        <v>575</v>
      </c>
      <c r="AM64" s="59">
        <v>0</v>
      </c>
      <c r="AN64" s="59">
        <v>0</v>
      </c>
      <c r="AO64" s="60">
        <v>100</v>
      </c>
      <c r="AP64" s="60">
        <v>100</v>
      </c>
      <c r="AQ64" s="60">
        <v>100</v>
      </c>
      <c r="AR64" s="60">
        <v>100</v>
      </c>
      <c r="AS64" s="59">
        <v>0</v>
      </c>
      <c r="AT64" s="59">
        <v>0</v>
      </c>
      <c r="AU64" s="60">
        <v>100</v>
      </c>
      <c r="AV64" s="60">
        <v>57.3</v>
      </c>
      <c r="AW64" s="70">
        <v>0</v>
      </c>
      <c r="AX64" s="60">
        <v>0</v>
      </c>
      <c r="AY64" s="59">
        <v>0</v>
      </c>
      <c r="AZ64" s="59">
        <v>0</v>
      </c>
      <c r="BA64" s="59">
        <v>0</v>
      </c>
      <c r="BB64" s="59">
        <v>42.7</v>
      </c>
      <c r="BC64" s="59">
        <v>0</v>
      </c>
      <c r="BD64" s="59">
        <v>0</v>
      </c>
      <c r="BE64" s="59">
        <v>0</v>
      </c>
      <c r="BF64" s="59">
        <v>0</v>
      </c>
      <c r="BG64" s="59">
        <v>0</v>
      </c>
    </row>
    <row r="65" spans="1:61" ht="84.75" customHeight="1" x14ac:dyDescent="0.25">
      <c r="A65" s="43" t="s">
        <v>297</v>
      </c>
      <c r="B65" s="43" t="s">
        <v>337</v>
      </c>
      <c r="C65" s="43" t="s">
        <v>299</v>
      </c>
      <c r="D65" s="43" t="s">
        <v>364</v>
      </c>
      <c r="E65" s="43" t="s">
        <v>364</v>
      </c>
      <c r="F65" s="30" t="s">
        <v>170</v>
      </c>
      <c r="G65" s="30" t="s">
        <v>175</v>
      </c>
      <c r="H65" s="30" t="s">
        <v>180</v>
      </c>
      <c r="I65" s="30" t="s">
        <v>431</v>
      </c>
      <c r="J65" s="30" t="s">
        <v>432</v>
      </c>
      <c r="K65" s="29" t="s">
        <v>577</v>
      </c>
      <c r="L65" s="44" t="s">
        <v>578</v>
      </c>
      <c r="M65" s="29" t="s">
        <v>364</v>
      </c>
      <c r="N65" s="29">
        <v>28</v>
      </c>
      <c r="O65" s="29"/>
      <c r="P65" s="30">
        <v>336</v>
      </c>
      <c r="Q65" s="36" t="s">
        <v>365</v>
      </c>
      <c r="R65" s="30" t="s">
        <v>10</v>
      </c>
      <c r="S65" s="30" t="s">
        <v>32</v>
      </c>
      <c r="T65" s="30"/>
      <c r="U65" s="30"/>
      <c r="V65" s="30"/>
      <c r="W65" s="30"/>
      <c r="X65" s="30"/>
      <c r="Y65" s="30"/>
      <c r="Z65" s="30"/>
      <c r="AA65" s="30"/>
      <c r="AB65" s="30"/>
      <c r="AC65" s="30"/>
      <c r="AD65" s="30"/>
      <c r="AE65" s="30" t="s">
        <v>32</v>
      </c>
      <c r="AF65" s="30"/>
      <c r="AG65" s="30" t="s">
        <v>469</v>
      </c>
      <c r="AH65" s="30" t="s">
        <v>535</v>
      </c>
      <c r="AI65" s="30" t="s">
        <v>579</v>
      </c>
      <c r="AJ65" s="30" t="s">
        <v>437</v>
      </c>
      <c r="AK65" s="28" t="s">
        <v>580</v>
      </c>
      <c r="AL65" s="30" t="s">
        <v>581</v>
      </c>
      <c r="AM65" s="59">
        <v>0</v>
      </c>
      <c r="AN65" s="59">
        <v>0</v>
      </c>
      <c r="AO65" s="59">
        <v>0</v>
      </c>
      <c r="AP65" s="71">
        <v>20</v>
      </c>
      <c r="AQ65" s="71">
        <v>10</v>
      </c>
      <c r="AR65" s="71">
        <v>10</v>
      </c>
      <c r="AS65" s="59">
        <v>0</v>
      </c>
      <c r="AT65" s="59">
        <v>0</v>
      </c>
      <c r="AU65" s="59">
        <v>0</v>
      </c>
      <c r="AV65" s="59">
        <v>0</v>
      </c>
      <c r="AW65" s="85">
        <v>0</v>
      </c>
      <c r="AX65" s="70">
        <v>0</v>
      </c>
      <c r="AY65" s="59">
        <v>0</v>
      </c>
      <c r="AZ65" s="59">
        <v>0</v>
      </c>
      <c r="BA65" s="59">
        <v>0</v>
      </c>
      <c r="BB65" s="59">
        <v>0</v>
      </c>
      <c r="BC65" s="59">
        <v>0</v>
      </c>
      <c r="BD65" s="59">
        <v>0</v>
      </c>
      <c r="BE65" s="59">
        <v>0</v>
      </c>
      <c r="BF65" s="59">
        <v>0</v>
      </c>
      <c r="BG65" s="59">
        <v>0</v>
      </c>
      <c r="BI65" s="86" t="s">
        <v>582</v>
      </c>
    </row>
    <row r="66" spans="1:61" ht="84.75" customHeight="1" x14ac:dyDescent="0.25">
      <c r="A66" s="43" t="s">
        <v>297</v>
      </c>
      <c r="B66" s="43" t="s">
        <v>337</v>
      </c>
      <c r="C66" s="43" t="s">
        <v>299</v>
      </c>
      <c r="D66" s="43" t="s">
        <v>364</v>
      </c>
      <c r="E66" s="43" t="s">
        <v>364</v>
      </c>
      <c r="F66" s="30" t="s">
        <v>170</v>
      </c>
      <c r="G66" s="30" t="s">
        <v>175</v>
      </c>
      <c r="H66" s="30" t="s">
        <v>180</v>
      </c>
      <c r="I66" s="30" t="s">
        <v>431</v>
      </c>
      <c r="J66" s="30" t="s">
        <v>432</v>
      </c>
      <c r="K66" s="29" t="s">
        <v>577</v>
      </c>
      <c r="L66" s="44" t="s">
        <v>578</v>
      </c>
      <c r="M66" s="29" t="s">
        <v>364</v>
      </c>
      <c r="N66" s="29">
        <v>28</v>
      </c>
      <c r="O66" s="29"/>
      <c r="P66" s="30">
        <v>337</v>
      </c>
      <c r="Q66" s="36" t="s">
        <v>366</v>
      </c>
      <c r="R66" s="30" t="s">
        <v>10</v>
      </c>
      <c r="S66" s="30" t="s">
        <v>32</v>
      </c>
      <c r="T66" s="30"/>
      <c r="U66" s="30"/>
      <c r="V66" s="30"/>
      <c r="W66" s="30"/>
      <c r="X66" s="30"/>
      <c r="Y66" s="30"/>
      <c r="Z66" s="30"/>
      <c r="AA66" s="30"/>
      <c r="AB66" s="30"/>
      <c r="AC66" s="30"/>
      <c r="AD66" s="30"/>
      <c r="AE66" s="30" t="s">
        <v>32</v>
      </c>
      <c r="AF66" s="30"/>
      <c r="AG66" s="30" t="s">
        <v>469</v>
      </c>
      <c r="AH66" s="30" t="s">
        <v>460</v>
      </c>
      <c r="AI66" s="30" t="s">
        <v>457</v>
      </c>
      <c r="AJ66" s="30" t="s">
        <v>437</v>
      </c>
      <c r="AK66" s="28" t="s">
        <v>583</v>
      </c>
      <c r="AL66" s="30" t="s">
        <v>584</v>
      </c>
      <c r="AM66" s="59">
        <v>0</v>
      </c>
      <c r="AN66" s="60">
        <v>95</v>
      </c>
      <c r="AO66" s="60">
        <v>96.4</v>
      </c>
      <c r="AP66" s="60">
        <v>100</v>
      </c>
      <c r="AQ66" s="60">
        <v>100</v>
      </c>
      <c r="AR66" s="60">
        <v>100</v>
      </c>
      <c r="AS66" s="60">
        <v>99.56</v>
      </c>
      <c r="AT66" s="60">
        <v>0</v>
      </c>
      <c r="AU66" s="60">
        <v>96.4</v>
      </c>
      <c r="AV66" s="60">
        <v>5</v>
      </c>
      <c r="AW66" s="87">
        <v>5</v>
      </c>
      <c r="AX66" s="85">
        <v>5</v>
      </c>
      <c r="AY66" s="59">
        <v>10</v>
      </c>
      <c r="AZ66" s="59">
        <v>5</v>
      </c>
      <c r="BA66" s="59">
        <v>10.71</v>
      </c>
      <c r="BB66" s="59">
        <v>15.07</v>
      </c>
      <c r="BC66" s="59">
        <v>10.11</v>
      </c>
      <c r="BD66" s="59">
        <v>11.29</v>
      </c>
      <c r="BE66" s="59">
        <v>10.5</v>
      </c>
      <c r="BF66" s="59">
        <v>5.15</v>
      </c>
      <c r="BG66" s="59">
        <v>3.57</v>
      </c>
    </row>
    <row r="67" spans="1:61" ht="84.75" customHeight="1" x14ac:dyDescent="0.25">
      <c r="A67" s="43" t="s">
        <v>297</v>
      </c>
      <c r="B67" s="43" t="s">
        <v>337</v>
      </c>
      <c r="C67" s="43" t="s">
        <v>299</v>
      </c>
      <c r="D67" s="43" t="s">
        <v>364</v>
      </c>
      <c r="E67" s="43" t="s">
        <v>364</v>
      </c>
      <c r="F67" s="30" t="s">
        <v>170</v>
      </c>
      <c r="G67" s="30" t="s">
        <v>175</v>
      </c>
      <c r="H67" s="30" t="s">
        <v>180</v>
      </c>
      <c r="I67" s="30" t="s">
        <v>431</v>
      </c>
      <c r="J67" s="30" t="s">
        <v>432</v>
      </c>
      <c r="K67" s="29" t="s">
        <v>577</v>
      </c>
      <c r="L67" s="44" t="s">
        <v>578</v>
      </c>
      <c r="M67" s="29" t="s">
        <v>364</v>
      </c>
      <c r="N67" s="29">
        <v>28</v>
      </c>
      <c r="O67" s="29"/>
      <c r="P67" s="30">
        <v>338</v>
      </c>
      <c r="Q67" s="36" t="s">
        <v>367</v>
      </c>
      <c r="R67" s="30" t="s">
        <v>10</v>
      </c>
      <c r="S67" s="30" t="s">
        <v>32</v>
      </c>
      <c r="T67" s="30"/>
      <c r="U67" s="30"/>
      <c r="V67" s="30"/>
      <c r="W67" s="30"/>
      <c r="X67" s="30"/>
      <c r="Y67" s="30"/>
      <c r="Z67" s="30"/>
      <c r="AA67" s="30"/>
      <c r="AB67" s="30"/>
      <c r="AC67" s="30"/>
      <c r="AD67" s="30"/>
      <c r="AE67" s="30"/>
      <c r="AF67" s="30"/>
      <c r="AG67" s="30" t="s">
        <v>469</v>
      </c>
      <c r="AH67" s="30" t="s">
        <v>535</v>
      </c>
      <c r="AI67" s="30" t="s">
        <v>457</v>
      </c>
      <c r="AJ67" s="30" t="s">
        <v>437</v>
      </c>
      <c r="AK67" s="28" t="s">
        <v>585</v>
      </c>
      <c r="AL67" s="30" t="s">
        <v>586</v>
      </c>
      <c r="AM67" s="59">
        <v>0</v>
      </c>
      <c r="AN67" s="60">
        <v>10</v>
      </c>
      <c r="AO67" s="60">
        <v>12</v>
      </c>
      <c r="AP67" s="60">
        <v>14</v>
      </c>
      <c r="AQ67" s="60">
        <v>16</v>
      </c>
      <c r="AR67" s="60">
        <v>16</v>
      </c>
      <c r="AS67" s="60">
        <v>4</v>
      </c>
      <c r="AT67" s="60">
        <v>6</v>
      </c>
      <c r="AU67" s="60">
        <v>12</v>
      </c>
      <c r="AV67" s="60">
        <v>0</v>
      </c>
      <c r="AW67" s="87">
        <v>0</v>
      </c>
      <c r="AX67" s="85">
        <v>0</v>
      </c>
      <c r="AY67" s="59">
        <v>0</v>
      </c>
      <c r="AZ67" s="59">
        <v>0</v>
      </c>
      <c r="BA67" s="59">
        <v>0</v>
      </c>
      <c r="BB67" s="59">
        <v>0</v>
      </c>
      <c r="BC67" s="59">
        <v>0</v>
      </c>
      <c r="BD67" s="59">
        <v>0</v>
      </c>
      <c r="BE67" s="59">
        <v>0</v>
      </c>
      <c r="BF67" s="59">
        <v>0</v>
      </c>
      <c r="BG67" s="59">
        <v>12</v>
      </c>
    </row>
    <row r="68" spans="1:61" ht="84.75" customHeight="1" x14ac:dyDescent="0.25">
      <c r="A68" s="43" t="s">
        <v>297</v>
      </c>
      <c r="B68" s="43" t="s">
        <v>337</v>
      </c>
      <c r="C68" s="43" t="s">
        <v>299</v>
      </c>
      <c r="D68" s="43" t="s">
        <v>364</v>
      </c>
      <c r="E68" s="43" t="s">
        <v>364</v>
      </c>
      <c r="F68" s="30" t="s">
        <v>170</v>
      </c>
      <c r="G68" s="30" t="s">
        <v>175</v>
      </c>
      <c r="H68" s="30" t="s">
        <v>180</v>
      </c>
      <c r="I68" s="30" t="s">
        <v>431</v>
      </c>
      <c r="J68" s="30" t="s">
        <v>432</v>
      </c>
      <c r="K68" s="29" t="s">
        <v>577</v>
      </c>
      <c r="L68" s="44" t="s">
        <v>578</v>
      </c>
      <c r="M68" s="29" t="s">
        <v>364</v>
      </c>
      <c r="N68" s="29">
        <v>28</v>
      </c>
      <c r="O68" s="29"/>
      <c r="P68" s="30">
        <v>339</v>
      </c>
      <c r="Q68" s="36" t="s">
        <v>368</v>
      </c>
      <c r="R68" s="30" t="s">
        <v>10</v>
      </c>
      <c r="S68" s="30" t="s">
        <v>32</v>
      </c>
      <c r="T68" s="30"/>
      <c r="U68" s="30"/>
      <c r="V68" s="30"/>
      <c r="W68" s="30"/>
      <c r="X68" s="30"/>
      <c r="Y68" s="30"/>
      <c r="Z68" s="30"/>
      <c r="AA68" s="30"/>
      <c r="AB68" s="30"/>
      <c r="AC68" s="30"/>
      <c r="AD68" s="30"/>
      <c r="AE68" s="30" t="s">
        <v>32</v>
      </c>
      <c r="AF68" s="30"/>
      <c r="AG68" s="30" t="s">
        <v>469</v>
      </c>
      <c r="AH68" s="30" t="s">
        <v>460</v>
      </c>
      <c r="AI68" s="30" t="s">
        <v>457</v>
      </c>
      <c r="AJ68" s="30" t="s">
        <v>437</v>
      </c>
      <c r="AK68" s="28" t="s">
        <v>587</v>
      </c>
      <c r="AL68" s="30" t="s">
        <v>588</v>
      </c>
      <c r="AM68" s="59">
        <v>0</v>
      </c>
      <c r="AN68" s="60">
        <v>100</v>
      </c>
      <c r="AO68" s="60">
        <v>90.2</v>
      </c>
      <c r="AP68" s="60">
        <v>100</v>
      </c>
      <c r="AQ68" s="60">
        <v>100</v>
      </c>
      <c r="AR68" s="60">
        <v>100</v>
      </c>
      <c r="AS68" s="60">
        <v>100</v>
      </c>
      <c r="AT68" s="60">
        <v>0</v>
      </c>
      <c r="AU68" s="60">
        <v>90.2</v>
      </c>
      <c r="AV68" s="60">
        <v>5</v>
      </c>
      <c r="AW68" s="87">
        <v>10</v>
      </c>
      <c r="AX68" s="85">
        <v>5</v>
      </c>
      <c r="AY68" s="59">
        <v>10</v>
      </c>
      <c r="AZ68" s="59">
        <v>10</v>
      </c>
      <c r="BA68" s="59">
        <v>7.14</v>
      </c>
      <c r="BB68" s="59">
        <v>5.82</v>
      </c>
      <c r="BC68" s="59">
        <v>5.82</v>
      </c>
      <c r="BD68" s="59">
        <v>8.09</v>
      </c>
      <c r="BE68" s="59">
        <v>7.12</v>
      </c>
      <c r="BF68" s="59">
        <v>7.44</v>
      </c>
      <c r="BG68" s="59">
        <v>8.77</v>
      </c>
    </row>
    <row r="69" spans="1:61" ht="84.75" customHeight="1" x14ac:dyDescent="0.25">
      <c r="A69" s="43" t="s">
        <v>297</v>
      </c>
      <c r="B69" s="43" t="s">
        <v>337</v>
      </c>
      <c r="C69" s="43" t="s">
        <v>299</v>
      </c>
      <c r="D69" s="43" t="s">
        <v>364</v>
      </c>
      <c r="E69" s="43" t="s">
        <v>364</v>
      </c>
      <c r="F69" s="30" t="s">
        <v>170</v>
      </c>
      <c r="G69" s="30" t="s">
        <v>175</v>
      </c>
      <c r="H69" s="30" t="s">
        <v>180</v>
      </c>
      <c r="I69" s="30" t="s">
        <v>431</v>
      </c>
      <c r="J69" s="30" t="s">
        <v>432</v>
      </c>
      <c r="K69" s="29" t="s">
        <v>577</v>
      </c>
      <c r="L69" s="44" t="s">
        <v>578</v>
      </c>
      <c r="M69" s="29" t="s">
        <v>364</v>
      </c>
      <c r="N69" s="29">
        <v>28</v>
      </c>
      <c r="O69" s="29"/>
      <c r="P69" s="30">
        <v>358</v>
      </c>
      <c r="Q69" s="36" t="s">
        <v>369</v>
      </c>
      <c r="R69" s="30" t="s">
        <v>10</v>
      </c>
      <c r="S69" s="30" t="s">
        <v>32</v>
      </c>
      <c r="T69" s="30"/>
      <c r="U69" s="30"/>
      <c r="V69" s="30"/>
      <c r="W69" s="30"/>
      <c r="X69" s="30"/>
      <c r="Y69" s="30"/>
      <c r="Z69" s="30"/>
      <c r="AA69" s="30"/>
      <c r="AB69" s="30"/>
      <c r="AC69" s="30"/>
      <c r="AD69" s="30"/>
      <c r="AE69" s="30"/>
      <c r="AF69" s="30"/>
      <c r="AG69" s="30" t="s">
        <v>434</v>
      </c>
      <c r="AH69" s="30" t="s">
        <v>460</v>
      </c>
      <c r="AI69" s="30" t="s">
        <v>457</v>
      </c>
      <c r="AJ69" s="30" t="s">
        <v>437</v>
      </c>
      <c r="AK69" s="28" t="s">
        <v>589</v>
      </c>
      <c r="AL69" s="30" t="s">
        <v>590</v>
      </c>
      <c r="AM69" s="59">
        <v>0</v>
      </c>
      <c r="AN69" s="60">
        <v>100</v>
      </c>
      <c r="AO69" s="60">
        <v>100</v>
      </c>
      <c r="AP69" s="60">
        <v>100</v>
      </c>
      <c r="AQ69" s="60">
        <v>100</v>
      </c>
      <c r="AR69" s="60">
        <v>100</v>
      </c>
      <c r="AS69" s="60">
        <v>97</v>
      </c>
      <c r="AT69" s="60">
        <v>3</v>
      </c>
      <c r="AU69" s="60">
        <v>100</v>
      </c>
      <c r="AV69" s="60">
        <v>5</v>
      </c>
      <c r="AW69" s="87">
        <v>5</v>
      </c>
      <c r="AX69" s="85">
        <v>5</v>
      </c>
      <c r="AY69" s="59">
        <v>5</v>
      </c>
      <c r="AZ69" s="59">
        <v>10</v>
      </c>
      <c r="BA69" s="59">
        <v>16.23</v>
      </c>
      <c r="BB69" s="59">
        <v>16.23</v>
      </c>
      <c r="BC69" s="59">
        <v>23.92</v>
      </c>
      <c r="BD69" s="59">
        <v>9.77</v>
      </c>
      <c r="BE69" s="59">
        <v>3.85</v>
      </c>
      <c r="BF69" s="59">
        <v>0</v>
      </c>
      <c r="BG69" s="59">
        <v>0</v>
      </c>
    </row>
    <row r="70" spans="1:61" ht="84.75" customHeight="1" x14ac:dyDescent="0.25">
      <c r="A70" s="43" t="s">
        <v>297</v>
      </c>
      <c r="B70" s="43" t="s">
        <v>337</v>
      </c>
      <c r="C70" s="43" t="s">
        <v>299</v>
      </c>
      <c r="D70" s="43" t="s">
        <v>364</v>
      </c>
      <c r="E70" s="43" t="s">
        <v>364</v>
      </c>
      <c r="F70" s="30" t="s">
        <v>170</v>
      </c>
      <c r="G70" s="30" t="s">
        <v>175</v>
      </c>
      <c r="H70" s="30" t="s">
        <v>180</v>
      </c>
      <c r="I70" s="30" t="s">
        <v>431</v>
      </c>
      <c r="J70" s="30" t="s">
        <v>432</v>
      </c>
      <c r="K70" s="29"/>
      <c r="L70" s="44" t="s">
        <v>578</v>
      </c>
      <c r="M70" s="29" t="s">
        <v>364</v>
      </c>
      <c r="N70" s="29">
        <v>28</v>
      </c>
      <c r="O70" s="29"/>
      <c r="P70" s="30">
        <v>125</v>
      </c>
      <c r="Q70" s="36" t="s">
        <v>370</v>
      </c>
      <c r="R70" s="30" t="s">
        <v>36</v>
      </c>
      <c r="S70" s="30"/>
      <c r="T70" s="30"/>
      <c r="U70" s="30"/>
      <c r="V70" s="30"/>
      <c r="W70" s="30"/>
      <c r="X70" s="30"/>
      <c r="Y70" s="30"/>
      <c r="Z70" s="30"/>
      <c r="AA70" s="30"/>
      <c r="AB70" s="30"/>
      <c r="AC70" s="30"/>
      <c r="AD70" s="30"/>
      <c r="AE70" s="30"/>
      <c r="AF70" s="30"/>
      <c r="AG70" s="30" t="s">
        <v>434</v>
      </c>
      <c r="AH70" s="30" t="s">
        <v>440</v>
      </c>
      <c r="AI70" s="30" t="s">
        <v>457</v>
      </c>
      <c r="AJ70" s="30" t="s">
        <v>437</v>
      </c>
      <c r="AK70" s="28" t="s">
        <v>591</v>
      </c>
      <c r="AL70" s="30" t="s">
        <v>592</v>
      </c>
      <c r="AM70" s="59">
        <v>0</v>
      </c>
      <c r="AN70" s="60">
        <v>95</v>
      </c>
      <c r="AO70" s="60">
        <v>100</v>
      </c>
      <c r="AP70" s="60">
        <v>98.5</v>
      </c>
      <c r="AQ70" s="60">
        <v>100</v>
      </c>
      <c r="AR70" s="60">
        <v>100</v>
      </c>
      <c r="AS70" s="60">
        <v>95.05</v>
      </c>
      <c r="AT70" s="60">
        <v>0</v>
      </c>
      <c r="AU70" s="60">
        <v>100</v>
      </c>
      <c r="AV70" s="60">
        <v>0</v>
      </c>
      <c r="AW70" s="88">
        <v>25</v>
      </c>
      <c r="AX70" s="85">
        <v>0</v>
      </c>
      <c r="AY70" s="59">
        <v>15</v>
      </c>
      <c r="AZ70" s="59">
        <v>0</v>
      </c>
      <c r="BA70" s="59">
        <v>25</v>
      </c>
      <c r="BB70" s="59">
        <v>0</v>
      </c>
      <c r="BC70" s="59">
        <v>10</v>
      </c>
      <c r="BD70" s="59">
        <v>0</v>
      </c>
      <c r="BE70" s="59">
        <v>15</v>
      </c>
      <c r="BF70" s="59">
        <v>0</v>
      </c>
      <c r="BG70" s="59">
        <v>10</v>
      </c>
    </row>
    <row r="71" spans="1:61" s="91" customFormat="1" ht="84.75" customHeight="1" x14ac:dyDescent="0.25">
      <c r="A71" s="43" t="s">
        <v>297</v>
      </c>
      <c r="B71" s="89" t="s">
        <v>337</v>
      </c>
      <c r="C71" s="89" t="s">
        <v>299</v>
      </c>
      <c r="D71" s="89" t="s">
        <v>364</v>
      </c>
      <c r="E71" s="89" t="s">
        <v>364</v>
      </c>
      <c r="F71" s="30" t="s">
        <v>170</v>
      </c>
      <c r="G71" s="30" t="s">
        <v>175</v>
      </c>
      <c r="H71" s="30" t="s">
        <v>180</v>
      </c>
      <c r="I71" s="30" t="s">
        <v>431</v>
      </c>
      <c r="J71" s="30" t="s">
        <v>432</v>
      </c>
      <c r="K71" s="30"/>
      <c r="L71" s="44" t="s">
        <v>578</v>
      </c>
      <c r="M71" s="30" t="s">
        <v>364</v>
      </c>
      <c r="N71" s="30">
        <v>28</v>
      </c>
      <c r="O71" s="30"/>
      <c r="P71" s="30">
        <v>183</v>
      </c>
      <c r="Q71" s="30" t="s">
        <v>371</v>
      </c>
      <c r="R71" s="30" t="s">
        <v>36</v>
      </c>
      <c r="S71" s="30"/>
      <c r="T71" s="30"/>
      <c r="U71" s="30"/>
      <c r="V71" s="30"/>
      <c r="W71" s="30"/>
      <c r="X71" s="30"/>
      <c r="Y71" s="30"/>
      <c r="Z71" s="30"/>
      <c r="AA71" s="30"/>
      <c r="AB71" s="30"/>
      <c r="AC71" s="30"/>
      <c r="AD71" s="30"/>
      <c r="AE71" s="30"/>
      <c r="AF71" s="30"/>
      <c r="AG71" s="30" t="s">
        <v>434</v>
      </c>
      <c r="AH71" s="30" t="s">
        <v>460</v>
      </c>
      <c r="AI71" s="30" t="s">
        <v>436</v>
      </c>
      <c r="AJ71" s="30" t="s">
        <v>437</v>
      </c>
      <c r="AK71" s="30" t="s">
        <v>593</v>
      </c>
      <c r="AL71" s="30" t="s">
        <v>594</v>
      </c>
      <c r="AM71" s="90">
        <v>0</v>
      </c>
      <c r="AN71" s="59">
        <v>0</v>
      </c>
      <c r="AO71" s="60">
        <v>90</v>
      </c>
      <c r="AP71" s="60">
        <v>91</v>
      </c>
      <c r="AQ71" s="60">
        <v>92</v>
      </c>
      <c r="AR71" s="60">
        <v>92</v>
      </c>
      <c r="AS71" s="59">
        <v>0</v>
      </c>
      <c r="AT71" s="59">
        <v>0</v>
      </c>
      <c r="AU71" s="60">
        <v>90</v>
      </c>
      <c r="AV71" s="60">
        <v>90</v>
      </c>
      <c r="AW71" s="88">
        <v>90</v>
      </c>
      <c r="AX71" s="85">
        <v>90</v>
      </c>
      <c r="AY71" s="59">
        <v>90</v>
      </c>
      <c r="AZ71" s="59">
        <v>90</v>
      </c>
      <c r="BA71" s="59">
        <v>90</v>
      </c>
      <c r="BB71" s="90">
        <v>90</v>
      </c>
      <c r="BC71" s="59">
        <v>90</v>
      </c>
      <c r="BD71" s="90">
        <v>90</v>
      </c>
      <c r="BE71" s="90">
        <v>90</v>
      </c>
      <c r="BF71" s="90">
        <v>90</v>
      </c>
      <c r="BG71" s="90">
        <v>90</v>
      </c>
    </row>
    <row r="72" spans="1:61" ht="84.75" customHeight="1" x14ac:dyDescent="0.25">
      <c r="A72" s="51" t="s">
        <v>297</v>
      </c>
      <c r="B72" s="51" t="s">
        <v>236</v>
      </c>
      <c r="C72" s="51" t="s">
        <v>299</v>
      </c>
      <c r="D72" s="51" t="s">
        <v>372</v>
      </c>
      <c r="E72" s="51" t="s">
        <v>372</v>
      </c>
      <c r="F72" s="25" t="s">
        <v>170</v>
      </c>
      <c r="G72" s="25" t="s">
        <v>175</v>
      </c>
      <c r="H72" s="25" t="s">
        <v>180</v>
      </c>
      <c r="I72" s="25" t="s">
        <v>431</v>
      </c>
      <c r="J72" s="25" t="s">
        <v>432</v>
      </c>
      <c r="K72" s="52" t="s">
        <v>595</v>
      </c>
      <c r="L72" s="78" t="s">
        <v>596</v>
      </c>
      <c r="M72" s="52" t="s">
        <v>372</v>
      </c>
      <c r="N72" s="25">
        <v>26</v>
      </c>
      <c r="O72" s="25"/>
      <c r="P72" s="25">
        <v>314</v>
      </c>
      <c r="Q72" s="52" t="s">
        <v>373</v>
      </c>
      <c r="R72" s="25" t="s">
        <v>10</v>
      </c>
      <c r="S72" s="25" t="s">
        <v>32</v>
      </c>
      <c r="T72" s="25"/>
      <c r="U72" s="25"/>
      <c r="V72" s="25"/>
      <c r="W72" s="25"/>
      <c r="X72" s="25"/>
      <c r="Y72" s="25"/>
      <c r="Z72" s="25"/>
      <c r="AA72" s="25"/>
      <c r="AB72" s="25"/>
      <c r="AC72" s="25"/>
      <c r="AD72" s="25"/>
      <c r="AE72" s="25"/>
      <c r="AF72" s="25"/>
      <c r="AG72" s="25" t="s">
        <v>434</v>
      </c>
      <c r="AH72" s="25" t="s">
        <v>463</v>
      </c>
      <c r="AI72" s="25" t="s">
        <v>457</v>
      </c>
      <c r="AJ72" s="25" t="s">
        <v>437</v>
      </c>
      <c r="AK72" s="52" t="s">
        <v>597</v>
      </c>
      <c r="AL72" s="25" t="s">
        <v>598</v>
      </c>
      <c r="AM72" s="53">
        <v>0</v>
      </c>
      <c r="AN72" s="92">
        <v>100</v>
      </c>
      <c r="AO72" s="92">
        <v>100</v>
      </c>
      <c r="AP72" s="92">
        <v>100</v>
      </c>
      <c r="AQ72" s="92">
        <v>100</v>
      </c>
      <c r="AR72" s="92">
        <v>100</v>
      </c>
      <c r="AS72" s="92">
        <v>100</v>
      </c>
      <c r="AT72" s="92">
        <v>0</v>
      </c>
      <c r="AU72" s="92">
        <v>100</v>
      </c>
      <c r="AV72" s="53">
        <v>0</v>
      </c>
      <c r="AW72" s="55">
        <v>0</v>
      </c>
      <c r="AX72" s="54">
        <v>25</v>
      </c>
      <c r="AY72" s="25"/>
      <c r="AZ72" s="25">
        <v>0</v>
      </c>
      <c r="BA72" s="25">
        <v>25</v>
      </c>
      <c r="BB72" s="25">
        <v>0</v>
      </c>
      <c r="BC72" s="25">
        <v>0</v>
      </c>
      <c r="BD72" s="25">
        <v>25</v>
      </c>
      <c r="BE72" s="25">
        <v>0</v>
      </c>
      <c r="BF72" s="25">
        <v>0</v>
      </c>
      <c r="BG72" s="25">
        <v>25</v>
      </c>
    </row>
    <row r="73" spans="1:61" ht="84.75" customHeight="1" x14ac:dyDescent="0.25">
      <c r="A73" s="43" t="s">
        <v>297</v>
      </c>
      <c r="B73" s="43" t="s">
        <v>236</v>
      </c>
      <c r="C73" s="43" t="s">
        <v>299</v>
      </c>
      <c r="D73" s="43" t="s">
        <v>372</v>
      </c>
      <c r="E73" s="43" t="s">
        <v>372</v>
      </c>
      <c r="F73" s="30" t="s">
        <v>170</v>
      </c>
      <c r="G73" s="30" t="s">
        <v>175</v>
      </c>
      <c r="H73" s="30" t="s">
        <v>180</v>
      </c>
      <c r="I73" s="30" t="s">
        <v>431</v>
      </c>
      <c r="J73" s="30" t="s">
        <v>432</v>
      </c>
      <c r="K73" s="36"/>
      <c r="L73" s="44" t="s">
        <v>596</v>
      </c>
      <c r="M73" s="36" t="s">
        <v>372</v>
      </c>
      <c r="N73" s="30">
        <v>26</v>
      </c>
      <c r="O73" s="30"/>
      <c r="P73" s="30">
        <v>315</v>
      </c>
      <c r="Q73" s="36" t="s">
        <v>374</v>
      </c>
      <c r="R73" s="30" t="s">
        <v>36</v>
      </c>
      <c r="S73" s="30"/>
      <c r="T73" s="30"/>
      <c r="U73" s="30"/>
      <c r="V73" s="30"/>
      <c r="W73" s="30"/>
      <c r="X73" s="30"/>
      <c r="Y73" s="30"/>
      <c r="Z73" s="30"/>
      <c r="AA73" s="30"/>
      <c r="AB73" s="30"/>
      <c r="AC73" s="30"/>
      <c r="AD73" s="30"/>
      <c r="AE73" s="30"/>
      <c r="AF73" s="30"/>
      <c r="AG73" s="30" t="s">
        <v>434</v>
      </c>
      <c r="AH73" s="30" t="s">
        <v>460</v>
      </c>
      <c r="AI73" s="30" t="s">
        <v>457</v>
      </c>
      <c r="AJ73" s="30" t="s">
        <v>437</v>
      </c>
      <c r="AK73" s="36" t="s">
        <v>599</v>
      </c>
      <c r="AL73" s="30" t="s">
        <v>600</v>
      </c>
      <c r="AM73" s="59">
        <v>0</v>
      </c>
      <c r="AN73" s="60">
        <v>100</v>
      </c>
      <c r="AO73" s="60">
        <v>50</v>
      </c>
      <c r="AP73" s="60">
        <v>100</v>
      </c>
      <c r="AQ73" s="60">
        <v>100</v>
      </c>
      <c r="AR73" s="60">
        <v>100</v>
      </c>
      <c r="AS73" s="60">
        <v>175</v>
      </c>
      <c r="AT73" s="60">
        <v>0</v>
      </c>
      <c r="AU73" s="60">
        <v>50</v>
      </c>
      <c r="AV73" s="60">
        <v>0</v>
      </c>
      <c r="AW73" s="61">
        <v>9</v>
      </c>
      <c r="AX73" s="60">
        <v>9</v>
      </c>
      <c r="AY73" s="30">
        <v>10</v>
      </c>
      <c r="AZ73" s="30">
        <v>9</v>
      </c>
      <c r="BA73" s="30">
        <v>9</v>
      </c>
      <c r="BB73" s="30">
        <v>0.8</v>
      </c>
      <c r="BC73" s="30">
        <v>0.8</v>
      </c>
      <c r="BD73" s="30">
        <v>0.8</v>
      </c>
      <c r="BE73" s="30">
        <v>0.8</v>
      </c>
      <c r="BF73" s="30">
        <v>0.8</v>
      </c>
      <c r="BG73" s="30">
        <v>0</v>
      </c>
    </row>
    <row r="74" spans="1:61" ht="84.75" customHeight="1" x14ac:dyDescent="0.25">
      <c r="A74" s="51" t="s">
        <v>297</v>
      </c>
      <c r="B74" s="51" t="s">
        <v>236</v>
      </c>
      <c r="C74" s="51" t="s">
        <v>306</v>
      </c>
      <c r="D74" s="51" t="s">
        <v>372</v>
      </c>
      <c r="E74" s="51" t="s">
        <v>372</v>
      </c>
      <c r="F74" s="25" t="s">
        <v>170</v>
      </c>
      <c r="G74" s="25" t="s">
        <v>175</v>
      </c>
      <c r="H74" s="25" t="s">
        <v>180</v>
      </c>
      <c r="I74" s="25" t="s">
        <v>431</v>
      </c>
      <c r="J74" s="25" t="s">
        <v>432</v>
      </c>
      <c r="K74" s="52"/>
      <c r="L74" s="78" t="s">
        <v>596</v>
      </c>
      <c r="M74" s="52" t="s">
        <v>372</v>
      </c>
      <c r="N74" s="25">
        <v>26</v>
      </c>
      <c r="O74" s="24"/>
      <c r="P74" s="25">
        <v>316</v>
      </c>
      <c r="Q74" s="52" t="s">
        <v>375</v>
      </c>
      <c r="R74" s="25" t="s">
        <v>36</v>
      </c>
      <c r="S74" s="25"/>
      <c r="T74" s="25"/>
      <c r="U74" s="25"/>
      <c r="V74" s="25"/>
      <c r="W74" s="25"/>
      <c r="X74" s="25"/>
      <c r="Y74" s="25"/>
      <c r="Z74" s="25"/>
      <c r="AA74" s="25"/>
      <c r="AB74" s="25"/>
      <c r="AC74" s="25"/>
      <c r="AD74" s="25"/>
      <c r="AE74" s="25"/>
      <c r="AF74" s="25"/>
      <c r="AG74" s="25" t="s">
        <v>434</v>
      </c>
      <c r="AH74" s="25" t="s">
        <v>460</v>
      </c>
      <c r="AI74" s="25" t="s">
        <v>457</v>
      </c>
      <c r="AJ74" s="25" t="s">
        <v>437</v>
      </c>
      <c r="AK74" s="52" t="s">
        <v>601</v>
      </c>
      <c r="AL74" s="25" t="s">
        <v>602</v>
      </c>
      <c r="AM74" s="53">
        <v>0</v>
      </c>
      <c r="AN74" s="54">
        <v>100</v>
      </c>
      <c r="AO74" s="54">
        <v>100</v>
      </c>
      <c r="AP74" s="54">
        <v>100</v>
      </c>
      <c r="AQ74" s="54">
        <v>100</v>
      </c>
      <c r="AR74" s="54">
        <v>100</v>
      </c>
      <c r="AS74" s="54">
        <v>100</v>
      </c>
      <c r="AT74" s="54">
        <v>0</v>
      </c>
      <c r="AU74" s="54">
        <v>100</v>
      </c>
      <c r="AV74" s="54">
        <v>0</v>
      </c>
      <c r="AW74" s="55">
        <v>0</v>
      </c>
      <c r="AX74" s="54">
        <v>0</v>
      </c>
      <c r="AY74" s="25">
        <v>0</v>
      </c>
      <c r="AZ74" s="25">
        <v>11.11</v>
      </c>
      <c r="BA74" s="25">
        <v>11.11</v>
      </c>
      <c r="BB74" s="25">
        <v>11.11</v>
      </c>
      <c r="BC74" s="25">
        <v>11.11</v>
      </c>
      <c r="BD74" s="25">
        <v>11.11</v>
      </c>
      <c r="BE74" s="25">
        <v>11.11</v>
      </c>
      <c r="BF74" s="25">
        <v>11.11</v>
      </c>
      <c r="BG74" s="25">
        <v>22.23</v>
      </c>
    </row>
    <row r="75" spans="1:61" ht="84.75" customHeight="1" x14ac:dyDescent="0.25">
      <c r="A75" s="43" t="s">
        <v>297</v>
      </c>
      <c r="B75" s="43" t="s">
        <v>236</v>
      </c>
      <c r="C75" s="43" t="s">
        <v>306</v>
      </c>
      <c r="D75" s="43" t="s">
        <v>372</v>
      </c>
      <c r="E75" s="43" t="s">
        <v>372</v>
      </c>
      <c r="F75" s="30" t="s">
        <v>170</v>
      </c>
      <c r="G75" s="30" t="s">
        <v>175</v>
      </c>
      <c r="H75" s="30" t="s">
        <v>180</v>
      </c>
      <c r="I75" s="30" t="s">
        <v>431</v>
      </c>
      <c r="J75" s="30" t="s">
        <v>432</v>
      </c>
      <c r="K75" s="36"/>
      <c r="L75" s="44" t="s">
        <v>596</v>
      </c>
      <c r="M75" s="36" t="s">
        <v>372</v>
      </c>
      <c r="N75" s="30">
        <v>26</v>
      </c>
      <c r="O75" s="29"/>
      <c r="P75" s="30">
        <v>317</v>
      </c>
      <c r="Q75" s="36" t="s">
        <v>376</v>
      </c>
      <c r="R75" s="30" t="s">
        <v>36</v>
      </c>
      <c r="S75" s="30"/>
      <c r="T75" s="30"/>
      <c r="U75" s="30"/>
      <c r="V75" s="30"/>
      <c r="W75" s="30"/>
      <c r="X75" s="30"/>
      <c r="Y75" s="30"/>
      <c r="Z75" s="30"/>
      <c r="AA75" s="30"/>
      <c r="AB75" s="30"/>
      <c r="AC75" s="30"/>
      <c r="AD75" s="30"/>
      <c r="AE75" s="30"/>
      <c r="AF75" s="30"/>
      <c r="AG75" s="30" t="s">
        <v>434</v>
      </c>
      <c r="AH75" s="30" t="s">
        <v>460</v>
      </c>
      <c r="AI75" s="30" t="s">
        <v>457</v>
      </c>
      <c r="AJ75" s="30" t="s">
        <v>437</v>
      </c>
      <c r="AK75" s="36" t="s">
        <v>603</v>
      </c>
      <c r="AL75" s="30" t="s">
        <v>604</v>
      </c>
      <c r="AM75" s="59">
        <v>0</v>
      </c>
      <c r="AN75" s="60">
        <v>100</v>
      </c>
      <c r="AO75" s="60">
        <v>100</v>
      </c>
      <c r="AP75" s="60">
        <v>100</v>
      </c>
      <c r="AQ75" s="60">
        <v>100</v>
      </c>
      <c r="AR75" s="60">
        <v>100</v>
      </c>
      <c r="AS75" s="60">
        <v>100</v>
      </c>
      <c r="AT75" s="60">
        <v>0</v>
      </c>
      <c r="AU75" s="60">
        <v>100</v>
      </c>
      <c r="AV75" s="60">
        <v>0</v>
      </c>
      <c r="AW75" s="61">
        <v>0</v>
      </c>
      <c r="AX75" s="60">
        <v>0</v>
      </c>
      <c r="AY75" s="30">
        <v>0</v>
      </c>
      <c r="AZ75" s="30">
        <v>11.11</v>
      </c>
      <c r="BA75" s="30">
        <v>11.11</v>
      </c>
      <c r="BB75" s="30">
        <v>11.11</v>
      </c>
      <c r="BC75" s="30">
        <v>11.11</v>
      </c>
      <c r="BD75" s="30">
        <v>11.11</v>
      </c>
      <c r="BE75" s="30">
        <v>11.11</v>
      </c>
      <c r="BF75" s="30">
        <v>11.11</v>
      </c>
      <c r="BG75" s="30">
        <v>22.23</v>
      </c>
    </row>
    <row r="76" spans="1:61" ht="84.75" customHeight="1" x14ac:dyDescent="0.25">
      <c r="A76" s="51" t="s">
        <v>297</v>
      </c>
      <c r="B76" s="51" t="s">
        <v>236</v>
      </c>
      <c r="C76" s="51" t="s">
        <v>306</v>
      </c>
      <c r="D76" s="51" t="s">
        <v>372</v>
      </c>
      <c r="E76" s="51" t="s">
        <v>372</v>
      </c>
      <c r="F76" s="25" t="s">
        <v>170</v>
      </c>
      <c r="G76" s="25" t="s">
        <v>175</v>
      </c>
      <c r="H76" s="25" t="s">
        <v>180</v>
      </c>
      <c r="I76" s="25" t="s">
        <v>431</v>
      </c>
      <c r="J76" s="25" t="s">
        <v>432</v>
      </c>
      <c r="K76" s="52" t="s">
        <v>538</v>
      </c>
      <c r="L76" s="78" t="s">
        <v>596</v>
      </c>
      <c r="M76" s="52" t="s">
        <v>372</v>
      </c>
      <c r="N76" s="25">
        <v>26</v>
      </c>
      <c r="O76" s="24"/>
      <c r="P76" s="25">
        <v>360</v>
      </c>
      <c r="Q76" s="52" t="s">
        <v>377</v>
      </c>
      <c r="R76" s="25" t="s">
        <v>10</v>
      </c>
      <c r="S76" s="25" t="s">
        <v>32</v>
      </c>
      <c r="T76" s="25"/>
      <c r="U76" s="25"/>
      <c r="V76" s="25"/>
      <c r="W76" s="25"/>
      <c r="X76" s="25"/>
      <c r="Y76" s="25"/>
      <c r="Z76" s="25"/>
      <c r="AA76" s="25" t="s">
        <v>32</v>
      </c>
      <c r="AB76" s="25"/>
      <c r="AC76" s="25"/>
      <c r="AD76" s="25"/>
      <c r="AE76" s="25"/>
      <c r="AF76" s="25"/>
      <c r="AG76" s="25" t="s">
        <v>444</v>
      </c>
      <c r="AH76" s="25" t="s">
        <v>448</v>
      </c>
      <c r="AI76" s="25" t="s">
        <v>441</v>
      </c>
      <c r="AJ76" s="25" t="s">
        <v>437</v>
      </c>
      <c r="AK76" s="52" t="s">
        <v>605</v>
      </c>
      <c r="AL76" s="25" t="s">
        <v>606</v>
      </c>
      <c r="AM76" s="53">
        <v>0</v>
      </c>
      <c r="AN76" s="54">
        <v>15</v>
      </c>
      <c r="AO76" s="54">
        <v>25</v>
      </c>
      <c r="AP76" s="54">
        <v>30</v>
      </c>
      <c r="AQ76" s="54">
        <v>30</v>
      </c>
      <c r="AR76" s="54">
        <v>100</v>
      </c>
      <c r="AS76" s="54">
        <v>15</v>
      </c>
      <c r="AT76" s="54">
        <v>0</v>
      </c>
      <c r="AU76" s="54">
        <v>25</v>
      </c>
      <c r="AV76" s="54">
        <v>0</v>
      </c>
      <c r="AW76" s="55">
        <v>0</v>
      </c>
      <c r="AX76" s="54">
        <v>0</v>
      </c>
      <c r="AY76" s="25">
        <v>0</v>
      </c>
      <c r="AZ76" s="25">
        <v>0</v>
      </c>
      <c r="BA76" s="25">
        <v>12.5</v>
      </c>
      <c r="BB76" s="25">
        <v>0</v>
      </c>
      <c r="BC76" s="25">
        <v>0</v>
      </c>
      <c r="BD76" s="25">
        <v>0</v>
      </c>
      <c r="BE76" s="25">
        <v>0</v>
      </c>
      <c r="BF76" s="25">
        <v>0</v>
      </c>
      <c r="BG76" s="25">
        <v>12.5</v>
      </c>
    </row>
    <row r="77" spans="1:61" ht="84.75" customHeight="1" x14ac:dyDescent="0.25">
      <c r="A77" s="43" t="s">
        <v>24</v>
      </c>
      <c r="B77" s="43" t="s">
        <v>25</v>
      </c>
      <c r="C77" s="43" t="s">
        <v>26</v>
      </c>
      <c r="D77" s="43" t="s">
        <v>27</v>
      </c>
      <c r="E77" s="43" t="s">
        <v>65</v>
      </c>
      <c r="F77" s="30" t="s">
        <v>28</v>
      </c>
      <c r="G77" s="30" t="s">
        <v>29</v>
      </c>
      <c r="H77" s="30" t="s">
        <v>30</v>
      </c>
      <c r="I77" s="30" t="s">
        <v>607</v>
      </c>
      <c r="J77" s="30" t="s">
        <v>608</v>
      </c>
      <c r="K77" s="29" t="s">
        <v>609</v>
      </c>
      <c r="L77" s="44" t="s">
        <v>610</v>
      </c>
      <c r="M77" s="36" t="s">
        <v>611</v>
      </c>
      <c r="N77" s="36" t="s">
        <v>612</v>
      </c>
      <c r="O77" s="36" t="s">
        <v>607</v>
      </c>
      <c r="P77" s="30">
        <v>1</v>
      </c>
      <c r="Q77" s="28" t="s">
        <v>31</v>
      </c>
      <c r="R77" s="30" t="s">
        <v>10</v>
      </c>
      <c r="S77" s="42" t="s">
        <v>32</v>
      </c>
      <c r="T77" s="42"/>
      <c r="U77" s="42"/>
      <c r="V77" s="42"/>
      <c r="W77" s="42"/>
      <c r="X77" s="42"/>
      <c r="Y77" s="42"/>
      <c r="Z77" s="42"/>
      <c r="AA77" s="42"/>
      <c r="AB77" s="42"/>
      <c r="AC77" s="42"/>
      <c r="AD77" s="42"/>
      <c r="AE77" s="42"/>
      <c r="AF77" s="42"/>
      <c r="AG77" s="30" t="s">
        <v>444</v>
      </c>
      <c r="AH77" s="30" t="s">
        <v>456</v>
      </c>
      <c r="AI77" s="30" t="s">
        <v>457</v>
      </c>
      <c r="AJ77" s="30" t="s">
        <v>445</v>
      </c>
      <c r="AK77" s="29" t="s">
        <v>613</v>
      </c>
      <c r="AL77" s="29" t="s">
        <v>614</v>
      </c>
      <c r="AM77" s="25">
        <v>0</v>
      </c>
      <c r="AN77" s="25">
        <v>3</v>
      </c>
      <c r="AO77" s="25">
        <v>5</v>
      </c>
      <c r="AP77" s="25">
        <v>2</v>
      </c>
      <c r="AQ77" s="25">
        <v>2</v>
      </c>
      <c r="AR77" s="25">
        <v>12</v>
      </c>
      <c r="AS77" s="25">
        <v>3</v>
      </c>
      <c r="AT77" s="25">
        <v>0</v>
      </c>
      <c r="AU77" s="25">
        <v>5</v>
      </c>
      <c r="AV77" s="42"/>
      <c r="AW77" s="39"/>
      <c r="AX77" s="30"/>
      <c r="AY77" s="30"/>
      <c r="AZ77" s="30"/>
      <c r="BA77" s="29"/>
      <c r="BB77" s="29"/>
      <c r="BC77" s="29"/>
      <c r="BD77" s="29"/>
      <c r="BE77" s="29"/>
      <c r="BF77" s="29"/>
      <c r="BG77" s="29">
        <v>5</v>
      </c>
    </row>
    <row r="78" spans="1:61" ht="84.75" customHeight="1" x14ac:dyDescent="0.25">
      <c r="A78" s="43" t="s">
        <v>24</v>
      </c>
      <c r="B78" s="43" t="s">
        <v>25</v>
      </c>
      <c r="C78" s="43" t="s">
        <v>26</v>
      </c>
      <c r="D78" s="43" t="s">
        <v>27</v>
      </c>
      <c r="E78" s="43" t="s">
        <v>34</v>
      </c>
      <c r="F78" s="30" t="s">
        <v>28</v>
      </c>
      <c r="G78" s="30" t="s">
        <v>29</v>
      </c>
      <c r="H78" s="30" t="s">
        <v>30</v>
      </c>
      <c r="I78" s="44" t="s">
        <v>615</v>
      </c>
      <c r="J78" s="30" t="s">
        <v>616</v>
      </c>
      <c r="K78" s="29" t="s">
        <v>617</v>
      </c>
      <c r="L78" s="44" t="s">
        <v>618</v>
      </c>
      <c r="M78" s="36" t="s">
        <v>619</v>
      </c>
      <c r="N78" s="36" t="s">
        <v>620</v>
      </c>
      <c r="O78" s="36" t="s">
        <v>621</v>
      </c>
      <c r="P78" s="30">
        <v>2</v>
      </c>
      <c r="Q78" s="89" t="s">
        <v>33</v>
      </c>
      <c r="R78" s="30" t="s">
        <v>63</v>
      </c>
      <c r="S78" s="30" t="s">
        <v>32</v>
      </c>
      <c r="T78" s="30"/>
      <c r="U78" s="30"/>
      <c r="V78" s="30"/>
      <c r="W78" s="30"/>
      <c r="X78" s="30"/>
      <c r="Y78" s="30"/>
      <c r="Z78" s="30"/>
      <c r="AA78" s="30"/>
      <c r="AB78" s="30"/>
      <c r="AC78" s="30"/>
      <c r="AD78" s="30" t="s">
        <v>32</v>
      </c>
      <c r="AE78" s="30"/>
      <c r="AF78" s="30"/>
      <c r="AG78" s="30" t="s">
        <v>534</v>
      </c>
      <c r="AH78" s="30" t="s">
        <v>463</v>
      </c>
      <c r="AI78" s="96" t="s">
        <v>503</v>
      </c>
      <c r="AJ78" s="30" t="s">
        <v>437</v>
      </c>
      <c r="AK78" s="29" t="s">
        <v>622</v>
      </c>
      <c r="AL78" s="29" t="s">
        <v>623</v>
      </c>
      <c r="AM78" s="62">
        <v>12</v>
      </c>
      <c r="AN78" s="30">
        <v>15</v>
      </c>
      <c r="AO78" s="30">
        <v>18</v>
      </c>
      <c r="AP78" s="30">
        <v>21</v>
      </c>
      <c r="AQ78" s="30">
        <v>24</v>
      </c>
      <c r="AR78" s="62">
        <v>24</v>
      </c>
      <c r="AS78" s="62">
        <v>15.22</v>
      </c>
      <c r="AT78" s="30">
        <v>0</v>
      </c>
      <c r="AU78" s="97">
        <v>18</v>
      </c>
      <c r="AV78" s="30"/>
      <c r="AW78" s="39"/>
      <c r="AX78" s="30">
        <v>16</v>
      </c>
      <c r="AY78" s="30"/>
      <c r="AZ78" s="30"/>
      <c r="BA78" s="59">
        <v>16</v>
      </c>
      <c r="BB78" s="29"/>
      <c r="BC78" s="29"/>
      <c r="BD78" s="30">
        <v>17.3</v>
      </c>
      <c r="BE78" s="29"/>
      <c r="BF78" s="29"/>
      <c r="BG78" s="59">
        <v>18</v>
      </c>
    </row>
    <row r="79" spans="1:61" ht="84.75" customHeight="1" x14ac:dyDescent="0.25">
      <c r="A79" s="43" t="s">
        <v>24</v>
      </c>
      <c r="B79" s="43" t="s">
        <v>25</v>
      </c>
      <c r="C79" s="43" t="s">
        <v>26</v>
      </c>
      <c r="D79" s="43" t="s">
        <v>27</v>
      </c>
      <c r="E79" s="43" t="s">
        <v>34</v>
      </c>
      <c r="F79" s="30" t="s">
        <v>28</v>
      </c>
      <c r="G79" s="30" t="s">
        <v>29</v>
      </c>
      <c r="H79" s="30" t="s">
        <v>30</v>
      </c>
      <c r="I79" s="44" t="s">
        <v>615</v>
      </c>
      <c r="J79" s="30" t="s">
        <v>616</v>
      </c>
      <c r="K79" s="29" t="s">
        <v>617</v>
      </c>
      <c r="L79" s="44" t="s">
        <v>618</v>
      </c>
      <c r="M79" s="36" t="s">
        <v>619</v>
      </c>
      <c r="N79" s="36" t="s">
        <v>620</v>
      </c>
      <c r="O79" s="36" t="s">
        <v>621</v>
      </c>
      <c r="P79" s="30">
        <v>3</v>
      </c>
      <c r="Q79" s="28" t="s">
        <v>35</v>
      </c>
      <c r="R79" s="30" t="s">
        <v>624</v>
      </c>
      <c r="S79" s="30"/>
      <c r="T79" s="30"/>
      <c r="U79" s="30"/>
      <c r="V79" s="30"/>
      <c r="W79" s="30"/>
      <c r="X79" s="30"/>
      <c r="Y79" s="30"/>
      <c r="Z79" s="30"/>
      <c r="AA79" s="30"/>
      <c r="AB79" s="30"/>
      <c r="AC79" s="30"/>
      <c r="AD79" s="30"/>
      <c r="AE79" s="30"/>
      <c r="AF79" s="30"/>
      <c r="AG79" s="30" t="s">
        <v>469</v>
      </c>
      <c r="AH79" s="30" t="s">
        <v>463</v>
      </c>
      <c r="AI79" s="30" t="s">
        <v>503</v>
      </c>
      <c r="AJ79" s="30" t="s">
        <v>445</v>
      </c>
      <c r="AK79" s="29" t="s">
        <v>625</v>
      </c>
      <c r="AL79" s="29" t="s">
        <v>626</v>
      </c>
      <c r="AM79" s="25">
        <v>0</v>
      </c>
      <c r="AN79" s="25">
        <v>40</v>
      </c>
      <c r="AO79" s="25">
        <v>56</v>
      </c>
      <c r="AP79" s="25"/>
      <c r="AQ79" s="25"/>
      <c r="AR79" s="25">
        <v>93</v>
      </c>
      <c r="AS79" s="25">
        <v>40</v>
      </c>
      <c r="AT79" s="25">
        <v>0</v>
      </c>
      <c r="AU79" s="98">
        <v>56</v>
      </c>
      <c r="AV79" s="30"/>
      <c r="AW79" s="39"/>
      <c r="AX79" s="30">
        <v>0</v>
      </c>
      <c r="AY79" s="30"/>
      <c r="AZ79" s="30"/>
      <c r="BA79" s="29">
        <v>18</v>
      </c>
      <c r="BB79" s="29"/>
      <c r="BC79" s="29"/>
      <c r="BD79" s="29">
        <v>36</v>
      </c>
      <c r="BE79" s="29"/>
      <c r="BF79" s="29"/>
      <c r="BG79" s="29">
        <v>56</v>
      </c>
    </row>
    <row r="80" spans="1:61" ht="84.75" customHeight="1" x14ac:dyDescent="0.25">
      <c r="A80" s="43" t="s">
        <v>24</v>
      </c>
      <c r="B80" s="43" t="s">
        <v>25</v>
      </c>
      <c r="C80" s="43" t="s">
        <v>26</v>
      </c>
      <c r="D80" s="43" t="s">
        <v>27</v>
      </c>
      <c r="E80" s="43" t="s">
        <v>34</v>
      </c>
      <c r="F80" s="30" t="s">
        <v>28</v>
      </c>
      <c r="G80" s="30" t="s">
        <v>29</v>
      </c>
      <c r="H80" s="30" t="s">
        <v>30</v>
      </c>
      <c r="I80" s="44" t="s">
        <v>615</v>
      </c>
      <c r="J80" s="30" t="s">
        <v>616</v>
      </c>
      <c r="K80" s="29" t="s">
        <v>617</v>
      </c>
      <c r="L80" s="44" t="s">
        <v>618</v>
      </c>
      <c r="M80" s="36" t="s">
        <v>619</v>
      </c>
      <c r="N80" s="36" t="s">
        <v>620</v>
      </c>
      <c r="O80" s="36" t="s">
        <v>621</v>
      </c>
      <c r="P80" s="30">
        <v>4</v>
      </c>
      <c r="Q80" s="28" t="s">
        <v>37</v>
      </c>
      <c r="R80" s="30" t="s">
        <v>10</v>
      </c>
      <c r="S80" s="30"/>
      <c r="T80" s="30"/>
      <c r="U80" s="30"/>
      <c r="V80" s="30"/>
      <c r="W80" s="30"/>
      <c r="X80" s="30"/>
      <c r="Y80" s="30"/>
      <c r="Z80" s="30"/>
      <c r="AA80" s="30"/>
      <c r="AB80" s="30"/>
      <c r="AC80" s="30" t="s">
        <v>32</v>
      </c>
      <c r="AD80" s="30"/>
      <c r="AE80" s="30"/>
      <c r="AF80" s="30"/>
      <c r="AG80" s="30" t="s">
        <v>469</v>
      </c>
      <c r="AH80" s="30" t="s">
        <v>463</v>
      </c>
      <c r="AI80" s="30" t="s">
        <v>436</v>
      </c>
      <c r="AJ80" s="30" t="s">
        <v>445</v>
      </c>
      <c r="AK80" s="29" t="s">
        <v>627</v>
      </c>
      <c r="AL80" s="29" t="s">
        <v>628</v>
      </c>
      <c r="AM80" s="30">
        <v>0</v>
      </c>
      <c r="AN80" s="30">
        <v>330</v>
      </c>
      <c r="AO80" s="30">
        <v>580</v>
      </c>
      <c r="AP80" s="30">
        <v>580</v>
      </c>
      <c r="AQ80" s="30">
        <v>580</v>
      </c>
      <c r="AR80" s="30">
        <v>580</v>
      </c>
      <c r="AS80" s="30">
        <v>330</v>
      </c>
      <c r="AT80" s="30">
        <v>0</v>
      </c>
      <c r="AU80" s="30">
        <v>580</v>
      </c>
      <c r="AV80" s="30"/>
      <c r="AW80" s="39"/>
      <c r="AX80" s="30">
        <v>0</v>
      </c>
      <c r="AY80" s="30"/>
      <c r="AZ80" s="30"/>
      <c r="BA80" s="30">
        <v>116</v>
      </c>
      <c r="BB80" s="29"/>
      <c r="BC80" s="29"/>
      <c r="BD80" s="29">
        <v>348</v>
      </c>
      <c r="BE80" s="29"/>
      <c r="BF80" s="29"/>
      <c r="BG80" s="29">
        <v>580</v>
      </c>
    </row>
    <row r="81" spans="1:59" ht="84.75" customHeight="1" x14ac:dyDescent="0.25">
      <c r="A81" s="43" t="s">
        <v>24</v>
      </c>
      <c r="B81" s="43" t="s">
        <v>25</v>
      </c>
      <c r="C81" s="43" t="s">
        <v>26</v>
      </c>
      <c r="D81" s="43" t="s">
        <v>27</v>
      </c>
      <c r="E81" s="43" t="s">
        <v>27</v>
      </c>
      <c r="F81" s="30" t="s">
        <v>38</v>
      </c>
      <c r="G81" s="30" t="s">
        <v>39</v>
      </c>
      <c r="H81" s="30" t="s">
        <v>30</v>
      </c>
      <c r="I81" s="30" t="s">
        <v>629</v>
      </c>
      <c r="J81" s="30" t="s">
        <v>608</v>
      </c>
      <c r="K81" s="29" t="s">
        <v>630</v>
      </c>
      <c r="L81" s="44" t="s">
        <v>631</v>
      </c>
      <c r="M81" s="36" t="s">
        <v>632</v>
      </c>
      <c r="N81" s="36" t="s">
        <v>633</v>
      </c>
      <c r="O81" s="36" t="s">
        <v>634</v>
      </c>
      <c r="P81" s="30">
        <v>5</v>
      </c>
      <c r="Q81" s="28" t="s">
        <v>40</v>
      </c>
      <c r="R81" s="30" t="s">
        <v>63</v>
      </c>
      <c r="S81" s="30" t="s">
        <v>32</v>
      </c>
      <c r="T81" s="30"/>
      <c r="U81" s="30"/>
      <c r="V81" s="30" t="s">
        <v>41</v>
      </c>
      <c r="W81" s="30"/>
      <c r="X81" s="30"/>
      <c r="Y81" s="30"/>
      <c r="Z81" s="30"/>
      <c r="AA81" s="30"/>
      <c r="AB81" s="30"/>
      <c r="AC81" s="30"/>
      <c r="AD81" s="30"/>
      <c r="AE81" s="30"/>
      <c r="AF81" s="30"/>
      <c r="AG81" s="30" t="s">
        <v>444</v>
      </c>
      <c r="AH81" s="30" t="s">
        <v>456</v>
      </c>
      <c r="AI81" s="30" t="s">
        <v>441</v>
      </c>
      <c r="AJ81" s="30" t="s">
        <v>445</v>
      </c>
      <c r="AK81" s="29" t="s">
        <v>635</v>
      </c>
      <c r="AL81" s="28"/>
      <c r="AM81" s="99">
        <v>530000</v>
      </c>
      <c r="AN81" s="99">
        <v>142930</v>
      </c>
      <c r="AO81" s="99">
        <v>164051</v>
      </c>
      <c r="AP81" s="99">
        <v>168973</v>
      </c>
      <c r="AQ81" s="99">
        <v>174046</v>
      </c>
      <c r="AR81" s="99">
        <v>650000</v>
      </c>
      <c r="AS81" s="99">
        <v>142157</v>
      </c>
      <c r="AT81" s="99">
        <v>773</v>
      </c>
      <c r="AU81" s="99">
        <v>164051</v>
      </c>
      <c r="AV81" s="30"/>
      <c r="AW81" s="42"/>
      <c r="AX81" s="30"/>
      <c r="AY81" s="30"/>
      <c r="AZ81" s="30"/>
      <c r="BA81" s="100"/>
      <c r="BB81" s="29"/>
      <c r="BC81" s="29"/>
      <c r="BD81" s="29"/>
      <c r="BE81" s="29"/>
      <c r="BF81" s="29"/>
      <c r="BG81" s="29"/>
    </row>
    <row r="82" spans="1:59" ht="84.75" customHeight="1" x14ac:dyDescent="0.25">
      <c r="A82" s="43" t="s">
        <v>24</v>
      </c>
      <c r="B82" s="43" t="s">
        <v>25</v>
      </c>
      <c r="C82" s="43" t="s">
        <v>26</v>
      </c>
      <c r="D82" s="43" t="s">
        <v>27</v>
      </c>
      <c r="E82" s="43" t="s">
        <v>34</v>
      </c>
      <c r="F82" s="30" t="s">
        <v>42</v>
      </c>
      <c r="G82" s="30" t="s">
        <v>29</v>
      </c>
      <c r="H82" s="30" t="s">
        <v>30</v>
      </c>
      <c r="I82" s="30" t="s">
        <v>636</v>
      </c>
      <c r="J82" s="30" t="s">
        <v>637</v>
      </c>
      <c r="K82" s="29" t="s">
        <v>638</v>
      </c>
      <c r="L82" s="44" t="s">
        <v>618</v>
      </c>
      <c r="M82" s="36" t="s">
        <v>619</v>
      </c>
      <c r="N82" s="36" t="s">
        <v>639</v>
      </c>
      <c r="O82" s="36" t="s">
        <v>636</v>
      </c>
      <c r="P82" s="30">
        <v>6</v>
      </c>
      <c r="Q82" s="28" t="s">
        <v>43</v>
      </c>
      <c r="R82" s="30" t="s">
        <v>10</v>
      </c>
      <c r="S82" s="30" t="s">
        <v>32</v>
      </c>
      <c r="T82" s="30">
        <v>3931</v>
      </c>
      <c r="U82" s="30"/>
      <c r="V82" s="30" t="s">
        <v>44</v>
      </c>
      <c r="W82" s="30"/>
      <c r="X82" s="30"/>
      <c r="Y82" s="30"/>
      <c r="Z82" s="30"/>
      <c r="AA82" s="30"/>
      <c r="AB82" s="30"/>
      <c r="AC82" s="30"/>
      <c r="AD82" s="30" t="s">
        <v>32</v>
      </c>
      <c r="AE82" s="30"/>
      <c r="AF82" s="30"/>
      <c r="AG82" s="30" t="s">
        <v>469</v>
      </c>
      <c r="AH82" s="30" t="s">
        <v>463</v>
      </c>
      <c r="AI82" s="30" t="s">
        <v>436</v>
      </c>
      <c r="AJ82" s="30" t="s">
        <v>445</v>
      </c>
      <c r="AK82" s="29" t="s">
        <v>640</v>
      </c>
      <c r="AL82" s="29" t="s">
        <v>641</v>
      </c>
      <c r="AM82" s="30">
        <v>95</v>
      </c>
      <c r="AN82" s="30">
        <v>96</v>
      </c>
      <c r="AO82" s="30">
        <v>96</v>
      </c>
      <c r="AP82" s="30">
        <v>96</v>
      </c>
      <c r="AQ82" s="30">
        <v>96</v>
      </c>
      <c r="AR82" s="30">
        <v>96</v>
      </c>
      <c r="AS82" s="30">
        <v>96</v>
      </c>
      <c r="AT82" s="30">
        <v>0</v>
      </c>
      <c r="AU82" s="30">
        <v>96</v>
      </c>
      <c r="AV82" s="30"/>
      <c r="AW82" s="39"/>
      <c r="AX82" s="30">
        <v>24</v>
      </c>
      <c r="AY82" s="30"/>
      <c r="AZ82" s="30"/>
      <c r="BA82" s="30">
        <v>48</v>
      </c>
      <c r="BB82" s="29"/>
      <c r="BC82" s="29"/>
      <c r="BD82" s="29">
        <v>72</v>
      </c>
      <c r="BE82" s="29"/>
      <c r="BF82" s="29"/>
      <c r="BG82" s="29">
        <v>96</v>
      </c>
    </row>
    <row r="83" spans="1:59" ht="84.75" customHeight="1" x14ac:dyDescent="0.25">
      <c r="A83" s="43" t="s">
        <v>24</v>
      </c>
      <c r="B83" s="43" t="s">
        <v>25</v>
      </c>
      <c r="C83" s="43" t="s">
        <v>26</v>
      </c>
      <c r="D83" s="43" t="s">
        <v>27</v>
      </c>
      <c r="E83" s="43" t="s">
        <v>34</v>
      </c>
      <c r="F83" s="30" t="s">
        <v>42</v>
      </c>
      <c r="G83" s="30" t="s">
        <v>29</v>
      </c>
      <c r="H83" s="30" t="s">
        <v>30</v>
      </c>
      <c r="I83" s="30" t="s">
        <v>636</v>
      </c>
      <c r="J83" s="30" t="s">
        <v>637</v>
      </c>
      <c r="K83" s="29" t="s">
        <v>638</v>
      </c>
      <c r="L83" s="44" t="s">
        <v>618</v>
      </c>
      <c r="M83" s="36" t="s">
        <v>619</v>
      </c>
      <c r="N83" s="36" t="s">
        <v>639</v>
      </c>
      <c r="O83" s="36" t="s">
        <v>636</v>
      </c>
      <c r="P83" s="30">
        <v>7</v>
      </c>
      <c r="Q83" s="28" t="s">
        <v>45</v>
      </c>
      <c r="R83" s="30" t="s">
        <v>10</v>
      </c>
      <c r="S83" s="30" t="s">
        <v>32</v>
      </c>
      <c r="T83" s="30"/>
      <c r="U83" s="30"/>
      <c r="V83" s="30"/>
      <c r="W83" s="30"/>
      <c r="X83" s="30" t="s">
        <v>32</v>
      </c>
      <c r="Y83" s="30" t="s">
        <v>32</v>
      </c>
      <c r="Z83" s="30"/>
      <c r="AA83" s="30"/>
      <c r="AB83" s="30"/>
      <c r="AC83" s="30"/>
      <c r="AD83" s="30" t="s">
        <v>32</v>
      </c>
      <c r="AE83" s="30"/>
      <c r="AF83" s="30"/>
      <c r="AG83" s="30" t="s">
        <v>534</v>
      </c>
      <c r="AH83" s="30" t="s">
        <v>463</v>
      </c>
      <c r="AI83" s="30" t="s">
        <v>441</v>
      </c>
      <c r="AJ83" s="30" t="s">
        <v>445</v>
      </c>
      <c r="AK83" s="29" t="s">
        <v>642</v>
      </c>
      <c r="AL83" s="28" t="s">
        <v>643</v>
      </c>
      <c r="AM83" s="99">
        <v>0</v>
      </c>
      <c r="AN83" s="99">
        <v>15000</v>
      </c>
      <c r="AO83" s="99">
        <v>285000</v>
      </c>
      <c r="AP83" s="99">
        <v>400000</v>
      </c>
      <c r="AQ83" s="99">
        <v>300000</v>
      </c>
      <c r="AR83" s="99">
        <v>1000000</v>
      </c>
      <c r="AS83" s="99">
        <v>159332</v>
      </c>
      <c r="AT83" s="99"/>
      <c r="AU83" s="99">
        <v>285000</v>
      </c>
      <c r="AV83" s="30"/>
      <c r="AW83" s="42"/>
      <c r="AX83" s="30">
        <v>100000</v>
      </c>
      <c r="AY83" s="30"/>
      <c r="AZ83" s="30"/>
      <c r="BA83" s="30">
        <v>185000</v>
      </c>
      <c r="BB83" s="29"/>
      <c r="BC83" s="29"/>
      <c r="BD83" s="29"/>
      <c r="BE83" s="29"/>
      <c r="BF83" s="29"/>
      <c r="BG83" s="29"/>
    </row>
    <row r="84" spans="1:59" ht="84.75" customHeight="1" x14ac:dyDescent="0.25">
      <c r="A84" s="43" t="s">
        <v>24</v>
      </c>
      <c r="B84" s="43" t="s">
        <v>25</v>
      </c>
      <c r="C84" s="43" t="s">
        <v>26</v>
      </c>
      <c r="D84" s="43" t="s">
        <v>27</v>
      </c>
      <c r="E84" s="43" t="s">
        <v>34</v>
      </c>
      <c r="F84" s="30" t="s">
        <v>42</v>
      </c>
      <c r="G84" s="30" t="s">
        <v>29</v>
      </c>
      <c r="H84" s="30" t="s">
        <v>30</v>
      </c>
      <c r="I84" s="30" t="s">
        <v>636</v>
      </c>
      <c r="J84" s="30" t="s">
        <v>637</v>
      </c>
      <c r="K84" s="29" t="s">
        <v>638</v>
      </c>
      <c r="L84" s="44" t="s">
        <v>618</v>
      </c>
      <c r="M84" s="36" t="s">
        <v>619</v>
      </c>
      <c r="N84" s="36" t="s">
        <v>639</v>
      </c>
      <c r="O84" s="36" t="s">
        <v>636</v>
      </c>
      <c r="P84" s="30">
        <v>8</v>
      </c>
      <c r="Q84" s="28" t="s">
        <v>46</v>
      </c>
      <c r="R84" s="30" t="s">
        <v>36</v>
      </c>
      <c r="S84" s="30" t="s">
        <v>32</v>
      </c>
      <c r="T84" s="30"/>
      <c r="U84" s="30"/>
      <c r="V84" s="30"/>
      <c r="W84" s="30"/>
      <c r="X84" s="30" t="s">
        <v>32</v>
      </c>
      <c r="Y84" s="30"/>
      <c r="Z84" s="30"/>
      <c r="AA84" s="30"/>
      <c r="AB84" s="30"/>
      <c r="AC84" s="30" t="s">
        <v>32</v>
      </c>
      <c r="AD84" s="30" t="s">
        <v>32</v>
      </c>
      <c r="AE84" s="30" t="s">
        <v>32</v>
      </c>
      <c r="AF84" s="30"/>
      <c r="AG84" s="30" t="s">
        <v>444</v>
      </c>
      <c r="AH84" s="30" t="s">
        <v>463</v>
      </c>
      <c r="AI84" s="30" t="s">
        <v>441</v>
      </c>
      <c r="AJ84" s="30" t="s">
        <v>445</v>
      </c>
      <c r="AK84" s="29" t="s">
        <v>644</v>
      </c>
      <c r="AL84" s="28" t="s">
        <v>645</v>
      </c>
      <c r="AM84" s="101">
        <v>0</v>
      </c>
      <c r="AN84" s="101">
        <v>2000</v>
      </c>
      <c r="AO84" s="101">
        <v>2000</v>
      </c>
      <c r="AP84" s="101">
        <v>2500</v>
      </c>
      <c r="AQ84" s="101">
        <v>1500</v>
      </c>
      <c r="AR84" s="101">
        <v>8000</v>
      </c>
      <c r="AS84" s="101"/>
      <c r="AT84" s="101"/>
      <c r="AU84" s="101">
        <v>2000</v>
      </c>
      <c r="AV84" s="30"/>
      <c r="AW84" s="42"/>
      <c r="AX84" s="30">
        <v>300</v>
      </c>
      <c r="AY84" s="30"/>
      <c r="AZ84" s="30"/>
      <c r="BA84" s="30">
        <v>1000</v>
      </c>
      <c r="BB84" s="29"/>
      <c r="BC84" s="29"/>
      <c r="BD84" s="29">
        <v>1700</v>
      </c>
      <c r="BE84" s="29"/>
      <c r="BF84" s="29"/>
      <c r="BG84" s="29">
        <v>2000</v>
      </c>
    </row>
    <row r="85" spans="1:59" ht="84.75" customHeight="1" x14ac:dyDescent="0.25">
      <c r="A85" s="43" t="s">
        <v>24</v>
      </c>
      <c r="B85" s="43" t="s">
        <v>25</v>
      </c>
      <c r="C85" s="43" t="s">
        <v>26</v>
      </c>
      <c r="D85" s="43" t="s">
        <v>27</v>
      </c>
      <c r="E85" s="43" t="s">
        <v>34</v>
      </c>
      <c r="F85" s="30" t="s">
        <v>42</v>
      </c>
      <c r="G85" s="30" t="s">
        <v>29</v>
      </c>
      <c r="H85" s="30" t="s">
        <v>30</v>
      </c>
      <c r="I85" s="30" t="s">
        <v>636</v>
      </c>
      <c r="J85" s="30" t="s">
        <v>637</v>
      </c>
      <c r="K85" s="29" t="s">
        <v>638</v>
      </c>
      <c r="L85" s="44" t="s">
        <v>618</v>
      </c>
      <c r="M85" s="36" t="s">
        <v>619</v>
      </c>
      <c r="N85" s="36" t="s">
        <v>639</v>
      </c>
      <c r="O85" s="36" t="s">
        <v>636</v>
      </c>
      <c r="P85" s="30">
        <v>9</v>
      </c>
      <c r="Q85" s="28" t="s">
        <v>47</v>
      </c>
      <c r="R85" s="30" t="s">
        <v>36</v>
      </c>
      <c r="S85" s="30" t="s">
        <v>32</v>
      </c>
      <c r="T85" s="30"/>
      <c r="U85" s="30"/>
      <c r="V85" s="30"/>
      <c r="W85" s="30"/>
      <c r="X85" s="30"/>
      <c r="Y85" s="30"/>
      <c r="Z85" s="30"/>
      <c r="AA85" s="30"/>
      <c r="AB85" s="30"/>
      <c r="AC85" s="30" t="s">
        <v>32</v>
      </c>
      <c r="AD85" s="30" t="s">
        <v>32</v>
      </c>
      <c r="AE85" s="30"/>
      <c r="AF85" s="30"/>
      <c r="AG85" s="30" t="s">
        <v>534</v>
      </c>
      <c r="AH85" s="30" t="s">
        <v>463</v>
      </c>
      <c r="AI85" s="30" t="s">
        <v>441</v>
      </c>
      <c r="AJ85" s="30" t="s">
        <v>445</v>
      </c>
      <c r="AK85" s="29" t="s">
        <v>646</v>
      </c>
      <c r="AL85" s="28" t="s">
        <v>647</v>
      </c>
      <c r="AM85" s="99">
        <v>0</v>
      </c>
      <c r="AN85" s="99">
        <v>300</v>
      </c>
      <c r="AO85" s="99">
        <v>1500</v>
      </c>
      <c r="AP85" s="99">
        <v>2200</v>
      </c>
      <c r="AQ85" s="99">
        <v>0</v>
      </c>
      <c r="AR85" s="99">
        <v>4000</v>
      </c>
      <c r="AS85" s="99">
        <v>256</v>
      </c>
      <c r="AT85" s="99">
        <v>44</v>
      </c>
      <c r="AU85" s="99">
        <v>1500</v>
      </c>
      <c r="AV85" s="30"/>
      <c r="AW85" s="42"/>
      <c r="AX85" s="30">
        <v>0</v>
      </c>
      <c r="AY85" s="30"/>
      <c r="AZ85" s="30"/>
      <c r="BA85" s="30">
        <v>500</v>
      </c>
      <c r="BB85" s="29"/>
      <c r="BC85" s="29"/>
      <c r="BD85" s="29">
        <v>1000</v>
      </c>
      <c r="BE85" s="29"/>
      <c r="BF85" s="29"/>
      <c r="BG85" s="29">
        <v>1500</v>
      </c>
    </row>
    <row r="86" spans="1:59" ht="84.75" customHeight="1" x14ac:dyDescent="0.25">
      <c r="A86" s="43" t="s">
        <v>24</v>
      </c>
      <c r="B86" s="43" t="s">
        <v>25</v>
      </c>
      <c r="C86" s="43" t="s">
        <v>26</v>
      </c>
      <c r="D86" s="43" t="s">
        <v>27</v>
      </c>
      <c r="E86" s="43" t="s">
        <v>27</v>
      </c>
      <c r="F86" s="30" t="s">
        <v>28</v>
      </c>
      <c r="G86" s="30" t="s">
        <v>29</v>
      </c>
      <c r="H86" s="30" t="s">
        <v>30</v>
      </c>
      <c r="I86" s="30" t="s">
        <v>648</v>
      </c>
      <c r="J86" s="30" t="s">
        <v>649</v>
      </c>
      <c r="K86" s="29" t="s">
        <v>650</v>
      </c>
      <c r="L86" s="44" t="s">
        <v>651</v>
      </c>
      <c r="M86" s="36" t="s">
        <v>652</v>
      </c>
      <c r="N86" s="36" t="s">
        <v>653</v>
      </c>
      <c r="O86" s="36" t="s">
        <v>654</v>
      </c>
      <c r="P86" s="30">
        <v>10</v>
      </c>
      <c r="Q86" s="28" t="s">
        <v>48</v>
      </c>
      <c r="R86" s="30" t="s">
        <v>10</v>
      </c>
      <c r="S86" s="30"/>
      <c r="T86" s="30"/>
      <c r="U86" s="30"/>
      <c r="V86" s="30"/>
      <c r="W86" s="30"/>
      <c r="X86" s="30"/>
      <c r="Y86" s="30"/>
      <c r="Z86" s="30"/>
      <c r="AA86" s="30"/>
      <c r="AB86" s="30"/>
      <c r="AC86" s="30" t="s">
        <v>32</v>
      </c>
      <c r="AD86" s="30"/>
      <c r="AE86" s="30"/>
      <c r="AF86" s="30"/>
      <c r="AG86" s="30" t="s">
        <v>444</v>
      </c>
      <c r="AH86" s="30" t="s">
        <v>460</v>
      </c>
      <c r="AI86" s="30" t="s">
        <v>441</v>
      </c>
      <c r="AJ86" s="30" t="s">
        <v>445</v>
      </c>
      <c r="AK86" s="29" t="s">
        <v>655</v>
      </c>
      <c r="AL86" s="36" t="s">
        <v>656</v>
      </c>
      <c r="AM86" s="101">
        <v>0</v>
      </c>
      <c r="AN86" s="101">
        <v>4500</v>
      </c>
      <c r="AO86" s="101">
        <v>4500</v>
      </c>
      <c r="AP86" s="101">
        <v>5000</v>
      </c>
      <c r="AQ86" s="101">
        <v>5500</v>
      </c>
      <c r="AR86" s="101">
        <v>5500</v>
      </c>
      <c r="AS86" s="101">
        <v>4112</v>
      </c>
      <c r="AT86" s="101">
        <v>388</v>
      </c>
      <c r="AU86" s="101">
        <v>4500</v>
      </c>
      <c r="AV86" s="30">
        <v>0</v>
      </c>
      <c r="AW86" s="42">
        <v>2500</v>
      </c>
      <c r="AX86" s="30">
        <v>500</v>
      </c>
      <c r="AY86" s="30">
        <v>200</v>
      </c>
      <c r="AZ86" s="30">
        <v>300</v>
      </c>
      <c r="BA86" s="30">
        <v>100</v>
      </c>
      <c r="BB86" s="30">
        <v>3800</v>
      </c>
      <c r="BC86" s="29">
        <v>4100</v>
      </c>
      <c r="BD86" s="29">
        <v>4200</v>
      </c>
      <c r="BE86" s="29">
        <v>4500</v>
      </c>
      <c r="BF86" s="29">
        <v>4500</v>
      </c>
      <c r="BG86" s="102"/>
    </row>
    <row r="87" spans="1:59" ht="84.75" customHeight="1" x14ac:dyDescent="0.25">
      <c r="A87" s="43" t="s">
        <v>24</v>
      </c>
      <c r="B87" s="43" t="s">
        <v>25</v>
      </c>
      <c r="C87" s="43" t="s">
        <v>26</v>
      </c>
      <c r="D87" s="43" t="s">
        <v>27</v>
      </c>
      <c r="E87" s="43" t="s">
        <v>65</v>
      </c>
      <c r="F87" s="30" t="s">
        <v>28</v>
      </c>
      <c r="G87" s="30" t="s">
        <v>29</v>
      </c>
      <c r="H87" s="30" t="s">
        <v>30</v>
      </c>
      <c r="I87" s="30" t="s">
        <v>657</v>
      </c>
      <c r="J87" s="30" t="s">
        <v>649</v>
      </c>
      <c r="K87" s="29" t="s">
        <v>650</v>
      </c>
      <c r="L87" s="44" t="s">
        <v>610</v>
      </c>
      <c r="M87" s="36" t="s">
        <v>611</v>
      </c>
      <c r="N87" s="36" t="s">
        <v>658</v>
      </c>
      <c r="O87" s="36" t="s">
        <v>659</v>
      </c>
      <c r="P87" s="30">
        <v>11</v>
      </c>
      <c r="Q87" s="28" t="s">
        <v>49</v>
      </c>
      <c r="R87" s="30" t="s">
        <v>10</v>
      </c>
      <c r="S87" s="30" t="s">
        <v>32</v>
      </c>
      <c r="T87" s="30"/>
      <c r="U87" s="30"/>
      <c r="V87" s="30"/>
      <c r="W87" s="30"/>
      <c r="X87" s="30"/>
      <c r="Y87" s="30"/>
      <c r="Z87" s="30"/>
      <c r="AA87" s="30"/>
      <c r="AB87" s="30"/>
      <c r="AC87" s="30"/>
      <c r="AD87" s="30"/>
      <c r="AE87" s="30"/>
      <c r="AF87" s="30"/>
      <c r="AG87" s="30" t="s">
        <v>469</v>
      </c>
      <c r="AH87" s="30" t="s">
        <v>463</v>
      </c>
      <c r="AI87" s="30" t="s">
        <v>441</v>
      </c>
      <c r="AJ87" s="30" t="s">
        <v>445</v>
      </c>
      <c r="AK87" s="29" t="s">
        <v>660</v>
      </c>
      <c r="AL87" s="28" t="s">
        <v>661</v>
      </c>
      <c r="AM87" s="99">
        <v>0</v>
      </c>
      <c r="AN87" s="99">
        <v>0</v>
      </c>
      <c r="AO87" s="99">
        <v>200</v>
      </c>
      <c r="AP87" s="99">
        <v>500</v>
      </c>
      <c r="AQ87" s="99">
        <v>750</v>
      </c>
      <c r="AR87" s="99">
        <v>1450</v>
      </c>
      <c r="AS87" s="99">
        <v>0</v>
      </c>
      <c r="AT87" s="99"/>
      <c r="AU87" s="99">
        <v>200</v>
      </c>
      <c r="AV87" s="30"/>
      <c r="AW87" s="42"/>
      <c r="AX87" s="30"/>
      <c r="AY87" s="30"/>
      <c r="AZ87" s="30"/>
      <c r="BA87" s="30">
        <v>100</v>
      </c>
      <c r="BB87" s="29"/>
      <c r="BC87" s="29"/>
      <c r="BD87" s="29"/>
      <c r="BE87" s="29"/>
      <c r="BF87" s="29">
        <v>100</v>
      </c>
      <c r="BG87" s="29"/>
    </row>
    <row r="88" spans="1:59" ht="84.75" customHeight="1" x14ac:dyDescent="0.25">
      <c r="A88" s="43" t="s">
        <v>24</v>
      </c>
      <c r="B88" s="43" t="s">
        <v>25</v>
      </c>
      <c r="C88" s="43" t="s">
        <v>26</v>
      </c>
      <c r="D88" s="43" t="s">
        <v>27</v>
      </c>
      <c r="E88" s="43" t="s">
        <v>65</v>
      </c>
      <c r="F88" s="30" t="s">
        <v>28</v>
      </c>
      <c r="G88" s="30" t="s">
        <v>29</v>
      </c>
      <c r="H88" s="30" t="s">
        <v>30</v>
      </c>
      <c r="I88" s="30" t="s">
        <v>657</v>
      </c>
      <c r="J88" s="30" t="s">
        <v>649</v>
      </c>
      <c r="K88" s="29" t="s">
        <v>650</v>
      </c>
      <c r="L88" s="44" t="s">
        <v>610</v>
      </c>
      <c r="M88" s="36" t="s">
        <v>611</v>
      </c>
      <c r="N88" s="36" t="s">
        <v>658</v>
      </c>
      <c r="O88" s="36" t="s">
        <v>659</v>
      </c>
      <c r="P88" s="30">
        <v>12</v>
      </c>
      <c r="Q88" s="28" t="s">
        <v>50</v>
      </c>
      <c r="R88" s="30" t="s">
        <v>10</v>
      </c>
      <c r="S88" s="30" t="s">
        <v>32</v>
      </c>
      <c r="T88" s="30"/>
      <c r="U88" s="30"/>
      <c r="V88" s="30"/>
      <c r="W88" s="30"/>
      <c r="X88" s="30"/>
      <c r="Y88" s="30"/>
      <c r="Z88" s="30"/>
      <c r="AA88" s="30"/>
      <c r="AB88" s="30"/>
      <c r="AC88" s="30"/>
      <c r="AD88" s="30"/>
      <c r="AE88" s="30"/>
      <c r="AF88" s="30"/>
      <c r="AG88" s="30" t="s">
        <v>444</v>
      </c>
      <c r="AH88" s="30" t="s">
        <v>456</v>
      </c>
      <c r="AI88" s="30" t="s">
        <v>441</v>
      </c>
      <c r="AJ88" s="30" t="s">
        <v>445</v>
      </c>
      <c r="AK88" s="29" t="s">
        <v>50</v>
      </c>
      <c r="AL88" s="28" t="s">
        <v>662</v>
      </c>
      <c r="AM88" s="49">
        <v>2100000</v>
      </c>
      <c r="AN88" s="49">
        <v>700000</v>
      </c>
      <c r="AO88" s="49">
        <v>700000</v>
      </c>
      <c r="AP88" s="49">
        <v>700000</v>
      </c>
      <c r="AQ88" s="49">
        <v>700000</v>
      </c>
      <c r="AR88" s="49">
        <v>700000</v>
      </c>
      <c r="AS88" s="101">
        <v>159000</v>
      </c>
      <c r="AT88" s="101">
        <v>541000</v>
      </c>
      <c r="AU88" s="101">
        <v>700000</v>
      </c>
      <c r="AV88" s="101"/>
      <c r="AW88" s="42"/>
      <c r="AX88" s="30"/>
      <c r="AY88" s="30"/>
      <c r="AZ88" s="30"/>
      <c r="BA88" s="30">
        <v>700000</v>
      </c>
      <c r="BB88" s="29"/>
      <c r="BC88" s="29"/>
      <c r="BD88" s="29"/>
      <c r="BE88" s="29"/>
      <c r="BF88" s="29"/>
      <c r="BG88" s="29"/>
    </row>
    <row r="89" spans="1:59" ht="84.75" customHeight="1" x14ac:dyDescent="0.25">
      <c r="A89" s="43" t="s">
        <v>24</v>
      </c>
      <c r="B89" s="43" t="s">
        <v>25</v>
      </c>
      <c r="C89" s="43" t="s">
        <v>26</v>
      </c>
      <c r="D89" s="43" t="s">
        <v>27</v>
      </c>
      <c r="E89" s="43" t="s">
        <v>34</v>
      </c>
      <c r="F89" s="30" t="s">
        <v>51</v>
      </c>
      <c r="G89" s="30" t="s">
        <v>29</v>
      </c>
      <c r="H89" s="30" t="s">
        <v>30</v>
      </c>
      <c r="I89" s="30" t="s">
        <v>663</v>
      </c>
      <c r="J89" s="30" t="s">
        <v>664</v>
      </c>
      <c r="K89" s="29" t="s">
        <v>665</v>
      </c>
      <c r="L89" s="44" t="s">
        <v>618</v>
      </c>
      <c r="M89" s="36" t="s">
        <v>619</v>
      </c>
      <c r="N89" s="36" t="s">
        <v>666</v>
      </c>
      <c r="O89" s="36" t="s">
        <v>667</v>
      </c>
      <c r="P89" s="103">
        <v>13</v>
      </c>
      <c r="Q89" s="28" t="s">
        <v>52</v>
      </c>
      <c r="R89" s="30" t="s">
        <v>53</v>
      </c>
      <c r="S89" s="30"/>
      <c r="T89" s="30"/>
      <c r="U89" s="30"/>
      <c r="V89" s="30"/>
      <c r="W89" s="30"/>
      <c r="X89" s="30"/>
      <c r="Y89" s="30"/>
      <c r="Z89" s="30"/>
      <c r="AA89" s="30"/>
      <c r="AB89" s="30"/>
      <c r="AC89" s="30"/>
      <c r="AD89" s="30"/>
      <c r="AE89" s="30"/>
      <c r="AF89" s="30"/>
      <c r="AG89" s="30" t="s">
        <v>444</v>
      </c>
      <c r="AH89" s="30" t="s">
        <v>456</v>
      </c>
      <c r="AI89" s="30" t="s">
        <v>441</v>
      </c>
      <c r="AJ89" s="30" t="s">
        <v>445</v>
      </c>
      <c r="AK89" s="29" t="s">
        <v>668</v>
      </c>
      <c r="AL89" s="28" t="s">
        <v>669</v>
      </c>
      <c r="AM89" s="25">
        <v>0</v>
      </c>
      <c r="AN89" s="99">
        <v>0</v>
      </c>
      <c r="AO89" s="99">
        <v>1400</v>
      </c>
      <c r="AP89" s="99">
        <v>5000</v>
      </c>
      <c r="AQ89" s="99">
        <v>3600</v>
      </c>
      <c r="AR89" s="99">
        <v>10000</v>
      </c>
      <c r="AS89" s="99">
        <v>0</v>
      </c>
      <c r="AT89" s="99">
        <v>0</v>
      </c>
      <c r="AU89" s="99">
        <v>1400</v>
      </c>
      <c r="AV89" s="30"/>
      <c r="AW89" s="42"/>
      <c r="AX89" s="30"/>
      <c r="AY89" s="30"/>
      <c r="AZ89" s="30"/>
      <c r="BA89" s="30"/>
      <c r="BB89" s="29"/>
      <c r="BC89" s="29"/>
      <c r="BD89" s="29"/>
      <c r="BE89" s="29">
        <v>2500</v>
      </c>
      <c r="BF89" s="29"/>
      <c r="BG89" s="29"/>
    </row>
    <row r="90" spans="1:59" ht="84.75" customHeight="1" x14ac:dyDescent="0.25">
      <c r="A90" s="43" t="s">
        <v>24</v>
      </c>
      <c r="B90" s="43" t="s">
        <v>25</v>
      </c>
      <c r="C90" s="43" t="s">
        <v>26</v>
      </c>
      <c r="D90" s="43" t="s">
        <v>27</v>
      </c>
      <c r="E90" s="43" t="s">
        <v>34</v>
      </c>
      <c r="F90" s="30" t="s">
        <v>51</v>
      </c>
      <c r="G90" s="30" t="s">
        <v>29</v>
      </c>
      <c r="H90" s="30" t="s">
        <v>30</v>
      </c>
      <c r="I90" s="30" t="s">
        <v>636</v>
      </c>
      <c r="J90" s="30" t="s">
        <v>664</v>
      </c>
      <c r="K90" s="29" t="s">
        <v>670</v>
      </c>
      <c r="L90" s="44" t="s">
        <v>618</v>
      </c>
      <c r="M90" s="36" t="s">
        <v>619</v>
      </c>
      <c r="N90" s="36" t="s">
        <v>639</v>
      </c>
      <c r="O90" s="36" t="s">
        <v>636</v>
      </c>
      <c r="P90" s="30">
        <v>14</v>
      </c>
      <c r="Q90" s="28" t="s">
        <v>54</v>
      </c>
      <c r="R90" s="30" t="s">
        <v>55</v>
      </c>
      <c r="S90" s="30" t="s">
        <v>32</v>
      </c>
      <c r="T90" s="30"/>
      <c r="U90" s="30"/>
      <c r="V90" s="30" t="s">
        <v>56</v>
      </c>
      <c r="W90" s="30"/>
      <c r="X90" s="69"/>
      <c r="Y90" s="30"/>
      <c r="Z90" s="30"/>
      <c r="AA90" s="30"/>
      <c r="AB90" s="30"/>
      <c r="AC90" s="30"/>
      <c r="AD90" s="30"/>
      <c r="AE90" s="30"/>
      <c r="AF90" s="30"/>
      <c r="AG90" s="30" t="s">
        <v>444</v>
      </c>
      <c r="AH90" s="30" t="s">
        <v>448</v>
      </c>
      <c r="AI90" s="30" t="s">
        <v>441</v>
      </c>
      <c r="AJ90" s="30" t="s">
        <v>445</v>
      </c>
      <c r="AK90" s="29" t="s">
        <v>671</v>
      </c>
      <c r="AL90" s="28" t="s">
        <v>672</v>
      </c>
      <c r="AM90" s="30">
        <v>0</v>
      </c>
      <c r="AN90" s="101">
        <v>2000</v>
      </c>
      <c r="AO90" s="101">
        <v>2000</v>
      </c>
      <c r="AP90" s="101">
        <v>3000</v>
      </c>
      <c r="AQ90" s="101">
        <v>1000</v>
      </c>
      <c r="AR90" s="101">
        <v>8000</v>
      </c>
      <c r="AS90" s="101">
        <v>2690</v>
      </c>
      <c r="AT90" s="101">
        <v>0</v>
      </c>
      <c r="AU90" s="101">
        <v>2000</v>
      </c>
      <c r="AV90" s="30"/>
      <c r="AW90" s="42"/>
      <c r="AX90" s="30"/>
      <c r="AY90" s="30"/>
      <c r="AZ90" s="30"/>
      <c r="BA90" s="100">
        <v>500</v>
      </c>
      <c r="BB90" s="29"/>
      <c r="BC90" s="29"/>
      <c r="BD90" s="29"/>
      <c r="BE90" s="29"/>
      <c r="BF90" s="29"/>
      <c r="BG90" s="29"/>
    </row>
    <row r="91" spans="1:59" ht="84.75" customHeight="1" x14ac:dyDescent="0.25">
      <c r="A91" s="43" t="s">
        <v>24</v>
      </c>
      <c r="B91" s="43" t="s">
        <v>25</v>
      </c>
      <c r="C91" s="43" t="s">
        <v>26</v>
      </c>
      <c r="D91" s="43" t="s">
        <v>27</v>
      </c>
      <c r="E91" s="43" t="s">
        <v>34</v>
      </c>
      <c r="F91" s="30" t="s">
        <v>51</v>
      </c>
      <c r="G91" s="30" t="s">
        <v>29</v>
      </c>
      <c r="H91" s="30" t="s">
        <v>30</v>
      </c>
      <c r="I91" s="30" t="s">
        <v>663</v>
      </c>
      <c r="J91" s="30" t="s">
        <v>664</v>
      </c>
      <c r="K91" s="29" t="s">
        <v>670</v>
      </c>
      <c r="L91" s="44" t="s">
        <v>618</v>
      </c>
      <c r="M91" s="36" t="s">
        <v>619</v>
      </c>
      <c r="N91" s="36" t="s">
        <v>666</v>
      </c>
      <c r="O91" s="36" t="s">
        <v>667</v>
      </c>
      <c r="P91" s="30">
        <v>15</v>
      </c>
      <c r="Q91" s="28" t="s">
        <v>57</v>
      </c>
      <c r="R91" s="30" t="s">
        <v>10</v>
      </c>
      <c r="S91" s="30"/>
      <c r="T91" s="30"/>
      <c r="U91" s="30" t="s">
        <v>32</v>
      </c>
      <c r="V91" s="30" t="s">
        <v>56</v>
      </c>
      <c r="W91" s="30"/>
      <c r="X91" s="30"/>
      <c r="Y91" s="30"/>
      <c r="Z91" s="30"/>
      <c r="AA91" s="30"/>
      <c r="AB91" s="30"/>
      <c r="AC91" s="30"/>
      <c r="AD91" s="30"/>
      <c r="AE91" s="30"/>
      <c r="AF91" s="30"/>
      <c r="AG91" s="30" t="s">
        <v>444</v>
      </c>
      <c r="AH91" s="30" t="s">
        <v>460</v>
      </c>
      <c r="AI91" s="30" t="s">
        <v>441</v>
      </c>
      <c r="AJ91" s="30" t="s">
        <v>445</v>
      </c>
      <c r="AK91" s="29" t="s">
        <v>673</v>
      </c>
      <c r="AL91" s="28" t="s">
        <v>669</v>
      </c>
      <c r="AM91" s="25">
        <v>0</v>
      </c>
      <c r="AN91" s="99">
        <v>6901</v>
      </c>
      <c r="AO91" s="99">
        <v>9000</v>
      </c>
      <c r="AP91" s="99">
        <v>12850</v>
      </c>
      <c r="AQ91" s="99">
        <v>10250</v>
      </c>
      <c r="AR91" s="99">
        <v>39001</v>
      </c>
      <c r="AS91" s="99">
        <v>6451</v>
      </c>
      <c r="AT91" s="99"/>
      <c r="AU91" s="99">
        <v>9000</v>
      </c>
      <c r="AV91" s="30"/>
      <c r="AW91" s="42"/>
      <c r="AX91" s="30">
        <v>0</v>
      </c>
      <c r="AY91" s="30"/>
      <c r="AZ91" s="30"/>
      <c r="BA91" s="30">
        <v>2000</v>
      </c>
      <c r="BB91" s="29"/>
      <c r="BC91" s="29"/>
      <c r="BD91" s="29">
        <v>0</v>
      </c>
      <c r="BE91" s="29"/>
      <c r="BF91" s="29"/>
      <c r="BG91" s="29">
        <v>7000</v>
      </c>
    </row>
    <row r="92" spans="1:59" ht="84.75" customHeight="1" x14ac:dyDescent="0.25">
      <c r="A92" s="43" t="s">
        <v>24</v>
      </c>
      <c r="B92" s="43" t="s">
        <v>25</v>
      </c>
      <c r="C92" s="43" t="s">
        <v>26</v>
      </c>
      <c r="D92" s="43" t="s">
        <v>27</v>
      </c>
      <c r="E92" s="43" t="s">
        <v>34</v>
      </c>
      <c r="F92" s="30" t="s">
        <v>51</v>
      </c>
      <c r="G92" s="30" t="s">
        <v>29</v>
      </c>
      <c r="H92" s="30" t="s">
        <v>30</v>
      </c>
      <c r="I92" s="30" t="s">
        <v>663</v>
      </c>
      <c r="J92" s="30" t="s">
        <v>664</v>
      </c>
      <c r="K92" s="29" t="s">
        <v>670</v>
      </c>
      <c r="L92" s="44" t="s">
        <v>618</v>
      </c>
      <c r="M92" s="36" t="s">
        <v>619</v>
      </c>
      <c r="N92" s="36" t="s">
        <v>666</v>
      </c>
      <c r="O92" s="36" t="s">
        <v>667</v>
      </c>
      <c r="P92" s="30">
        <v>16</v>
      </c>
      <c r="Q92" s="28" t="s">
        <v>58</v>
      </c>
      <c r="R92" s="30" t="s">
        <v>10</v>
      </c>
      <c r="S92" s="30"/>
      <c r="T92" s="30"/>
      <c r="U92" s="30" t="s">
        <v>32</v>
      </c>
      <c r="V92" s="30" t="s">
        <v>59</v>
      </c>
      <c r="W92" s="30"/>
      <c r="X92" s="30"/>
      <c r="Y92" s="30"/>
      <c r="Z92" s="30"/>
      <c r="AA92" s="30"/>
      <c r="AB92" s="30"/>
      <c r="AC92" s="30"/>
      <c r="AD92" s="30"/>
      <c r="AE92" s="30"/>
      <c r="AF92" s="30"/>
      <c r="AG92" s="30" t="s">
        <v>444</v>
      </c>
      <c r="AH92" s="30" t="s">
        <v>535</v>
      </c>
      <c r="AI92" s="30" t="s">
        <v>441</v>
      </c>
      <c r="AJ92" s="30" t="s">
        <v>445</v>
      </c>
      <c r="AK92" s="29" t="s">
        <v>674</v>
      </c>
      <c r="AL92" s="28" t="s">
        <v>669</v>
      </c>
      <c r="AM92" s="30">
        <v>0</v>
      </c>
      <c r="AN92" s="101">
        <v>539</v>
      </c>
      <c r="AO92" s="101">
        <v>1822</v>
      </c>
      <c r="AP92" s="101">
        <v>4735</v>
      </c>
      <c r="AQ92" s="101">
        <v>3904</v>
      </c>
      <c r="AR92" s="101">
        <v>11000</v>
      </c>
      <c r="AS92" s="101">
        <v>194</v>
      </c>
      <c r="AT92" s="101">
        <v>-345</v>
      </c>
      <c r="AU92" s="101">
        <v>1822</v>
      </c>
      <c r="AV92" s="30"/>
      <c r="AW92" s="42"/>
      <c r="AX92" s="30"/>
      <c r="AY92" s="30"/>
      <c r="AZ92" s="30"/>
      <c r="BA92" s="30"/>
      <c r="BB92" s="29"/>
      <c r="BC92" s="29"/>
      <c r="BD92" s="29"/>
      <c r="BE92" s="29"/>
      <c r="BF92" s="29"/>
      <c r="BG92" s="29">
        <v>1510</v>
      </c>
    </row>
    <row r="93" spans="1:59" ht="84.75" customHeight="1" x14ac:dyDescent="0.25">
      <c r="A93" s="43" t="s">
        <v>24</v>
      </c>
      <c r="B93" s="43" t="s">
        <v>25</v>
      </c>
      <c r="C93" s="43" t="s">
        <v>26</v>
      </c>
      <c r="D93" s="43" t="s">
        <v>27</v>
      </c>
      <c r="E93" s="43" t="s">
        <v>34</v>
      </c>
      <c r="F93" s="30" t="s">
        <v>51</v>
      </c>
      <c r="G93" s="30" t="s">
        <v>29</v>
      </c>
      <c r="H93" s="30" t="s">
        <v>30</v>
      </c>
      <c r="I93" s="30" t="s">
        <v>663</v>
      </c>
      <c r="J93" s="30" t="s">
        <v>664</v>
      </c>
      <c r="K93" s="29" t="s">
        <v>670</v>
      </c>
      <c r="L93" s="44" t="s">
        <v>618</v>
      </c>
      <c r="M93" s="36" t="s">
        <v>619</v>
      </c>
      <c r="N93" s="36" t="s">
        <v>666</v>
      </c>
      <c r="O93" s="36" t="s">
        <v>667</v>
      </c>
      <c r="P93" s="30">
        <v>17</v>
      </c>
      <c r="Q93" s="28" t="s">
        <v>60</v>
      </c>
      <c r="R93" s="30" t="s">
        <v>10</v>
      </c>
      <c r="S93" s="30"/>
      <c r="T93" s="30"/>
      <c r="U93" s="30"/>
      <c r="V93" s="30" t="s">
        <v>56</v>
      </c>
      <c r="W93" s="30"/>
      <c r="X93" s="30"/>
      <c r="Y93" s="30"/>
      <c r="Z93" s="30"/>
      <c r="AA93" s="30"/>
      <c r="AB93" s="30"/>
      <c r="AC93" s="30"/>
      <c r="AD93" s="30"/>
      <c r="AE93" s="30"/>
      <c r="AF93" s="30"/>
      <c r="AG93" s="30" t="s">
        <v>444</v>
      </c>
      <c r="AH93" s="30" t="s">
        <v>535</v>
      </c>
      <c r="AI93" s="30" t="s">
        <v>441</v>
      </c>
      <c r="AJ93" s="30" t="s">
        <v>445</v>
      </c>
      <c r="AK93" s="29" t="s">
        <v>675</v>
      </c>
      <c r="AL93" s="28" t="s">
        <v>669</v>
      </c>
      <c r="AM93" s="25">
        <v>0</v>
      </c>
      <c r="AN93" s="99">
        <v>0</v>
      </c>
      <c r="AO93" s="99">
        <v>2000</v>
      </c>
      <c r="AP93" s="99">
        <v>6500</v>
      </c>
      <c r="AQ93" s="99">
        <v>7500</v>
      </c>
      <c r="AR93" s="99">
        <v>16000</v>
      </c>
      <c r="AS93" s="99">
        <v>0</v>
      </c>
      <c r="AT93" s="99"/>
      <c r="AU93" s="99">
        <v>2000</v>
      </c>
      <c r="AV93" s="30"/>
      <c r="AW93" s="42"/>
      <c r="AX93" s="30"/>
      <c r="AY93" s="30"/>
      <c r="AZ93" s="30"/>
      <c r="BA93" s="30"/>
      <c r="BB93" s="29"/>
      <c r="BC93" s="29"/>
      <c r="BD93" s="29"/>
      <c r="BE93" s="29"/>
      <c r="BF93" s="29"/>
      <c r="BG93" s="29">
        <v>3000</v>
      </c>
    </row>
    <row r="94" spans="1:59" ht="84.75" customHeight="1" x14ac:dyDescent="0.25">
      <c r="A94" s="43" t="s">
        <v>24</v>
      </c>
      <c r="B94" s="43" t="s">
        <v>25</v>
      </c>
      <c r="C94" s="43" t="s">
        <v>26</v>
      </c>
      <c r="D94" s="43" t="s">
        <v>27</v>
      </c>
      <c r="E94" s="43" t="s">
        <v>27</v>
      </c>
      <c r="F94" s="30" t="s">
        <v>51</v>
      </c>
      <c r="G94" s="30" t="s">
        <v>29</v>
      </c>
      <c r="H94" s="30" t="s">
        <v>30</v>
      </c>
      <c r="I94" s="30" t="s">
        <v>648</v>
      </c>
      <c r="J94" s="30" t="s">
        <v>664</v>
      </c>
      <c r="K94" s="29" t="s">
        <v>676</v>
      </c>
      <c r="L94" s="44" t="s">
        <v>651</v>
      </c>
      <c r="M94" s="36" t="s">
        <v>652</v>
      </c>
      <c r="N94" s="36" t="s">
        <v>653</v>
      </c>
      <c r="O94" s="36" t="s">
        <v>654</v>
      </c>
      <c r="P94" s="30">
        <v>18</v>
      </c>
      <c r="Q94" s="28" t="s">
        <v>61</v>
      </c>
      <c r="R94" s="30" t="s">
        <v>10</v>
      </c>
      <c r="S94" s="30"/>
      <c r="T94" s="30"/>
      <c r="U94" s="30"/>
      <c r="V94" s="30" t="s">
        <v>56</v>
      </c>
      <c r="W94" s="30"/>
      <c r="X94" s="30"/>
      <c r="Y94" s="30"/>
      <c r="Z94" s="30"/>
      <c r="AA94" s="30"/>
      <c r="AB94" s="30"/>
      <c r="AC94" s="30"/>
      <c r="AD94" s="30"/>
      <c r="AE94" s="30"/>
      <c r="AF94" s="30"/>
      <c r="AG94" s="30" t="s">
        <v>444</v>
      </c>
      <c r="AH94" s="30" t="s">
        <v>460</v>
      </c>
      <c r="AI94" s="30" t="s">
        <v>457</v>
      </c>
      <c r="AJ94" s="30" t="s">
        <v>445</v>
      </c>
      <c r="AK94" s="29" t="s">
        <v>677</v>
      </c>
      <c r="AL94" s="29" t="s">
        <v>656</v>
      </c>
      <c r="AM94" s="30">
        <v>0</v>
      </c>
      <c r="AN94" s="30">
        <v>73000</v>
      </c>
      <c r="AO94" s="30">
        <v>84100</v>
      </c>
      <c r="AP94" s="30">
        <v>92000</v>
      </c>
      <c r="AQ94" s="30">
        <v>112500</v>
      </c>
      <c r="AR94" s="30">
        <v>112500</v>
      </c>
      <c r="AS94" s="30">
        <v>83648</v>
      </c>
      <c r="AT94" s="30"/>
      <c r="AU94" s="30">
        <v>84100</v>
      </c>
      <c r="AV94" s="30">
        <v>0</v>
      </c>
      <c r="AW94" s="39">
        <v>40000</v>
      </c>
      <c r="AX94" s="104"/>
      <c r="AY94" s="30">
        <v>50000</v>
      </c>
      <c r="AZ94" s="105"/>
      <c r="BA94" s="29">
        <v>55000</v>
      </c>
      <c r="BB94" s="102"/>
      <c r="BC94" s="29">
        <v>65000</v>
      </c>
      <c r="BD94" s="29">
        <v>75000</v>
      </c>
      <c r="BE94" s="29">
        <v>80000</v>
      </c>
      <c r="BF94" s="29">
        <v>84100</v>
      </c>
      <c r="BG94" s="102"/>
    </row>
    <row r="95" spans="1:59" ht="84.75" customHeight="1" x14ac:dyDescent="0.25">
      <c r="A95" s="43" t="s">
        <v>24</v>
      </c>
      <c r="B95" s="43" t="s">
        <v>25</v>
      </c>
      <c r="C95" s="43" t="s">
        <v>26</v>
      </c>
      <c r="D95" s="43" t="s">
        <v>27</v>
      </c>
      <c r="E95" s="43" t="s">
        <v>65</v>
      </c>
      <c r="F95" s="30" t="s">
        <v>28</v>
      </c>
      <c r="G95" s="30" t="s">
        <v>29</v>
      </c>
      <c r="H95" s="30" t="s">
        <v>30</v>
      </c>
      <c r="I95" s="30" t="s">
        <v>657</v>
      </c>
      <c r="J95" s="30" t="s">
        <v>649</v>
      </c>
      <c r="K95" s="29" t="s">
        <v>678</v>
      </c>
      <c r="L95" s="44" t="s">
        <v>610</v>
      </c>
      <c r="M95" s="36" t="s">
        <v>611</v>
      </c>
      <c r="N95" s="36" t="s">
        <v>658</v>
      </c>
      <c r="O95" s="36" t="s">
        <v>659</v>
      </c>
      <c r="P95" s="103">
        <v>19</v>
      </c>
      <c r="Q95" s="28" t="s">
        <v>62</v>
      </c>
      <c r="R95" s="30" t="s">
        <v>63</v>
      </c>
      <c r="S95" s="30" t="s">
        <v>32</v>
      </c>
      <c r="T95" s="30"/>
      <c r="U95" s="30"/>
      <c r="V95" s="30"/>
      <c r="W95" s="30"/>
      <c r="X95" s="30"/>
      <c r="Y95" s="30"/>
      <c r="Z95" s="30"/>
      <c r="AA95" s="30"/>
      <c r="AB95" s="30"/>
      <c r="AC95" s="30"/>
      <c r="AD95" s="30"/>
      <c r="AE95" s="30"/>
      <c r="AF95" s="30"/>
      <c r="AG95" s="30" t="s">
        <v>534</v>
      </c>
      <c r="AH95" s="30" t="s">
        <v>456</v>
      </c>
      <c r="AI95" s="30" t="s">
        <v>579</v>
      </c>
      <c r="AJ95" s="30" t="s">
        <v>437</v>
      </c>
      <c r="AK95" s="29" t="s">
        <v>679</v>
      </c>
      <c r="AL95" s="29" t="s">
        <v>680</v>
      </c>
      <c r="AM95" s="25">
        <v>35.4</v>
      </c>
      <c r="AN95" s="25">
        <v>34.9</v>
      </c>
      <c r="AO95" s="25">
        <v>34.4</v>
      </c>
      <c r="AP95" s="25">
        <v>33.9</v>
      </c>
      <c r="AQ95" s="25">
        <v>33.4</v>
      </c>
      <c r="AR95" s="25">
        <v>33.4</v>
      </c>
      <c r="AS95" s="25">
        <v>38.79</v>
      </c>
      <c r="AT95" s="106">
        <v>-3.8900000000000006</v>
      </c>
      <c r="AU95" s="25">
        <v>34.4</v>
      </c>
      <c r="AV95" s="30"/>
      <c r="AW95" s="39"/>
      <c r="AX95" s="30"/>
      <c r="AY95" s="30"/>
      <c r="AZ95" s="30"/>
      <c r="BA95" s="29"/>
      <c r="BB95" s="29"/>
      <c r="BC95" s="29"/>
      <c r="BD95" s="29"/>
      <c r="BE95" s="29"/>
      <c r="BF95" s="29"/>
      <c r="BG95" s="29"/>
    </row>
    <row r="96" spans="1:59" ht="84.75" customHeight="1" x14ac:dyDescent="0.25">
      <c r="A96" s="43" t="s">
        <v>24</v>
      </c>
      <c r="B96" s="43" t="s">
        <v>25</v>
      </c>
      <c r="C96" s="43" t="s">
        <v>26</v>
      </c>
      <c r="D96" s="43" t="s">
        <v>27</v>
      </c>
      <c r="E96" s="43" t="s">
        <v>65</v>
      </c>
      <c r="F96" s="30" t="s">
        <v>28</v>
      </c>
      <c r="G96" s="30" t="s">
        <v>29</v>
      </c>
      <c r="H96" s="30" t="s">
        <v>30</v>
      </c>
      <c r="I96" s="30" t="s">
        <v>657</v>
      </c>
      <c r="J96" s="30" t="s">
        <v>649</v>
      </c>
      <c r="K96" s="29" t="s">
        <v>678</v>
      </c>
      <c r="L96" s="44" t="s">
        <v>610</v>
      </c>
      <c r="M96" s="36" t="s">
        <v>611</v>
      </c>
      <c r="N96" s="36" t="s">
        <v>658</v>
      </c>
      <c r="O96" s="36" t="s">
        <v>659</v>
      </c>
      <c r="P96" s="103">
        <v>20</v>
      </c>
      <c r="Q96" s="28" t="s">
        <v>64</v>
      </c>
      <c r="R96" s="30" t="s">
        <v>63</v>
      </c>
      <c r="S96" s="30" t="s">
        <v>32</v>
      </c>
      <c r="T96" s="30"/>
      <c r="U96" s="30"/>
      <c r="V96" s="30"/>
      <c r="W96" s="30"/>
      <c r="X96" s="30"/>
      <c r="Y96" s="30"/>
      <c r="Z96" s="30"/>
      <c r="AA96" s="30"/>
      <c r="AB96" s="30"/>
      <c r="AC96" s="30"/>
      <c r="AD96" s="30"/>
      <c r="AE96" s="30"/>
      <c r="AF96" s="30"/>
      <c r="AG96" s="30" t="s">
        <v>534</v>
      </c>
      <c r="AH96" s="30" t="s">
        <v>456</v>
      </c>
      <c r="AI96" s="30" t="s">
        <v>457</v>
      </c>
      <c r="AJ96" s="30" t="s">
        <v>437</v>
      </c>
      <c r="AK96" s="29" t="s">
        <v>681</v>
      </c>
      <c r="AL96" s="29" t="s">
        <v>680</v>
      </c>
      <c r="AM96" s="30">
        <v>0</v>
      </c>
      <c r="AN96" s="30">
        <v>15</v>
      </c>
      <c r="AO96" s="30">
        <v>17</v>
      </c>
      <c r="AP96" s="30">
        <v>18.5</v>
      </c>
      <c r="AQ96" s="30">
        <v>20</v>
      </c>
      <c r="AR96" s="30">
        <v>20</v>
      </c>
      <c r="AS96" s="30">
        <v>11.78</v>
      </c>
      <c r="AT96" s="106">
        <v>3.2200000000000006</v>
      </c>
      <c r="AU96" s="30">
        <v>17</v>
      </c>
      <c r="AV96" s="30"/>
      <c r="AW96" s="39"/>
      <c r="AX96" s="30"/>
      <c r="AY96" s="30"/>
      <c r="AZ96" s="30"/>
      <c r="BA96" s="29"/>
      <c r="BB96" s="29"/>
      <c r="BC96" s="29"/>
      <c r="BD96" s="29"/>
      <c r="BE96" s="29"/>
      <c r="BF96" s="29"/>
      <c r="BG96" s="29"/>
    </row>
    <row r="97" spans="1:61" ht="84.75" customHeight="1" x14ac:dyDescent="0.25">
      <c r="A97" s="43" t="s">
        <v>24</v>
      </c>
      <c r="B97" s="43" t="s">
        <v>25</v>
      </c>
      <c r="C97" s="43" t="s">
        <v>26</v>
      </c>
      <c r="D97" s="43" t="s">
        <v>27</v>
      </c>
      <c r="E97" s="43" t="s">
        <v>65</v>
      </c>
      <c r="F97" s="30" t="s">
        <v>28</v>
      </c>
      <c r="G97" s="30" t="s">
        <v>29</v>
      </c>
      <c r="H97" s="30" t="s">
        <v>30</v>
      </c>
      <c r="I97" s="30" t="s">
        <v>657</v>
      </c>
      <c r="J97" s="30" t="s">
        <v>649</v>
      </c>
      <c r="K97" s="29" t="s">
        <v>678</v>
      </c>
      <c r="L97" s="44" t="s">
        <v>610</v>
      </c>
      <c r="M97" s="36" t="s">
        <v>611</v>
      </c>
      <c r="N97" s="36" t="s">
        <v>658</v>
      </c>
      <c r="O97" s="36" t="s">
        <v>659</v>
      </c>
      <c r="P97" s="30">
        <v>21</v>
      </c>
      <c r="Q97" s="28" t="s">
        <v>66</v>
      </c>
      <c r="R97" s="30" t="s">
        <v>55</v>
      </c>
      <c r="S97" s="30" t="s">
        <v>32</v>
      </c>
      <c r="T97" s="30"/>
      <c r="U97" s="30" t="s">
        <v>67</v>
      </c>
      <c r="V97" s="30" t="s">
        <v>32</v>
      </c>
      <c r="W97" s="30"/>
      <c r="X97" s="30"/>
      <c r="Y97" s="30"/>
      <c r="Z97" s="30"/>
      <c r="AA97" s="30"/>
      <c r="AB97" s="30"/>
      <c r="AC97" s="30"/>
      <c r="AD97" s="30"/>
      <c r="AE97" s="30"/>
      <c r="AF97" s="30"/>
      <c r="AG97" s="30" t="s">
        <v>444</v>
      </c>
      <c r="AH97" s="30" t="s">
        <v>448</v>
      </c>
      <c r="AI97" s="30" t="s">
        <v>441</v>
      </c>
      <c r="AJ97" s="30" t="s">
        <v>437</v>
      </c>
      <c r="AK97" s="29" t="s">
        <v>682</v>
      </c>
      <c r="AL97" s="28" t="s">
        <v>683</v>
      </c>
      <c r="AM97" s="25">
        <v>0</v>
      </c>
      <c r="AN97" s="99">
        <v>75</v>
      </c>
      <c r="AO97" s="99">
        <v>100</v>
      </c>
      <c r="AP97" s="99">
        <v>0</v>
      </c>
      <c r="AQ97" s="99">
        <v>0</v>
      </c>
      <c r="AR97" s="99">
        <v>100</v>
      </c>
      <c r="AS97" s="99">
        <v>75</v>
      </c>
      <c r="AT97" s="99">
        <v>0</v>
      </c>
      <c r="AU97" s="99">
        <v>100</v>
      </c>
      <c r="AV97" s="30"/>
      <c r="AW97" s="42"/>
      <c r="AX97" s="30"/>
      <c r="AY97" s="30"/>
      <c r="AZ97" s="30"/>
      <c r="BA97" s="100">
        <v>0.05</v>
      </c>
      <c r="BB97" s="29"/>
      <c r="BC97" s="29"/>
      <c r="BD97" s="29"/>
      <c r="BE97" s="29"/>
      <c r="BF97" s="29"/>
      <c r="BG97" s="29"/>
    </row>
    <row r="98" spans="1:61" ht="84.75" customHeight="1" x14ac:dyDescent="0.25">
      <c r="A98" s="43" t="s">
        <v>24</v>
      </c>
      <c r="B98" s="43" t="s">
        <v>25</v>
      </c>
      <c r="C98" s="43" t="s">
        <v>26</v>
      </c>
      <c r="D98" s="43" t="s">
        <v>27</v>
      </c>
      <c r="E98" s="43" t="s">
        <v>27</v>
      </c>
      <c r="F98" s="30" t="s">
        <v>38</v>
      </c>
      <c r="G98" s="30" t="s">
        <v>39</v>
      </c>
      <c r="H98" s="30" t="s">
        <v>30</v>
      </c>
      <c r="I98" s="30" t="s">
        <v>629</v>
      </c>
      <c r="J98" s="30" t="s">
        <v>608</v>
      </c>
      <c r="K98" s="29" t="s">
        <v>684</v>
      </c>
      <c r="L98" s="44" t="s">
        <v>631</v>
      </c>
      <c r="M98" s="36" t="s">
        <v>632</v>
      </c>
      <c r="N98" s="36" t="s">
        <v>633</v>
      </c>
      <c r="O98" s="36" t="s">
        <v>634</v>
      </c>
      <c r="P98" s="103">
        <v>23</v>
      </c>
      <c r="Q98" s="28" t="s">
        <v>68</v>
      </c>
      <c r="R98" s="30" t="s">
        <v>685</v>
      </c>
      <c r="S98" s="30" t="s">
        <v>32</v>
      </c>
      <c r="T98" s="30"/>
      <c r="U98" s="30"/>
      <c r="V98" s="30" t="s">
        <v>69</v>
      </c>
      <c r="W98" s="30"/>
      <c r="X98" s="30"/>
      <c r="Y98" s="30"/>
      <c r="Z98" s="30"/>
      <c r="AA98" s="30"/>
      <c r="AB98" s="30"/>
      <c r="AC98" s="30"/>
      <c r="AD98" s="30"/>
      <c r="AE98" s="30"/>
      <c r="AF98" s="30"/>
      <c r="AG98" s="30" t="s">
        <v>469</v>
      </c>
      <c r="AH98" s="30" t="s">
        <v>456</v>
      </c>
      <c r="AI98" s="30" t="s">
        <v>441</v>
      </c>
      <c r="AJ98" s="30" t="s">
        <v>445</v>
      </c>
      <c r="AK98" s="29" t="s">
        <v>686</v>
      </c>
      <c r="AL98" s="28" t="s">
        <v>687</v>
      </c>
      <c r="AM98" s="30">
        <v>0</v>
      </c>
      <c r="AN98" s="101">
        <v>30</v>
      </c>
      <c r="AO98" s="101">
        <v>22</v>
      </c>
      <c r="AP98" s="101">
        <v>22</v>
      </c>
      <c r="AQ98" s="101">
        <v>22</v>
      </c>
      <c r="AR98" s="101">
        <v>96</v>
      </c>
      <c r="AS98" s="101">
        <v>30</v>
      </c>
      <c r="AT98" s="101">
        <v>0</v>
      </c>
      <c r="AU98" s="101">
        <v>22</v>
      </c>
      <c r="AV98" s="30"/>
      <c r="AW98" s="42"/>
      <c r="AX98" s="30"/>
      <c r="AY98" s="30"/>
      <c r="AZ98" s="30"/>
      <c r="BA98" s="30"/>
      <c r="BB98" s="29"/>
      <c r="BC98" s="29"/>
      <c r="BD98" s="29"/>
      <c r="BE98" s="29"/>
      <c r="BF98" s="29"/>
      <c r="BG98" s="29"/>
    </row>
    <row r="99" spans="1:61" ht="84.75" customHeight="1" x14ac:dyDescent="0.25">
      <c r="A99" s="43" t="s">
        <v>24</v>
      </c>
      <c r="B99" s="43" t="s">
        <v>25</v>
      </c>
      <c r="C99" s="43" t="s">
        <v>26</v>
      </c>
      <c r="D99" s="43" t="s">
        <v>27</v>
      </c>
      <c r="E99" s="43" t="s">
        <v>34</v>
      </c>
      <c r="F99" s="30" t="s">
        <v>28</v>
      </c>
      <c r="G99" s="30" t="s">
        <v>29</v>
      </c>
      <c r="H99" s="30" t="s">
        <v>30</v>
      </c>
      <c r="I99" s="30" t="s">
        <v>688</v>
      </c>
      <c r="J99" s="30" t="s">
        <v>608</v>
      </c>
      <c r="K99" s="29" t="s">
        <v>689</v>
      </c>
      <c r="L99" s="44" t="s">
        <v>618</v>
      </c>
      <c r="M99" s="36" t="s">
        <v>619</v>
      </c>
      <c r="N99" s="36" t="s">
        <v>690</v>
      </c>
      <c r="O99" s="36" t="s">
        <v>688</v>
      </c>
      <c r="P99" s="30">
        <v>24</v>
      </c>
      <c r="Q99" s="28" t="s">
        <v>70</v>
      </c>
      <c r="R99" s="30" t="s">
        <v>10</v>
      </c>
      <c r="S99" s="30"/>
      <c r="T99" s="30"/>
      <c r="U99" s="30"/>
      <c r="V99" s="30"/>
      <c r="W99" s="30"/>
      <c r="X99" s="30"/>
      <c r="Y99" s="30"/>
      <c r="Z99" s="30"/>
      <c r="AA99" s="30"/>
      <c r="AB99" s="30"/>
      <c r="AC99" s="30"/>
      <c r="AD99" s="30"/>
      <c r="AE99" s="30"/>
      <c r="AF99" s="30"/>
      <c r="AG99" s="30" t="s">
        <v>444</v>
      </c>
      <c r="AH99" s="30" t="s">
        <v>463</v>
      </c>
      <c r="AI99" s="30" t="s">
        <v>441</v>
      </c>
      <c r="AJ99" s="30" t="s">
        <v>445</v>
      </c>
      <c r="AK99" s="29" t="s">
        <v>691</v>
      </c>
      <c r="AL99" s="28" t="s">
        <v>692</v>
      </c>
      <c r="AM99" s="25">
        <v>1000</v>
      </c>
      <c r="AN99" s="99">
        <v>2500</v>
      </c>
      <c r="AO99" s="99">
        <v>2500</v>
      </c>
      <c r="AP99" s="99">
        <v>2500</v>
      </c>
      <c r="AQ99" s="99">
        <v>2500</v>
      </c>
      <c r="AR99" s="99">
        <v>10000</v>
      </c>
      <c r="AS99" s="99">
        <v>2500</v>
      </c>
      <c r="AT99" s="99">
        <v>0</v>
      </c>
      <c r="AU99" s="99">
        <v>2500</v>
      </c>
      <c r="AV99" s="30"/>
      <c r="AW99" s="42"/>
      <c r="AX99" s="30">
        <v>0</v>
      </c>
      <c r="AY99" s="30"/>
      <c r="AZ99" s="30"/>
      <c r="BA99" s="30">
        <v>800</v>
      </c>
      <c r="BB99" s="29"/>
      <c r="BC99" s="29"/>
      <c r="BD99" s="29">
        <v>1000</v>
      </c>
      <c r="BE99" s="29"/>
      <c r="BF99" s="29"/>
      <c r="BG99" s="29">
        <v>700</v>
      </c>
    </row>
    <row r="100" spans="1:61" ht="84.75" customHeight="1" x14ac:dyDescent="0.25">
      <c r="A100" s="43" t="s">
        <v>24</v>
      </c>
      <c r="B100" s="43" t="s">
        <v>25</v>
      </c>
      <c r="C100" s="43" t="s">
        <v>26</v>
      </c>
      <c r="D100" s="43" t="s">
        <v>27</v>
      </c>
      <c r="E100" s="43" t="s">
        <v>34</v>
      </c>
      <c r="F100" s="30" t="s">
        <v>28</v>
      </c>
      <c r="G100" s="30" t="s">
        <v>29</v>
      </c>
      <c r="H100" s="30" t="s">
        <v>30</v>
      </c>
      <c r="I100" s="30" t="s">
        <v>688</v>
      </c>
      <c r="J100" s="30" t="s">
        <v>608</v>
      </c>
      <c r="K100" s="29" t="s">
        <v>689</v>
      </c>
      <c r="L100" s="44" t="s">
        <v>618</v>
      </c>
      <c r="M100" s="36" t="s">
        <v>619</v>
      </c>
      <c r="N100" s="36" t="s">
        <v>690</v>
      </c>
      <c r="O100" s="36" t="s">
        <v>688</v>
      </c>
      <c r="P100" s="30">
        <v>25</v>
      </c>
      <c r="Q100" s="28" t="s">
        <v>71</v>
      </c>
      <c r="R100" s="30" t="s">
        <v>10</v>
      </c>
      <c r="S100" s="30"/>
      <c r="T100" s="30"/>
      <c r="U100" s="30"/>
      <c r="V100" s="30"/>
      <c r="W100" s="30"/>
      <c r="X100" s="30"/>
      <c r="Y100" s="30"/>
      <c r="Z100" s="30"/>
      <c r="AA100" s="30"/>
      <c r="AB100" s="30"/>
      <c r="AC100" s="30"/>
      <c r="AD100" s="30"/>
      <c r="AE100" s="30"/>
      <c r="AF100" s="30"/>
      <c r="AG100" s="30" t="s">
        <v>444</v>
      </c>
      <c r="AH100" s="30" t="s">
        <v>535</v>
      </c>
      <c r="AI100" s="30" t="s">
        <v>441</v>
      </c>
      <c r="AJ100" s="30" t="s">
        <v>445</v>
      </c>
      <c r="AK100" s="29" t="s">
        <v>693</v>
      </c>
      <c r="AL100" s="28" t="s">
        <v>694</v>
      </c>
      <c r="AM100" s="30">
        <v>0</v>
      </c>
      <c r="AN100" s="101">
        <v>500</v>
      </c>
      <c r="AO100" s="101">
        <v>1900</v>
      </c>
      <c r="AP100" s="101">
        <v>1900</v>
      </c>
      <c r="AQ100" s="101">
        <v>1900</v>
      </c>
      <c r="AR100" s="101">
        <v>2000</v>
      </c>
      <c r="AS100" s="101">
        <v>500</v>
      </c>
      <c r="AT100" s="101"/>
      <c r="AU100" s="101">
        <v>1900</v>
      </c>
      <c r="AV100" s="30"/>
      <c r="AW100" s="42"/>
      <c r="AX100" s="30"/>
      <c r="AY100" s="30"/>
      <c r="AZ100" s="30"/>
      <c r="BA100" s="30"/>
      <c r="BB100" s="29"/>
      <c r="BC100" s="29"/>
      <c r="BD100" s="29"/>
      <c r="BE100" s="29">
        <v>1400</v>
      </c>
      <c r="BF100" s="29"/>
      <c r="BG100" s="29">
        <v>500</v>
      </c>
    </row>
    <row r="101" spans="1:61" ht="84.75" customHeight="1" x14ac:dyDescent="0.25">
      <c r="A101" s="43" t="s">
        <v>24</v>
      </c>
      <c r="B101" s="43" t="s">
        <v>25</v>
      </c>
      <c r="C101" s="43" t="s">
        <v>26</v>
      </c>
      <c r="D101" s="43" t="s">
        <v>27</v>
      </c>
      <c r="E101" s="43" t="s">
        <v>34</v>
      </c>
      <c r="F101" s="30" t="s">
        <v>28</v>
      </c>
      <c r="G101" s="30" t="s">
        <v>29</v>
      </c>
      <c r="H101" s="30" t="s">
        <v>30</v>
      </c>
      <c r="I101" s="30" t="s">
        <v>695</v>
      </c>
      <c r="J101" s="30" t="s">
        <v>608</v>
      </c>
      <c r="K101" s="29" t="s">
        <v>689</v>
      </c>
      <c r="L101" s="44" t="s">
        <v>618</v>
      </c>
      <c r="M101" s="36" t="s">
        <v>619</v>
      </c>
      <c r="N101" s="36" t="s">
        <v>696</v>
      </c>
      <c r="O101" s="36" t="s">
        <v>695</v>
      </c>
      <c r="P101" s="30">
        <v>26</v>
      </c>
      <c r="Q101" s="28" t="s">
        <v>72</v>
      </c>
      <c r="R101" s="30" t="s">
        <v>10</v>
      </c>
      <c r="S101" s="30" t="s">
        <v>32</v>
      </c>
      <c r="T101" s="30"/>
      <c r="U101" s="30"/>
      <c r="V101" s="30"/>
      <c r="W101" s="30"/>
      <c r="X101" s="30"/>
      <c r="Y101" s="30"/>
      <c r="Z101" s="30"/>
      <c r="AA101" s="30" t="s">
        <v>32</v>
      </c>
      <c r="AB101" s="30"/>
      <c r="AC101" s="30"/>
      <c r="AD101" s="30"/>
      <c r="AE101" s="30"/>
      <c r="AF101" s="30"/>
      <c r="AG101" s="30" t="s">
        <v>444</v>
      </c>
      <c r="AH101" s="30" t="s">
        <v>463</v>
      </c>
      <c r="AI101" s="30" t="s">
        <v>441</v>
      </c>
      <c r="AJ101" s="30" t="s">
        <v>445</v>
      </c>
      <c r="AK101" s="29" t="s">
        <v>697</v>
      </c>
      <c r="AL101" s="28" t="s">
        <v>698</v>
      </c>
      <c r="AM101" s="25">
        <v>0</v>
      </c>
      <c r="AN101" s="99">
        <v>0</v>
      </c>
      <c r="AO101" s="99">
        <v>60000</v>
      </c>
      <c r="AP101" s="99">
        <v>100000</v>
      </c>
      <c r="AQ101" s="99">
        <v>100000</v>
      </c>
      <c r="AR101" s="99">
        <v>260000</v>
      </c>
      <c r="AS101" s="99">
        <v>0</v>
      </c>
      <c r="AT101" s="99"/>
      <c r="AU101" s="99">
        <v>60000</v>
      </c>
      <c r="AV101" s="30"/>
      <c r="AW101" s="42"/>
      <c r="AX101" s="30"/>
      <c r="AY101" s="30"/>
      <c r="AZ101" s="30"/>
      <c r="BA101" s="30">
        <v>20000</v>
      </c>
      <c r="BB101" s="29"/>
      <c r="BC101" s="29">
        <v>20000</v>
      </c>
      <c r="BD101" s="29">
        <v>10000</v>
      </c>
      <c r="BE101" s="29"/>
      <c r="BF101" s="29">
        <v>10000</v>
      </c>
      <c r="BG101" s="29"/>
    </row>
    <row r="102" spans="1:61" ht="84.75" customHeight="1" x14ac:dyDescent="0.25">
      <c r="A102" s="43" t="s">
        <v>24</v>
      </c>
      <c r="B102" s="43" t="s">
        <v>25</v>
      </c>
      <c r="C102" s="43" t="s">
        <v>26</v>
      </c>
      <c r="D102" s="43" t="s">
        <v>27</v>
      </c>
      <c r="E102" s="43" t="s">
        <v>34</v>
      </c>
      <c r="F102" s="30" t="s">
        <v>73</v>
      </c>
      <c r="G102" s="30" t="s">
        <v>29</v>
      </c>
      <c r="H102" s="107" t="s">
        <v>74</v>
      </c>
      <c r="I102" s="30" t="s">
        <v>688</v>
      </c>
      <c r="J102" s="30" t="s">
        <v>608</v>
      </c>
      <c r="K102" s="29" t="s">
        <v>689</v>
      </c>
      <c r="L102" s="44" t="s">
        <v>618</v>
      </c>
      <c r="M102" s="36" t="s">
        <v>619</v>
      </c>
      <c r="N102" s="36" t="s">
        <v>690</v>
      </c>
      <c r="O102" s="36" t="s">
        <v>688</v>
      </c>
      <c r="P102" s="30">
        <v>27</v>
      </c>
      <c r="Q102" s="28" t="s">
        <v>75</v>
      </c>
      <c r="R102" s="30" t="s">
        <v>10</v>
      </c>
      <c r="S102" s="30"/>
      <c r="T102" s="30"/>
      <c r="U102" s="30" t="s">
        <v>76</v>
      </c>
      <c r="V102" s="30" t="s">
        <v>77</v>
      </c>
      <c r="W102" s="30"/>
      <c r="X102" s="30"/>
      <c r="Y102" s="30"/>
      <c r="Z102" s="30"/>
      <c r="AA102" s="30"/>
      <c r="AB102" s="30"/>
      <c r="AC102" s="30"/>
      <c r="AD102" s="30"/>
      <c r="AE102" s="30"/>
      <c r="AF102" s="30"/>
      <c r="AG102" s="30" t="s">
        <v>444</v>
      </c>
      <c r="AH102" s="30" t="s">
        <v>535</v>
      </c>
      <c r="AI102" s="30" t="s">
        <v>441</v>
      </c>
      <c r="AJ102" s="30" t="s">
        <v>445</v>
      </c>
      <c r="AK102" s="29" t="s">
        <v>699</v>
      </c>
      <c r="AL102" s="28" t="s">
        <v>700</v>
      </c>
      <c r="AM102" s="30">
        <v>0</v>
      </c>
      <c r="AN102" s="101">
        <v>0</v>
      </c>
      <c r="AO102" s="101">
        <v>3</v>
      </c>
      <c r="AP102" s="101">
        <v>3</v>
      </c>
      <c r="AQ102" s="101">
        <v>3</v>
      </c>
      <c r="AR102" s="101">
        <v>9</v>
      </c>
      <c r="AS102" s="101">
        <v>0</v>
      </c>
      <c r="AT102" s="101"/>
      <c r="AU102" s="101">
        <v>3</v>
      </c>
      <c r="AV102" s="30"/>
      <c r="AW102" s="42"/>
      <c r="AX102" s="30"/>
      <c r="AY102" s="30"/>
      <c r="AZ102" s="30"/>
      <c r="BA102" s="30"/>
      <c r="BB102" s="29"/>
      <c r="BC102" s="29">
        <v>1</v>
      </c>
      <c r="BD102" s="29"/>
      <c r="BE102" s="29"/>
      <c r="BF102" s="29">
        <v>2</v>
      </c>
      <c r="BG102" s="29"/>
    </row>
    <row r="103" spans="1:61" ht="84.75" customHeight="1" x14ac:dyDescent="0.25">
      <c r="A103" s="43" t="s">
        <v>24</v>
      </c>
      <c r="B103" s="43" t="s">
        <v>25</v>
      </c>
      <c r="C103" s="43" t="s">
        <v>26</v>
      </c>
      <c r="D103" s="43" t="s">
        <v>27</v>
      </c>
      <c r="E103" s="43" t="s">
        <v>27</v>
      </c>
      <c r="F103" s="30" t="s">
        <v>38</v>
      </c>
      <c r="G103" s="30" t="s">
        <v>39</v>
      </c>
      <c r="H103" s="30" t="s">
        <v>30</v>
      </c>
      <c r="I103" s="30" t="s">
        <v>629</v>
      </c>
      <c r="J103" s="30" t="s">
        <v>701</v>
      </c>
      <c r="K103" s="29" t="s">
        <v>684</v>
      </c>
      <c r="L103" s="44" t="s">
        <v>631</v>
      </c>
      <c r="M103" s="36" t="s">
        <v>632</v>
      </c>
      <c r="N103" s="36" t="s">
        <v>633</v>
      </c>
      <c r="O103" s="36" t="s">
        <v>634</v>
      </c>
      <c r="P103" s="103">
        <v>28</v>
      </c>
      <c r="Q103" s="28" t="s">
        <v>78</v>
      </c>
      <c r="R103" s="30" t="s">
        <v>36</v>
      </c>
      <c r="S103" s="30"/>
      <c r="T103" s="30"/>
      <c r="U103" s="30"/>
      <c r="V103" s="30"/>
      <c r="W103" s="30"/>
      <c r="X103" s="30"/>
      <c r="Y103" s="30"/>
      <c r="Z103" s="30"/>
      <c r="AA103" s="30"/>
      <c r="AB103" s="30"/>
      <c r="AC103" s="30"/>
      <c r="AD103" s="30"/>
      <c r="AE103" s="30"/>
      <c r="AF103" s="30"/>
      <c r="AG103" s="30" t="s">
        <v>444</v>
      </c>
      <c r="AH103" s="30" t="s">
        <v>456</v>
      </c>
      <c r="AI103" s="30" t="s">
        <v>441</v>
      </c>
      <c r="AJ103" s="30" t="s">
        <v>445</v>
      </c>
      <c r="AK103" s="29" t="s">
        <v>702</v>
      </c>
      <c r="AL103" s="28"/>
      <c r="AM103" s="25">
        <v>0</v>
      </c>
      <c r="AN103" s="99">
        <v>0</v>
      </c>
      <c r="AO103" s="99">
        <v>2</v>
      </c>
      <c r="AP103" s="99">
        <v>2</v>
      </c>
      <c r="AQ103" s="99">
        <v>1</v>
      </c>
      <c r="AR103" s="99">
        <v>5</v>
      </c>
      <c r="AS103" s="99">
        <v>0</v>
      </c>
      <c r="AT103" s="99"/>
      <c r="AU103" s="99">
        <v>2</v>
      </c>
      <c r="AV103" s="30"/>
      <c r="AW103" s="42"/>
      <c r="AX103" s="30"/>
      <c r="AY103" s="30"/>
      <c r="AZ103" s="30"/>
      <c r="BA103" s="30">
        <v>50</v>
      </c>
      <c r="BB103" s="29"/>
      <c r="BC103" s="29"/>
      <c r="BD103" s="29"/>
      <c r="BE103" s="29"/>
      <c r="BF103" s="29"/>
      <c r="BG103" s="29">
        <v>50</v>
      </c>
    </row>
    <row r="104" spans="1:61" ht="84.75" customHeight="1" x14ac:dyDescent="0.25">
      <c r="A104" s="43" t="s">
        <v>24</v>
      </c>
      <c r="B104" s="43" t="s">
        <v>25</v>
      </c>
      <c r="C104" s="43" t="s">
        <v>26</v>
      </c>
      <c r="D104" s="43" t="s">
        <v>27</v>
      </c>
      <c r="E104" s="43" t="s">
        <v>27</v>
      </c>
      <c r="F104" s="30" t="s">
        <v>38</v>
      </c>
      <c r="G104" s="30" t="s">
        <v>79</v>
      </c>
      <c r="H104" s="30" t="s">
        <v>30</v>
      </c>
      <c r="I104" s="30" t="s">
        <v>629</v>
      </c>
      <c r="J104" s="30" t="s">
        <v>701</v>
      </c>
      <c r="K104" s="29" t="s">
        <v>684</v>
      </c>
      <c r="L104" s="44" t="s">
        <v>631</v>
      </c>
      <c r="M104" s="36" t="s">
        <v>632</v>
      </c>
      <c r="N104" s="36" t="s">
        <v>633</v>
      </c>
      <c r="O104" s="36" t="s">
        <v>634</v>
      </c>
      <c r="P104" s="103">
        <v>29</v>
      </c>
      <c r="Q104" s="28" t="s">
        <v>80</v>
      </c>
      <c r="R104" s="30" t="s">
        <v>81</v>
      </c>
      <c r="S104" s="30"/>
      <c r="T104" s="30"/>
      <c r="U104" s="30"/>
      <c r="V104" s="30" t="s">
        <v>41</v>
      </c>
      <c r="W104" s="30"/>
      <c r="X104" s="30"/>
      <c r="Y104" s="30"/>
      <c r="Z104" s="30"/>
      <c r="AA104" s="30"/>
      <c r="AB104" s="30"/>
      <c r="AC104" s="30"/>
      <c r="AD104" s="30"/>
      <c r="AE104" s="30"/>
      <c r="AF104" s="30"/>
      <c r="AG104" s="30" t="s">
        <v>444</v>
      </c>
      <c r="AH104" s="30" t="s">
        <v>456</v>
      </c>
      <c r="AI104" s="30" t="s">
        <v>503</v>
      </c>
      <c r="AJ104" s="30" t="s">
        <v>437</v>
      </c>
      <c r="AK104" s="29" t="s">
        <v>703</v>
      </c>
      <c r="AL104" s="29"/>
      <c r="AM104" s="30">
        <v>0</v>
      </c>
      <c r="AN104" s="30">
        <v>11</v>
      </c>
      <c r="AO104" s="30">
        <v>17</v>
      </c>
      <c r="AP104" s="30">
        <v>22</v>
      </c>
      <c r="AQ104" s="30">
        <v>30</v>
      </c>
      <c r="AR104" s="30">
        <v>30</v>
      </c>
      <c r="AS104" s="30">
        <v>11</v>
      </c>
      <c r="AT104" s="30"/>
      <c r="AU104" s="97">
        <v>17</v>
      </c>
      <c r="AV104" s="30"/>
      <c r="AW104" s="39"/>
      <c r="AX104" s="30"/>
      <c r="AY104" s="30"/>
      <c r="AZ104" s="30"/>
      <c r="BA104" s="29"/>
      <c r="BB104" s="29"/>
      <c r="BC104" s="29"/>
      <c r="BD104" s="29"/>
      <c r="BE104" s="29"/>
      <c r="BF104" s="29"/>
      <c r="BG104" s="30">
        <v>17</v>
      </c>
    </row>
    <row r="105" spans="1:61" ht="84.75" customHeight="1" x14ac:dyDescent="0.25">
      <c r="A105" s="43" t="s">
        <v>24</v>
      </c>
      <c r="B105" s="43" t="s">
        <v>25</v>
      </c>
      <c r="C105" s="43" t="s">
        <v>26</v>
      </c>
      <c r="D105" s="43" t="s">
        <v>27</v>
      </c>
      <c r="E105" s="43" t="s">
        <v>27</v>
      </c>
      <c r="F105" s="30" t="s">
        <v>51</v>
      </c>
      <c r="G105" s="107" t="s">
        <v>82</v>
      </c>
      <c r="H105" s="30" t="s">
        <v>30</v>
      </c>
      <c r="I105" s="30" t="s">
        <v>648</v>
      </c>
      <c r="J105" s="30" t="s">
        <v>664</v>
      </c>
      <c r="K105" s="29" t="s">
        <v>704</v>
      </c>
      <c r="L105" s="44" t="s">
        <v>651</v>
      </c>
      <c r="M105" s="36" t="s">
        <v>652</v>
      </c>
      <c r="N105" s="36" t="s">
        <v>653</v>
      </c>
      <c r="O105" s="36" t="s">
        <v>654</v>
      </c>
      <c r="P105" s="30">
        <v>30</v>
      </c>
      <c r="Q105" s="28" t="s">
        <v>83</v>
      </c>
      <c r="R105" s="30" t="s">
        <v>36</v>
      </c>
      <c r="S105" s="30"/>
      <c r="T105" s="30"/>
      <c r="U105" s="30"/>
      <c r="V105" s="30" t="s">
        <v>84</v>
      </c>
      <c r="W105" s="30"/>
      <c r="X105" s="30"/>
      <c r="Y105" s="30"/>
      <c r="Z105" s="30"/>
      <c r="AA105" s="30"/>
      <c r="AB105" s="30"/>
      <c r="AC105" s="30"/>
      <c r="AD105" s="30"/>
      <c r="AE105" s="30"/>
      <c r="AF105" s="30"/>
      <c r="AG105" s="30" t="s">
        <v>444</v>
      </c>
      <c r="AH105" s="30" t="s">
        <v>460</v>
      </c>
      <c r="AI105" s="30" t="s">
        <v>457</v>
      </c>
      <c r="AJ105" s="30" t="s">
        <v>445</v>
      </c>
      <c r="AK105" s="29" t="s">
        <v>705</v>
      </c>
      <c r="AL105" s="29" t="s">
        <v>656</v>
      </c>
      <c r="AM105" s="25">
        <v>0</v>
      </c>
      <c r="AN105" s="25">
        <v>5000</v>
      </c>
      <c r="AO105" s="25">
        <v>10000</v>
      </c>
      <c r="AP105" s="25">
        <v>11000</v>
      </c>
      <c r="AQ105" s="25">
        <v>12000</v>
      </c>
      <c r="AR105" s="25">
        <v>12000</v>
      </c>
      <c r="AS105" s="25">
        <v>9467</v>
      </c>
      <c r="AT105" s="25">
        <v>63533</v>
      </c>
      <c r="AU105" s="25">
        <v>10000</v>
      </c>
      <c r="AV105" s="30">
        <v>0</v>
      </c>
      <c r="AW105" s="39">
        <v>1500</v>
      </c>
      <c r="AX105" s="105"/>
      <c r="AY105" s="30">
        <v>2000</v>
      </c>
      <c r="AZ105" s="105"/>
      <c r="BA105" s="29">
        <v>3000</v>
      </c>
      <c r="BB105" s="102"/>
      <c r="BC105" s="29">
        <v>5500</v>
      </c>
      <c r="BD105" s="29">
        <v>7000</v>
      </c>
      <c r="BE105" s="29">
        <v>9000</v>
      </c>
      <c r="BF105" s="29">
        <v>10000</v>
      </c>
      <c r="BG105" s="102"/>
    </row>
    <row r="106" spans="1:61" ht="84.75" customHeight="1" x14ac:dyDescent="0.25">
      <c r="A106" s="43" t="s">
        <v>24</v>
      </c>
      <c r="B106" s="43" t="s">
        <v>25</v>
      </c>
      <c r="C106" s="43" t="s">
        <v>26</v>
      </c>
      <c r="D106" s="43" t="s">
        <v>27</v>
      </c>
      <c r="E106" s="43" t="s">
        <v>34</v>
      </c>
      <c r="F106" s="30" t="s">
        <v>51</v>
      </c>
      <c r="G106" s="30" t="s">
        <v>29</v>
      </c>
      <c r="H106" s="30" t="s">
        <v>30</v>
      </c>
      <c r="I106" s="30" t="s">
        <v>695</v>
      </c>
      <c r="J106" s="30" t="s">
        <v>664</v>
      </c>
      <c r="K106" s="29" t="s">
        <v>670</v>
      </c>
      <c r="L106" s="44" t="s">
        <v>618</v>
      </c>
      <c r="M106" s="36" t="s">
        <v>619</v>
      </c>
      <c r="N106" s="36" t="s">
        <v>696</v>
      </c>
      <c r="O106" s="36" t="s">
        <v>695</v>
      </c>
      <c r="P106" s="30">
        <v>31</v>
      </c>
      <c r="Q106" s="28" t="s">
        <v>85</v>
      </c>
      <c r="R106" s="30" t="s">
        <v>10</v>
      </c>
      <c r="S106" s="30" t="s">
        <v>32</v>
      </c>
      <c r="T106" s="30"/>
      <c r="U106" s="30"/>
      <c r="V106" s="30"/>
      <c r="W106" s="30"/>
      <c r="X106" s="30"/>
      <c r="Y106" s="30"/>
      <c r="Z106" s="30"/>
      <c r="AA106" s="30"/>
      <c r="AB106" s="30"/>
      <c r="AC106" s="30"/>
      <c r="AD106" s="30"/>
      <c r="AE106" s="30"/>
      <c r="AF106" s="30"/>
      <c r="AG106" s="30" t="s">
        <v>444</v>
      </c>
      <c r="AH106" s="30" t="s">
        <v>463</v>
      </c>
      <c r="AI106" s="30" t="s">
        <v>441</v>
      </c>
      <c r="AJ106" s="30" t="s">
        <v>445</v>
      </c>
      <c r="AK106" s="29" t="s">
        <v>706</v>
      </c>
      <c r="AL106" s="28" t="s">
        <v>707</v>
      </c>
      <c r="AM106" s="30">
        <v>0</v>
      </c>
      <c r="AN106" s="101">
        <v>1500</v>
      </c>
      <c r="AO106" s="101">
        <v>1200</v>
      </c>
      <c r="AP106" s="101">
        <v>2500</v>
      </c>
      <c r="AQ106" s="101">
        <v>1500</v>
      </c>
      <c r="AR106" s="101">
        <v>6700</v>
      </c>
      <c r="AS106" s="101">
        <v>1548</v>
      </c>
      <c r="AT106" s="101">
        <v>0</v>
      </c>
      <c r="AU106" s="101">
        <v>1200</v>
      </c>
      <c r="AV106" s="30">
        <v>0</v>
      </c>
      <c r="AW106" s="42">
        <v>0</v>
      </c>
      <c r="AX106" s="30">
        <v>0</v>
      </c>
      <c r="AY106" s="30">
        <v>100</v>
      </c>
      <c r="AZ106" s="30"/>
      <c r="BA106" s="30">
        <v>400</v>
      </c>
      <c r="BB106" s="29"/>
      <c r="BC106" s="29"/>
      <c r="BD106" s="29">
        <v>400</v>
      </c>
      <c r="BE106" s="29"/>
      <c r="BF106" s="29">
        <v>300</v>
      </c>
      <c r="BG106" s="29"/>
    </row>
    <row r="107" spans="1:61" ht="84.75" customHeight="1" x14ac:dyDescent="0.25">
      <c r="A107" s="43" t="s">
        <v>24</v>
      </c>
      <c r="B107" s="43" t="s">
        <v>25</v>
      </c>
      <c r="C107" s="43" t="s">
        <v>26</v>
      </c>
      <c r="D107" s="43" t="s">
        <v>27</v>
      </c>
      <c r="E107" s="43" t="s">
        <v>27</v>
      </c>
      <c r="F107" s="30" t="s">
        <v>28</v>
      </c>
      <c r="G107" s="30" t="s">
        <v>29</v>
      </c>
      <c r="H107" s="30" t="s">
        <v>30</v>
      </c>
      <c r="I107" s="30" t="s">
        <v>708</v>
      </c>
      <c r="J107" s="30" t="s">
        <v>608</v>
      </c>
      <c r="K107" s="29" t="s">
        <v>709</v>
      </c>
      <c r="L107" s="44" t="s">
        <v>631</v>
      </c>
      <c r="M107" s="36" t="s">
        <v>632</v>
      </c>
      <c r="N107" s="36" t="s">
        <v>710</v>
      </c>
      <c r="O107" s="36" t="s">
        <v>708</v>
      </c>
      <c r="P107" s="30">
        <v>32</v>
      </c>
      <c r="Q107" s="28" t="s">
        <v>86</v>
      </c>
      <c r="R107" s="30" t="s">
        <v>36</v>
      </c>
      <c r="S107" s="30"/>
      <c r="T107" s="30"/>
      <c r="U107" s="30"/>
      <c r="V107" s="30" t="s">
        <v>221</v>
      </c>
      <c r="W107" s="30"/>
      <c r="X107" s="30"/>
      <c r="Y107" s="30"/>
      <c r="Z107" s="30"/>
      <c r="AA107" s="30"/>
      <c r="AB107" s="30"/>
      <c r="AC107" s="30" t="s">
        <v>32</v>
      </c>
      <c r="AD107" s="30"/>
      <c r="AE107" s="30"/>
      <c r="AF107" s="30"/>
      <c r="AG107" s="30" t="s">
        <v>469</v>
      </c>
      <c r="AH107" s="30" t="s">
        <v>463</v>
      </c>
      <c r="AI107" s="30" t="s">
        <v>457</v>
      </c>
      <c r="AJ107" s="30" t="s">
        <v>445</v>
      </c>
      <c r="AK107" s="29" t="s">
        <v>711</v>
      </c>
      <c r="AL107" s="29" t="s">
        <v>687</v>
      </c>
      <c r="AM107" s="25">
        <v>55</v>
      </c>
      <c r="AN107" s="25">
        <v>55</v>
      </c>
      <c r="AO107" s="25">
        <v>55</v>
      </c>
      <c r="AP107" s="25">
        <v>70</v>
      </c>
      <c r="AQ107" s="25">
        <v>70</v>
      </c>
      <c r="AR107" s="25">
        <v>70</v>
      </c>
      <c r="AS107" s="25">
        <v>55</v>
      </c>
      <c r="AT107" s="25">
        <v>0</v>
      </c>
      <c r="AU107" s="25">
        <v>55</v>
      </c>
      <c r="AV107" s="30"/>
      <c r="AW107" s="39"/>
      <c r="AX107" s="30">
        <v>55</v>
      </c>
      <c r="AY107" s="30"/>
      <c r="AZ107" s="30"/>
      <c r="BA107" s="29"/>
      <c r="BB107" s="29"/>
      <c r="BC107" s="29"/>
      <c r="BD107" s="29"/>
      <c r="BE107" s="29"/>
      <c r="BF107" s="29"/>
      <c r="BG107" s="29"/>
    </row>
    <row r="108" spans="1:61" ht="84.75" customHeight="1" x14ac:dyDescent="0.25">
      <c r="A108" s="43" t="s">
        <v>24</v>
      </c>
      <c r="B108" s="43" t="s">
        <v>25</v>
      </c>
      <c r="C108" s="43" t="s">
        <v>26</v>
      </c>
      <c r="D108" s="43" t="s">
        <v>27</v>
      </c>
      <c r="E108" s="43" t="s">
        <v>34</v>
      </c>
      <c r="F108" s="30" t="s">
        <v>51</v>
      </c>
      <c r="G108" s="30" t="s">
        <v>29</v>
      </c>
      <c r="H108" s="30" t="s">
        <v>30</v>
      </c>
      <c r="I108" s="30" t="s">
        <v>663</v>
      </c>
      <c r="J108" s="30" t="s">
        <v>664</v>
      </c>
      <c r="K108" s="29" t="s">
        <v>676</v>
      </c>
      <c r="L108" s="44" t="s">
        <v>618</v>
      </c>
      <c r="M108" s="36" t="s">
        <v>619</v>
      </c>
      <c r="N108" s="36" t="s">
        <v>666</v>
      </c>
      <c r="O108" s="36" t="s">
        <v>667</v>
      </c>
      <c r="P108" s="30">
        <v>33</v>
      </c>
      <c r="Q108" s="28" t="s">
        <v>87</v>
      </c>
      <c r="R108" s="30" t="s">
        <v>36</v>
      </c>
      <c r="S108" s="30" t="s">
        <v>32</v>
      </c>
      <c r="T108" s="30"/>
      <c r="U108" s="30"/>
      <c r="V108" s="30"/>
      <c r="W108" s="30"/>
      <c r="X108" s="30"/>
      <c r="Y108" s="30"/>
      <c r="Z108" s="30"/>
      <c r="AA108" s="30"/>
      <c r="AB108" s="30"/>
      <c r="AC108" s="30"/>
      <c r="AD108" s="30"/>
      <c r="AE108" s="30"/>
      <c r="AF108" s="30"/>
      <c r="AG108" s="30" t="s">
        <v>444</v>
      </c>
      <c r="AH108" s="30" t="s">
        <v>463</v>
      </c>
      <c r="AI108" s="30" t="s">
        <v>457</v>
      </c>
      <c r="AJ108" s="30" t="s">
        <v>445</v>
      </c>
      <c r="AK108" s="29" t="s">
        <v>712</v>
      </c>
      <c r="AL108" s="29" t="s">
        <v>713</v>
      </c>
      <c r="AM108" s="30">
        <v>129</v>
      </c>
      <c r="AN108" s="30">
        <v>129</v>
      </c>
      <c r="AO108" s="30">
        <v>129</v>
      </c>
      <c r="AP108" s="30">
        <v>129</v>
      </c>
      <c r="AQ108" s="30">
        <v>129</v>
      </c>
      <c r="AR108" s="30">
        <v>129</v>
      </c>
      <c r="AS108" s="30">
        <v>64</v>
      </c>
      <c r="AT108" s="30">
        <v>65</v>
      </c>
      <c r="AU108" s="30">
        <v>129</v>
      </c>
      <c r="AV108" s="30"/>
      <c r="AW108" s="39"/>
      <c r="AX108" s="30">
        <v>32</v>
      </c>
      <c r="AY108" s="30"/>
      <c r="AZ108" s="30"/>
      <c r="BA108" s="29">
        <v>65</v>
      </c>
      <c r="BB108" s="29"/>
      <c r="BC108" s="29"/>
      <c r="BD108" s="29">
        <v>100</v>
      </c>
      <c r="BE108" s="29"/>
      <c r="BF108" s="29"/>
      <c r="BG108" s="29">
        <v>129</v>
      </c>
    </row>
    <row r="109" spans="1:61" ht="84.75" customHeight="1" x14ac:dyDescent="0.25">
      <c r="A109" s="43" t="s">
        <v>24</v>
      </c>
      <c r="B109" s="43" t="s">
        <v>25</v>
      </c>
      <c r="C109" s="43" t="s">
        <v>26</v>
      </c>
      <c r="D109" s="43" t="s">
        <v>27</v>
      </c>
      <c r="E109" s="43" t="s">
        <v>34</v>
      </c>
      <c r="F109" s="30" t="s">
        <v>42</v>
      </c>
      <c r="G109" s="30" t="s">
        <v>29</v>
      </c>
      <c r="H109" s="30" t="s">
        <v>30</v>
      </c>
      <c r="I109" s="30" t="s">
        <v>636</v>
      </c>
      <c r="J109" s="30" t="s">
        <v>616</v>
      </c>
      <c r="K109" s="29" t="s">
        <v>709</v>
      </c>
      <c r="L109" s="44" t="s">
        <v>618</v>
      </c>
      <c r="M109" s="36" t="s">
        <v>619</v>
      </c>
      <c r="N109" s="36" t="s">
        <v>639</v>
      </c>
      <c r="O109" s="36" t="s">
        <v>636</v>
      </c>
      <c r="P109" s="30">
        <v>34</v>
      </c>
      <c r="Q109" s="28" t="s">
        <v>88</v>
      </c>
      <c r="R109" s="30" t="s">
        <v>81</v>
      </c>
      <c r="S109" s="30"/>
      <c r="T109" s="30"/>
      <c r="U109" s="30"/>
      <c r="V109" s="30"/>
      <c r="W109" s="30"/>
      <c r="X109" s="30"/>
      <c r="Y109" s="30"/>
      <c r="Z109" s="30"/>
      <c r="AA109" s="30"/>
      <c r="AB109" s="30"/>
      <c r="AC109" s="30"/>
      <c r="AD109" s="30"/>
      <c r="AE109" s="30"/>
      <c r="AF109" s="30"/>
      <c r="AG109" s="30" t="s">
        <v>534</v>
      </c>
      <c r="AH109" s="30" t="s">
        <v>456</v>
      </c>
      <c r="AI109" s="30" t="s">
        <v>457</v>
      </c>
      <c r="AJ109" s="30" t="s">
        <v>437</v>
      </c>
      <c r="AK109" s="29" t="s">
        <v>714</v>
      </c>
      <c r="AL109" s="29" t="s">
        <v>715</v>
      </c>
      <c r="AM109" s="25">
        <v>5</v>
      </c>
      <c r="AN109" s="25">
        <v>10</v>
      </c>
      <c r="AO109" s="25">
        <v>80</v>
      </c>
      <c r="AP109" s="25"/>
      <c r="AQ109" s="25"/>
      <c r="AR109" s="25">
        <v>80</v>
      </c>
      <c r="AS109" s="25">
        <v>10</v>
      </c>
      <c r="AT109" s="25"/>
      <c r="AU109" s="25">
        <v>80</v>
      </c>
      <c r="AV109" s="30"/>
      <c r="AW109" s="39"/>
      <c r="AX109" s="30"/>
      <c r="AY109" s="30"/>
      <c r="AZ109" s="30"/>
      <c r="BA109" s="29"/>
      <c r="BB109" s="29"/>
      <c r="BC109" s="29"/>
      <c r="BD109" s="29"/>
      <c r="BE109" s="29"/>
      <c r="BF109" s="29"/>
      <c r="BG109" s="29">
        <v>80</v>
      </c>
    </row>
    <row r="110" spans="1:61" ht="84.75" customHeight="1" x14ac:dyDescent="0.25">
      <c r="A110" s="43" t="s">
        <v>24</v>
      </c>
      <c r="B110" s="43" t="s">
        <v>25</v>
      </c>
      <c r="C110" s="43" t="s">
        <v>26</v>
      </c>
      <c r="D110" s="43" t="s">
        <v>27</v>
      </c>
      <c r="E110" s="43" t="s">
        <v>27</v>
      </c>
      <c r="F110" s="30" t="s">
        <v>42</v>
      </c>
      <c r="G110" s="30" t="s">
        <v>29</v>
      </c>
      <c r="H110" s="30" t="s">
        <v>30</v>
      </c>
      <c r="I110" s="30"/>
      <c r="J110" s="30"/>
      <c r="K110" s="29"/>
      <c r="L110" s="44"/>
      <c r="M110" s="36"/>
      <c r="N110" s="36"/>
      <c r="O110" s="36" t="s">
        <v>634</v>
      </c>
      <c r="P110" s="30">
        <v>506</v>
      </c>
      <c r="Q110" s="28" t="s">
        <v>716</v>
      </c>
      <c r="R110" s="30" t="s">
        <v>81</v>
      </c>
      <c r="S110" s="30"/>
      <c r="T110" s="30"/>
      <c r="U110" s="30"/>
      <c r="V110" s="30"/>
      <c r="W110" s="30"/>
      <c r="X110" s="30"/>
      <c r="Y110" s="30"/>
      <c r="Z110" s="30"/>
      <c r="AA110" s="30"/>
      <c r="AB110" s="30"/>
      <c r="AC110" s="30"/>
      <c r="AD110" s="30"/>
      <c r="AE110" s="30"/>
      <c r="AF110" s="30"/>
      <c r="AG110" s="30"/>
      <c r="AH110" s="30" t="s">
        <v>456</v>
      </c>
      <c r="AI110" s="30" t="s">
        <v>503</v>
      </c>
      <c r="AJ110" s="30" t="s">
        <v>437</v>
      </c>
      <c r="AK110" s="29" t="s">
        <v>717</v>
      </c>
      <c r="AL110" s="29"/>
      <c r="AM110" s="30"/>
      <c r="AN110" s="30"/>
      <c r="AO110" s="30"/>
      <c r="AP110" s="30"/>
      <c r="AQ110" s="30"/>
      <c r="AR110" s="30"/>
      <c r="AS110" s="30"/>
      <c r="AT110" s="30"/>
      <c r="AU110" s="59">
        <v>0</v>
      </c>
      <c r="AV110" s="30"/>
      <c r="AW110" s="109"/>
      <c r="AX110" s="30"/>
      <c r="AY110" s="30"/>
      <c r="AZ110" s="30"/>
      <c r="BA110" s="29"/>
      <c r="BB110" s="29"/>
      <c r="BC110" s="29"/>
      <c r="BD110" s="29"/>
      <c r="BE110" s="29"/>
      <c r="BF110" s="29"/>
      <c r="BG110" s="30"/>
      <c r="BI110" s="86" t="s">
        <v>582</v>
      </c>
    </row>
    <row r="111" spans="1:61" ht="84.75" customHeight="1" x14ac:dyDescent="0.25">
      <c r="A111" s="43" t="s">
        <v>24</v>
      </c>
      <c r="B111" s="43" t="s">
        <v>25</v>
      </c>
      <c r="C111" s="43" t="s">
        <v>26</v>
      </c>
      <c r="D111" s="43" t="s">
        <v>27</v>
      </c>
      <c r="E111" s="43" t="s">
        <v>34</v>
      </c>
      <c r="F111" s="30" t="s">
        <v>42</v>
      </c>
      <c r="G111" s="30" t="s">
        <v>29</v>
      </c>
      <c r="H111" s="30" t="s">
        <v>30</v>
      </c>
      <c r="I111" s="30" t="s">
        <v>636</v>
      </c>
      <c r="J111" s="30" t="s">
        <v>616</v>
      </c>
      <c r="K111" s="29" t="s">
        <v>638</v>
      </c>
      <c r="L111" s="44" t="s">
        <v>618</v>
      </c>
      <c r="M111" s="36" t="s">
        <v>619</v>
      </c>
      <c r="N111" s="36" t="s">
        <v>639</v>
      </c>
      <c r="O111" s="36" t="s">
        <v>636</v>
      </c>
      <c r="P111" s="30">
        <v>35</v>
      </c>
      <c r="Q111" s="28" t="s">
        <v>89</v>
      </c>
      <c r="R111" s="30" t="s">
        <v>10</v>
      </c>
      <c r="S111" s="30"/>
      <c r="T111" s="30" t="s">
        <v>32</v>
      </c>
      <c r="U111" s="30"/>
      <c r="V111" s="30"/>
      <c r="W111" s="30"/>
      <c r="X111" s="30"/>
      <c r="Y111" s="30"/>
      <c r="Z111" s="30"/>
      <c r="AA111" s="30"/>
      <c r="AB111" s="30"/>
      <c r="AC111" s="30"/>
      <c r="AD111" s="30"/>
      <c r="AE111" s="30"/>
      <c r="AF111" s="30"/>
      <c r="AG111" s="30" t="s">
        <v>444</v>
      </c>
      <c r="AH111" s="30" t="s">
        <v>463</v>
      </c>
      <c r="AI111" s="30" t="s">
        <v>441</v>
      </c>
      <c r="AJ111" s="30" t="s">
        <v>437</v>
      </c>
      <c r="AK111" s="29" t="s">
        <v>718</v>
      </c>
      <c r="AL111" s="28" t="s">
        <v>645</v>
      </c>
      <c r="AM111" s="25">
        <v>0</v>
      </c>
      <c r="AN111" s="99">
        <v>22</v>
      </c>
      <c r="AO111" s="99">
        <v>38</v>
      </c>
      <c r="AP111" s="99">
        <v>30</v>
      </c>
      <c r="AQ111" s="99">
        <v>10</v>
      </c>
      <c r="AR111" s="99">
        <v>100</v>
      </c>
      <c r="AS111" s="99">
        <v>22</v>
      </c>
      <c r="AT111" s="99">
        <v>0</v>
      </c>
      <c r="AU111" s="99">
        <v>38</v>
      </c>
      <c r="AV111" s="30"/>
      <c r="AW111" s="42"/>
      <c r="AX111" s="30">
        <v>20</v>
      </c>
      <c r="AY111" s="30"/>
      <c r="AZ111" s="30"/>
      <c r="BA111" s="30">
        <v>25</v>
      </c>
      <c r="BB111" s="29"/>
      <c r="BC111" s="29"/>
      <c r="BD111" s="29">
        <v>38</v>
      </c>
      <c r="BE111" s="29"/>
      <c r="BF111" s="29"/>
      <c r="BG111" s="29">
        <v>38</v>
      </c>
    </row>
    <row r="112" spans="1:61" ht="84.75" customHeight="1" x14ac:dyDescent="0.25">
      <c r="A112" s="43" t="s">
        <v>24</v>
      </c>
      <c r="B112" s="43" t="s">
        <v>25</v>
      </c>
      <c r="C112" s="43" t="s">
        <v>26</v>
      </c>
      <c r="D112" s="43" t="s">
        <v>27</v>
      </c>
      <c r="E112" s="43" t="s">
        <v>27</v>
      </c>
      <c r="F112" s="30" t="s">
        <v>38</v>
      </c>
      <c r="G112" s="30" t="s">
        <v>39</v>
      </c>
      <c r="H112" s="30" t="s">
        <v>30</v>
      </c>
      <c r="I112" s="30" t="s">
        <v>629</v>
      </c>
      <c r="J112" s="30" t="s">
        <v>701</v>
      </c>
      <c r="K112" s="29" t="s">
        <v>630</v>
      </c>
      <c r="L112" s="44" t="s">
        <v>631</v>
      </c>
      <c r="M112" s="36" t="s">
        <v>632</v>
      </c>
      <c r="N112" s="36" t="s">
        <v>633</v>
      </c>
      <c r="O112" s="36" t="s">
        <v>634</v>
      </c>
      <c r="P112" s="30">
        <v>36</v>
      </c>
      <c r="Q112" s="28" t="s">
        <v>90</v>
      </c>
      <c r="R112" s="30" t="s">
        <v>36</v>
      </c>
      <c r="S112" s="30"/>
      <c r="T112" s="30">
        <v>3931</v>
      </c>
      <c r="U112" s="30"/>
      <c r="V112" s="30"/>
      <c r="W112" s="30"/>
      <c r="X112" s="30"/>
      <c r="Y112" s="30"/>
      <c r="Z112" s="30"/>
      <c r="AA112" s="30"/>
      <c r="AB112" s="30"/>
      <c r="AC112" s="30"/>
      <c r="AD112" s="30"/>
      <c r="AE112" s="30"/>
      <c r="AF112" s="30"/>
      <c r="AG112" s="30" t="s">
        <v>444</v>
      </c>
      <c r="AH112" s="30" t="s">
        <v>456</v>
      </c>
      <c r="AI112" s="30" t="s">
        <v>441</v>
      </c>
      <c r="AJ112" s="30" t="s">
        <v>445</v>
      </c>
      <c r="AK112" s="29" t="s">
        <v>719</v>
      </c>
      <c r="AL112" s="28"/>
      <c r="AM112" s="30">
        <v>0</v>
      </c>
      <c r="AN112" s="101">
        <v>2800</v>
      </c>
      <c r="AO112" s="101">
        <v>5000</v>
      </c>
      <c r="AP112" s="101">
        <v>0</v>
      </c>
      <c r="AQ112" s="101">
        <v>2800</v>
      </c>
      <c r="AR112" s="101">
        <v>10600</v>
      </c>
      <c r="AS112" s="101"/>
      <c r="AT112" s="101"/>
      <c r="AU112" s="101">
        <v>5000</v>
      </c>
      <c r="AV112" s="30"/>
      <c r="AW112" s="42"/>
      <c r="AX112" s="30"/>
      <c r="AY112" s="30"/>
      <c r="AZ112" s="30"/>
      <c r="BA112" s="30"/>
      <c r="BB112" s="29"/>
      <c r="BC112" s="29"/>
      <c r="BD112" s="29"/>
      <c r="BE112" s="29"/>
      <c r="BF112" s="29"/>
      <c r="BG112" s="29"/>
    </row>
    <row r="113" spans="1:61" ht="84.75" customHeight="1" x14ac:dyDescent="0.25">
      <c r="A113" s="43" t="s">
        <v>24</v>
      </c>
      <c r="B113" s="43" t="s">
        <v>25</v>
      </c>
      <c r="C113" s="43" t="s">
        <v>26</v>
      </c>
      <c r="D113" s="43" t="s">
        <v>27</v>
      </c>
      <c r="E113" s="43" t="s">
        <v>65</v>
      </c>
      <c r="F113" s="30" t="s">
        <v>73</v>
      </c>
      <c r="G113" s="30" t="s">
        <v>79</v>
      </c>
      <c r="H113" s="30" t="s">
        <v>91</v>
      </c>
      <c r="I113" s="30" t="s">
        <v>607</v>
      </c>
      <c r="J113" s="30" t="s">
        <v>720</v>
      </c>
      <c r="K113" s="29" t="s">
        <v>704</v>
      </c>
      <c r="L113" s="44" t="s">
        <v>610</v>
      </c>
      <c r="M113" s="36" t="s">
        <v>611</v>
      </c>
      <c r="N113" s="36" t="s">
        <v>612</v>
      </c>
      <c r="O113" s="36" t="s">
        <v>607</v>
      </c>
      <c r="P113" s="30">
        <v>37</v>
      </c>
      <c r="Q113" s="28" t="s">
        <v>92</v>
      </c>
      <c r="R113" s="30" t="s">
        <v>10</v>
      </c>
      <c r="S113" s="30"/>
      <c r="T113" s="30" t="s">
        <v>32</v>
      </c>
      <c r="U113" s="30" t="s">
        <v>32</v>
      </c>
      <c r="V113" s="30" t="s">
        <v>93</v>
      </c>
      <c r="W113" s="30" t="s">
        <v>32</v>
      </c>
      <c r="X113" s="30"/>
      <c r="Y113" s="30"/>
      <c r="Z113" s="30"/>
      <c r="AA113" s="30"/>
      <c r="AB113" s="30"/>
      <c r="AC113" s="30"/>
      <c r="AD113" s="30"/>
      <c r="AE113" s="30"/>
      <c r="AF113" s="30"/>
      <c r="AG113" s="30" t="s">
        <v>444</v>
      </c>
      <c r="AH113" s="30" t="s">
        <v>535</v>
      </c>
      <c r="AI113" s="30" t="s">
        <v>441</v>
      </c>
      <c r="AJ113" s="30" t="s">
        <v>437</v>
      </c>
      <c r="AK113" s="29" t="s">
        <v>721</v>
      </c>
      <c r="AL113" s="28" t="s">
        <v>722</v>
      </c>
      <c r="AM113" s="25">
        <v>0</v>
      </c>
      <c r="AN113" s="99">
        <v>0</v>
      </c>
      <c r="AO113" s="99">
        <v>2</v>
      </c>
      <c r="AP113" s="99">
        <v>0</v>
      </c>
      <c r="AQ113" s="99">
        <v>1</v>
      </c>
      <c r="AR113" s="99">
        <v>3</v>
      </c>
      <c r="AS113" s="99">
        <v>0</v>
      </c>
      <c r="AT113" s="99"/>
      <c r="AU113" s="99">
        <v>2</v>
      </c>
      <c r="AV113" s="30"/>
      <c r="AW113" s="42"/>
      <c r="AX113" s="30"/>
      <c r="AY113" s="30"/>
      <c r="AZ113" s="30"/>
      <c r="BA113" s="30"/>
      <c r="BB113" s="29"/>
      <c r="BC113" s="29"/>
      <c r="BD113" s="29"/>
      <c r="BE113" s="29"/>
      <c r="BF113" s="29"/>
      <c r="BG113" s="29">
        <v>2</v>
      </c>
    </row>
    <row r="114" spans="1:61" ht="84.75" customHeight="1" x14ac:dyDescent="0.25">
      <c r="A114" s="43" t="s">
        <v>24</v>
      </c>
      <c r="B114" s="43" t="s">
        <v>25</v>
      </c>
      <c r="C114" s="43" t="s">
        <v>26</v>
      </c>
      <c r="D114" s="43" t="s">
        <v>27</v>
      </c>
      <c r="E114" s="43" t="s">
        <v>65</v>
      </c>
      <c r="F114" s="30" t="s">
        <v>28</v>
      </c>
      <c r="G114" s="30" t="s">
        <v>79</v>
      </c>
      <c r="H114" s="30" t="s">
        <v>91</v>
      </c>
      <c r="I114" s="30" t="s">
        <v>657</v>
      </c>
      <c r="J114" s="30" t="s">
        <v>720</v>
      </c>
      <c r="K114" s="29" t="s">
        <v>723</v>
      </c>
      <c r="L114" s="44" t="s">
        <v>610</v>
      </c>
      <c r="M114" s="36" t="s">
        <v>611</v>
      </c>
      <c r="N114" s="36" t="s">
        <v>658</v>
      </c>
      <c r="O114" s="36" t="s">
        <v>659</v>
      </c>
      <c r="P114" s="103">
        <v>38</v>
      </c>
      <c r="Q114" s="28" t="s">
        <v>94</v>
      </c>
      <c r="R114" s="30" t="s">
        <v>55</v>
      </c>
      <c r="S114" s="30" t="s">
        <v>32</v>
      </c>
      <c r="T114" s="30"/>
      <c r="U114" s="30"/>
      <c r="V114" s="30"/>
      <c r="W114" s="30"/>
      <c r="X114" s="30"/>
      <c r="Y114" s="30"/>
      <c r="Z114" s="30"/>
      <c r="AA114" s="30"/>
      <c r="AB114" s="30"/>
      <c r="AC114" s="30"/>
      <c r="AD114" s="30"/>
      <c r="AE114" s="30"/>
      <c r="AF114" s="30"/>
      <c r="AG114" s="30" t="s">
        <v>534</v>
      </c>
      <c r="AH114" s="30" t="s">
        <v>456</v>
      </c>
      <c r="AI114" s="30" t="s">
        <v>457</v>
      </c>
      <c r="AJ114" s="30" t="s">
        <v>437</v>
      </c>
      <c r="AK114" s="29" t="s">
        <v>724</v>
      </c>
      <c r="AL114" s="29"/>
      <c r="AM114" s="30">
        <v>4.75</v>
      </c>
      <c r="AN114" s="30">
        <v>6.25</v>
      </c>
      <c r="AO114" s="30">
        <v>8.5</v>
      </c>
      <c r="AP114" s="30">
        <v>8.5</v>
      </c>
      <c r="AQ114" s="30">
        <v>10</v>
      </c>
      <c r="AR114" s="30">
        <v>10</v>
      </c>
      <c r="AS114" s="30">
        <v>2.9</v>
      </c>
      <c r="AT114" s="30">
        <v>3.35</v>
      </c>
      <c r="AU114" s="30">
        <v>8.5</v>
      </c>
      <c r="AV114" s="30"/>
      <c r="AW114" s="39"/>
      <c r="AX114" s="30"/>
      <c r="AY114" s="30"/>
      <c r="AZ114" s="30"/>
      <c r="BA114" s="29"/>
      <c r="BB114" s="29"/>
      <c r="BC114" s="29"/>
      <c r="BD114" s="29"/>
      <c r="BE114" s="29"/>
      <c r="BF114" s="29"/>
      <c r="BG114" s="29"/>
    </row>
    <row r="115" spans="1:61" ht="84.75" customHeight="1" x14ac:dyDescent="0.25">
      <c r="A115" s="43" t="s">
        <v>24</v>
      </c>
      <c r="B115" s="43" t="s">
        <v>25</v>
      </c>
      <c r="C115" s="43" t="s">
        <v>26</v>
      </c>
      <c r="D115" s="43" t="s">
        <v>27</v>
      </c>
      <c r="E115" s="43" t="s">
        <v>34</v>
      </c>
      <c r="F115" s="30" t="s">
        <v>73</v>
      </c>
      <c r="G115" s="30" t="s">
        <v>29</v>
      </c>
      <c r="H115" s="30" t="s">
        <v>74</v>
      </c>
      <c r="I115" s="30" t="s">
        <v>725</v>
      </c>
      <c r="J115" s="30" t="s">
        <v>726</v>
      </c>
      <c r="K115" s="29" t="s">
        <v>709</v>
      </c>
      <c r="L115" s="44" t="s">
        <v>618</v>
      </c>
      <c r="M115" s="36" t="s">
        <v>619</v>
      </c>
      <c r="N115" s="36" t="s">
        <v>690</v>
      </c>
      <c r="O115" s="36" t="s">
        <v>688</v>
      </c>
      <c r="P115" s="30">
        <v>39</v>
      </c>
      <c r="Q115" s="28" t="s">
        <v>95</v>
      </c>
      <c r="R115" s="30" t="s">
        <v>10</v>
      </c>
      <c r="S115" s="30"/>
      <c r="T115" s="30">
        <v>3944</v>
      </c>
      <c r="U115" s="30" t="s">
        <v>76</v>
      </c>
      <c r="V115" s="30" t="s">
        <v>96</v>
      </c>
      <c r="W115" s="30"/>
      <c r="X115" s="30"/>
      <c r="Y115" s="30"/>
      <c r="Z115" s="30"/>
      <c r="AA115" s="30"/>
      <c r="AB115" s="30"/>
      <c r="AC115" s="30"/>
      <c r="AD115" s="30"/>
      <c r="AE115" s="30"/>
      <c r="AF115" s="30"/>
      <c r="AG115" s="30" t="s">
        <v>444</v>
      </c>
      <c r="AH115" s="30" t="s">
        <v>535</v>
      </c>
      <c r="AI115" s="30" t="s">
        <v>441</v>
      </c>
      <c r="AJ115" s="30" t="s">
        <v>445</v>
      </c>
      <c r="AK115" s="29" t="s">
        <v>727</v>
      </c>
      <c r="AL115" s="28" t="s">
        <v>728</v>
      </c>
      <c r="AM115" s="25">
        <v>0</v>
      </c>
      <c r="AN115" s="99">
        <v>0</v>
      </c>
      <c r="AO115" s="99">
        <v>2</v>
      </c>
      <c r="AP115" s="99">
        <v>2</v>
      </c>
      <c r="AQ115" s="99">
        <v>2</v>
      </c>
      <c r="AR115" s="99">
        <v>6</v>
      </c>
      <c r="AS115" s="99">
        <v>0</v>
      </c>
      <c r="AT115" s="99"/>
      <c r="AU115" s="99">
        <v>2</v>
      </c>
      <c r="AV115" s="30"/>
      <c r="AW115" s="42"/>
      <c r="AX115" s="30"/>
      <c r="AY115" s="30"/>
      <c r="AZ115" s="30"/>
      <c r="BA115" s="30"/>
      <c r="BB115" s="29"/>
      <c r="BC115" s="29"/>
      <c r="BD115" s="29"/>
      <c r="BE115" s="29"/>
      <c r="BF115" s="29">
        <v>2</v>
      </c>
      <c r="BG115" s="29"/>
    </row>
    <row r="116" spans="1:61" ht="84.75" customHeight="1" x14ac:dyDescent="0.25">
      <c r="A116" s="43" t="s">
        <v>24</v>
      </c>
      <c r="B116" s="43" t="s">
        <v>25</v>
      </c>
      <c r="C116" s="43" t="s">
        <v>26</v>
      </c>
      <c r="D116" s="43" t="s">
        <v>27</v>
      </c>
      <c r="E116" s="43" t="s">
        <v>34</v>
      </c>
      <c r="F116" s="30" t="s">
        <v>73</v>
      </c>
      <c r="G116" s="30" t="s">
        <v>29</v>
      </c>
      <c r="H116" s="30" t="s">
        <v>74</v>
      </c>
      <c r="I116" s="30" t="s">
        <v>729</v>
      </c>
      <c r="J116" s="30" t="s">
        <v>701</v>
      </c>
      <c r="K116" s="29" t="s">
        <v>730</v>
      </c>
      <c r="L116" s="44" t="s">
        <v>618</v>
      </c>
      <c r="M116" s="36" t="s">
        <v>619</v>
      </c>
      <c r="N116" s="36" t="s">
        <v>731</v>
      </c>
      <c r="O116" s="36" t="s">
        <v>729</v>
      </c>
      <c r="P116" s="30">
        <v>40</v>
      </c>
      <c r="Q116" s="28" t="s">
        <v>97</v>
      </c>
      <c r="R116" s="30" t="s">
        <v>732</v>
      </c>
      <c r="S116" s="30" t="s">
        <v>32</v>
      </c>
      <c r="T116" s="30"/>
      <c r="U116" s="30"/>
      <c r="V116" s="30" t="s">
        <v>93</v>
      </c>
      <c r="W116" s="30" t="s">
        <v>98</v>
      </c>
      <c r="X116" s="30"/>
      <c r="Y116" s="30"/>
      <c r="Z116" s="30"/>
      <c r="AA116" s="30"/>
      <c r="AB116" s="30"/>
      <c r="AC116" s="30"/>
      <c r="AD116" s="30"/>
      <c r="AE116" s="30"/>
      <c r="AF116" s="30"/>
      <c r="AG116" s="30" t="s">
        <v>444</v>
      </c>
      <c r="AH116" s="30" t="s">
        <v>456</v>
      </c>
      <c r="AI116" s="30" t="s">
        <v>503</v>
      </c>
      <c r="AJ116" s="30" t="s">
        <v>437</v>
      </c>
      <c r="AK116" s="29" t="s">
        <v>733</v>
      </c>
      <c r="AL116" s="29"/>
      <c r="AM116" s="30">
        <v>0</v>
      </c>
      <c r="AN116" s="30">
        <v>8</v>
      </c>
      <c r="AO116" s="30">
        <v>40</v>
      </c>
      <c r="AP116" s="30">
        <v>65</v>
      </c>
      <c r="AQ116" s="30">
        <v>100</v>
      </c>
      <c r="AR116" s="30">
        <v>100</v>
      </c>
      <c r="AS116" s="30">
        <v>8</v>
      </c>
      <c r="AT116" s="30">
        <v>0</v>
      </c>
      <c r="AU116" s="30">
        <v>40</v>
      </c>
      <c r="AV116" s="30"/>
      <c r="AW116" s="39"/>
      <c r="AX116" s="30"/>
      <c r="AY116" s="30"/>
      <c r="AZ116" s="30"/>
      <c r="BA116" s="29"/>
      <c r="BB116" s="29"/>
      <c r="BC116" s="29"/>
      <c r="BD116" s="29"/>
      <c r="BE116" s="29"/>
      <c r="BF116" s="29"/>
      <c r="BG116" s="30">
        <v>40</v>
      </c>
    </row>
    <row r="117" spans="1:61" ht="84.75" customHeight="1" x14ac:dyDescent="0.25">
      <c r="A117" s="43" t="s">
        <v>24</v>
      </c>
      <c r="B117" s="43" t="s">
        <v>25</v>
      </c>
      <c r="C117" s="43" t="s">
        <v>26</v>
      </c>
      <c r="D117" s="43" t="s">
        <v>27</v>
      </c>
      <c r="E117" s="43" t="s">
        <v>34</v>
      </c>
      <c r="F117" s="30" t="s">
        <v>73</v>
      </c>
      <c r="G117" s="30" t="s">
        <v>29</v>
      </c>
      <c r="H117" s="30" t="s">
        <v>99</v>
      </c>
      <c r="I117" s="30" t="s">
        <v>729</v>
      </c>
      <c r="J117" s="30" t="s">
        <v>701</v>
      </c>
      <c r="K117" s="29" t="s">
        <v>730</v>
      </c>
      <c r="L117" s="44" t="s">
        <v>618</v>
      </c>
      <c r="M117" s="36" t="s">
        <v>619</v>
      </c>
      <c r="N117" s="36" t="s">
        <v>731</v>
      </c>
      <c r="O117" s="36" t="s">
        <v>729</v>
      </c>
      <c r="P117" s="30">
        <v>41</v>
      </c>
      <c r="Q117" s="28" t="s">
        <v>100</v>
      </c>
      <c r="R117" s="30" t="s">
        <v>732</v>
      </c>
      <c r="S117" s="30" t="s">
        <v>32</v>
      </c>
      <c r="T117" s="30"/>
      <c r="U117" s="30"/>
      <c r="V117" s="30" t="s">
        <v>101</v>
      </c>
      <c r="W117" s="30" t="s">
        <v>102</v>
      </c>
      <c r="X117" s="30"/>
      <c r="Y117" s="30"/>
      <c r="Z117" s="30"/>
      <c r="AA117" s="30"/>
      <c r="AB117" s="30"/>
      <c r="AC117" s="30"/>
      <c r="AD117" s="30"/>
      <c r="AE117" s="30"/>
      <c r="AF117" s="30"/>
      <c r="AG117" s="30" t="s">
        <v>444</v>
      </c>
      <c r="AH117" s="30" t="s">
        <v>456</v>
      </c>
      <c r="AI117" s="30" t="s">
        <v>503</v>
      </c>
      <c r="AJ117" s="30" t="s">
        <v>437</v>
      </c>
      <c r="AK117" s="29" t="s">
        <v>734</v>
      </c>
      <c r="AL117" s="29"/>
      <c r="AM117" s="25">
        <v>0</v>
      </c>
      <c r="AN117" s="25">
        <v>0</v>
      </c>
      <c r="AO117" s="25">
        <v>0</v>
      </c>
      <c r="AP117" s="25">
        <v>1</v>
      </c>
      <c r="AQ117" s="25">
        <v>0</v>
      </c>
      <c r="AR117" s="25">
        <v>1</v>
      </c>
      <c r="AS117" s="25">
        <v>0</v>
      </c>
      <c r="AT117" s="25">
        <v>0</v>
      </c>
      <c r="AU117" s="59">
        <v>0</v>
      </c>
      <c r="AV117" s="30"/>
      <c r="AW117" s="39"/>
      <c r="AX117" s="30"/>
      <c r="AY117" s="30"/>
      <c r="AZ117" s="30"/>
      <c r="BA117" s="29"/>
      <c r="BB117" s="29"/>
      <c r="BC117" s="29"/>
      <c r="BD117" s="29"/>
      <c r="BE117" s="29"/>
      <c r="BF117" s="29"/>
      <c r="BG117" s="30">
        <v>0</v>
      </c>
      <c r="BI117" s="86" t="s">
        <v>582</v>
      </c>
    </row>
    <row r="118" spans="1:61" ht="84.75" customHeight="1" x14ac:dyDescent="0.25">
      <c r="A118" s="43" t="s">
        <v>24</v>
      </c>
      <c r="B118" s="43" t="s">
        <v>25</v>
      </c>
      <c r="C118" s="43" t="s">
        <v>26</v>
      </c>
      <c r="D118" s="43" t="s">
        <v>27</v>
      </c>
      <c r="E118" s="43" t="s">
        <v>34</v>
      </c>
      <c r="F118" s="30" t="s">
        <v>73</v>
      </c>
      <c r="G118" s="30" t="s">
        <v>29</v>
      </c>
      <c r="H118" s="30" t="s">
        <v>99</v>
      </c>
      <c r="I118" s="30" t="s">
        <v>729</v>
      </c>
      <c r="J118" s="30" t="s">
        <v>701</v>
      </c>
      <c r="K118" s="29" t="s">
        <v>730</v>
      </c>
      <c r="L118" s="44" t="s">
        <v>618</v>
      </c>
      <c r="M118" s="36" t="s">
        <v>619</v>
      </c>
      <c r="N118" s="36" t="s">
        <v>731</v>
      </c>
      <c r="O118" s="36" t="s">
        <v>729</v>
      </c>
      <c r="P118" s="30">
        <v>42</v>
      </c>
      <c r="Q118" s="28" t="s">
        <v>103</v>
      </c>
      <c r="R118" s="30" t="s">
        <v>732</v>
      </c>
      <c r="S118" s="30" t="s">
        <v>32</v>
      </c>
      <c r="T118" s="30"/>
      <c r="U118" s="30"/>
      <c r="V118" s="30"/>
      <c r="W118" s="30" t="s">
        <v>104</v>
      </c>
      <c r="X118" s="30"/>
      <c r="Y118" s="30"/>
      <c r="Z118" s="30"/>
      <c r="AA118" s="30"/>
      <c r="AB118" s="30"/>
      <c r="AC118" s="30"/>
      <c r="AD118" s="30"/>
      <c r="AE118" s="30"/>
      <c r="AF118" s="30"/>
      <c r="AG118" s="30" t="s">
        <v>444</v>
      </c>
      <c r="AH118" s="30" t="s">
        <v>456</v>
      </c>
      <c r="AI118" s="30" t="s">
        <v>441</v>
      </c>
      <c r="AJ118" s="30" t="s">
        <v>437</v>
      </c>
      <c r="AK118" s="36" t="s">
        <v>735</v>
      </c>
      <c r="AL118" s="28"/>
      <c r="AM118" s="30">
        <v>0</v>
      </c>
      <c r="AN118" s="101">
        <v>0</v>
      </c>
      <c r="AO118" s="101">
        <v>0</v>
      </c>
      <c r="AP118" s="101">
        <v>0</v>
      </c>
      <c r="AQ118" s="101">
        <v>1</v>
      </c>
      <c r="AR118" s="101">
        <v>1</v>
      </c>
      <c r="AS118" s="101">
        <v>0</v>
      </c>
      <c r="AT118" s="101">
        <v>0</v>
      </c>
      <c r="AU118" s="59">
        <v>0</v>
      </c>
      <c r="AV118" s="30"/>
      <c r="AW118" s="42"/>
      <c r="AX118" s="30"/>
      <c r="AY118" s="30"/>
      <c r="AZ118" s="30"/>
      <c r="BA118" s="30"/>
      <c r="BB118" s="29"/>
      <c r="BC118" s="29"/>
      <c r="BD118" s="29"/>
      <c r="BE118" s="29"/>
      <c r="BF118" s="29"/>
      <c r="BG118" s="29"/>
      <c r="BI118" s="86" t="s">
        <v>582</v>
      </c>
    </row>
    <row r="119" spans="1:61" ht="84.75" customHeight="1" x14ac:dyDescent="0.25">
      <c r="A119" s="43" t="s">
        <v>24</v>
      </c>
      <c r="B119" s="43" t="s">
        <v>25</v>
      </c>
      <c r="C119" s="43" t="s">
        <v>26</v>
      </c>
      <c r="D119" s="43" t="s">
        <v>27</v>
      </c>
      <c r="E119" s="43" t="s">
        <v>34</v>
      </c>
      <c r="F119" s="30" t="s">
        <v>73</v>
      </c>
      <c r="G119" s="30" t="s">
        <v>29</v>
      </c>
      <c r="H119" s="30" t="s">
        <v>99</v>
      </c>
      <c r="I119" s="30" t="s">
        <v>729</v>
      </c>
      <c r="J119" s="30" t="s">
        <v>701</v>
      </c>
      <c r="K119" s="29" t="s">
        <v>730</v>
      </c>
      <c r="L119" s="44" t="s">
        <v>618</v>
      </c>
      <c r="M119" s="36" t="s">
        <v>619</v>
      </c>
      <c r="N119" s="36" t="s">
        <v>731</v>
      </c>
      <c r="O119" s="36" t="s">
        <v>729</v>
      </c>
      <c r="P119" s="30">
        <v>43</v>
      </c>
      <c r="Q119" s="28" t="s">
        <v>105</v>
      </c>
      <c r="R119" s="30" t="s">
        <v>732</v>
      </c>
      <c r="S119" s="30"/>
      <c r="T119" s="30"/>
      <c r="U119" s="30"/>
      <c r="V119" s="30"/>
      <c r="W119" s="30" t="s">
        <v>106</v>
      </c>
      <c r="X119" s="30"/>
      <c r="Y119" s="30"/>
      <c r="Z119" s="30"/>
      <c r="AA119" s="30"/>
      <c r="AB119" s="30"/>
      <c r="AC119" s="30"/>
      <c r="AD119" s="30"/>
      <c r="AE119" s="30"/>
      <c r="AF119" s="30"/>
      <c r="AG119" s="30" t="s">
        <v>434</v>
      </c>
      <c r="AH119" s="30" t="s">
        <v>456</v>
      </c>
      <c r="AI119" s="30" t="s">
        <v>503</v>
      </c>
      <c r="AJ119" s="30" t="s">
        <v>437</v>
      </c>
      <c r="AK119" s="29" t="s">
        <v>736</v>
      </c>
      <c r="AL119" s="29"/>
      <c r="AM119" s="25">
        <v>0</v>
      </c>
      <c r="AN119" s="25">
        <v>0</v>
      </c>
      <c r="AO119" s="25">
        <v>0</v>
      </c>
      <c r="AP119" s="25">
        <v>1</v>
      </c>
      <c r="AQ119" s="25">
        <v>0</v>
      </c>
      <c r="AR119" s="25">
        <v>1</v>
      </c>
      <c r="AS119" s="25">
        <v>0</v>
      </c>
      <c r="AT119" s="25">
        <v>0</v>
      </c>
      <c r="AU119" s="59">
        <v>0</v>
      </c>
      <c r="AV119" s="30"/>
      <c r="AW119" s="39"/>
      <c r="AX119" s="30"/>
      <c r="AY119" s="30"/>
      <c r="AZ119" s="30"/>
      <c r="BA119" s="29"/>
      <c r="BB119" s="29"/>
      <c r="BC119" s="29"/>
      <c r="BD119" s="29"/>
      <c r="BE119" s="29"/>
      <c r="BF119" s="29"/>
      <c r="BG119" s="30">
        <v>0</v>
      </c>
      <c r="BI119" s="86" t="s">
        <v>582</v>
      </c>
    </row>
    <row r="120" spans="1:61" ht="84.75" customHeight="1" x14ac:dyDescent="0.25">
      <c r="A120" s="43" t="s">
        <v>24</v>
      </c>
      <c r="B120" s="43" t="s">
        <v>25</v>
      </c>
      <c r="C120" s="43" t="s">
        <v>26</v>
      </c>
      <c r="D120" s="43" t="s">
        <v>27</v>
      </c>
      <c r="E120" s="43" t="s">
        <v>34</v>
      </c>
      <c r="F120" s="30" t="s">
        <v>73</v>
      </c>
      <c r="G120" s="30" t="s">
        <v>29</v>
      </c>
      <c r="H120" s="30" t="s">
        <v>99</v>
      </c>
      <c r="I120" s="30" t="s">
        <v>729</v>
      </c>
      <c r="J120" s="30" t="s">
        <v>701</v>
      </c>
      <c r="K120" s="29" t="s">
        <v>730</v>
      </c>
      <c r="L120" s="44" t="s">
        <v>618</v>
      </c>
      <c r="M120" s="36" t="s">
        <v>619</v>
      </c>
      <c r="N120" s="36" t="s">
        <v>731</v>
      </c>
      <c r="O120" s="36" t="s">
        <v>729</v>
      </c>
      <c r="P120" s="30">
        <v>44</v>
      </c>
      <c r="Q120" s="28" t="s">
        <v>107</v>
      </c>
      <c r="R120" s="30" t="s">
        <v>732</v>
      </c>
      <c r="S120" s="30" t="s">
        <v>32</v>
      </c>
      <c r="T120" s="30"/>
      <c r="U120" s="30"/>
      <c r="V120" s="30"/>
      <c r="W120" s="30" t="s">
        <v>108</v>
      </c>
      <c r="X120" s="30"/>
      <c r="Y120" s="30"/>
      <c r="Z120" s="30"/>
      <c r="AA120" s="30"/>
      <c r="AB120" s="30"/>
      <c r="AC120" s="30"/>
      <c r="AD120" s="30"/>
      <c r="AE120" s="30"/>
      <c r="AF120" s="30"/>
      <c r="AG120" s="30" t="s">
        <v>444</v>
      </c>
      <c r="AH120" s="30" t="s">
        <v>456</v>
      </c>
      <c r="AI120" s="30" t="s">
        <v>503</v>
      </c>
      <c r="AJ120" s="30" t="s">
        <v>445</v>
      </c>
      <c r="AK120" s="29" t="s">
        <v>737</v>
      </c>
      <c r="AL120" s="29"/>
      <c r="AM120" s="30">
        <v>0</v>
      </c>
      <c r="AN120" s="30">
        <v>0</v>
      </c>
      <c r="AO120" s="30">
        <v>0</v>
      </c>
      <c r="AP120" s="30">
        <v>0</v>
      </c>
      <c r="AQ120" s="30">
        <v>1</v>
      </c>
      <c r="AR120" s="30">
        <v>1</v>
      </c>
      <c r="AS120" s="30">
        <v>0</v>
      </c>
      <c r="AT120" s="30">
        <v>0</v>
      </c>
      <c r="AU120" s="59">
        <v>0</v>
      </c>
      <c r="AV120" s="30"/>
      <c r="AW120" s="39"/>
      <c r="AX120" s="30"/>
      <c r="AY120" s="30"/>
      <c r="AZ120" s="30"/>
      <c r="BA120" s="29"/>
      <c r="BB120" s="29"/>
      <c r="BC120" s="29"/>
      <c r="BD120" s="29"/>
      <c r="BE120" s="29"/>
      <c r="BF120" s="29"/>
      <c r="BG120" s="30">
        <v>0</v>
      </c>
      <c r="BI120" s="86" t="s">
        <v>582</v>
      </c>
    </row>
    <row r="121" spans="1:61" ht="84.75" customHeight="1" x14ac:dyDescent="0.25">
      <c r="A121" s="43" t="s">
        <v>24</v>
      </c>
      <c r="B121" s="43" t="s">
        <v>25</v>
      </c>
      <c r="C121" s="43" t="s">
        <v>26</v>
      </c>
      <c r="D121" s="43" t="s">
        <v>27</v>
      </c>
      <c r="E121" s="43" t="s">
        <v>34</v>
      </c>
      <c r="F121" s="30" t="s">
        <v>73</v>
      </c>
      <c r="G121" s="30" t="s">
        <v>29</v>
      </c>
      <c r="H121" s="30" t="s">
        <v>99</v>
      </c>
      <c r="I121" s="30" t="s">
        <v>729</v>
      </c>
      <c r="J121" s="30" t="s">
        <v>701</v>
      </c>
      <c r="K121" s="29" t="s">
        <v>730</v>
      </c>
      <c r="L121" s="44" t="s">
        <v>618</v>
      </c>
      <c r="M121" s="36" t="s">
        <v>619</v>
      </c>
      <c r="N121" s="36" t="s">
        <v>731</v>
      </c>
      <c r="O121" s="36" t="s">
        <v>729</v>
      </c>
      <c r="P121" s="30">
        <v>45</v>
      </c>
      <c r="Q121" s="28" t="s">
        <v>109</v>
      </c>
      <c r="R121" s="30" t="s">
        <v>732</v>
      </c>
      <c r="S121" s="30" t="s">
        <v>32</v>
      </c>
      <c r="T121" s="30"/>
      <c r="U121" s="30"/>
      <c r="V121" s="30"/>
      <c r="W121" s="30" t="s">
        <v>108</v>
      </c>
      <c r="X121" s="30"/>
      <c r="Y121" s="30"/>
      <c r="Z121" s="30"/>
      <c r="AA121" s="30"/>
      <c r="AB121" s="30"/>
      <c r="AC121" s="30"/>
      <c r="AD121" s="30"/>
      <c r="AE121" s="30"/>
      <c r="AF121" s="30"/>
      <c r="AG121" s="30" t="s">
        <v>444</v>
      </c>
      <c r="AH121" s="30" t="s">
        <v>456</v>
      </c>
      <c r="AI121" s="30" t="s">
        <v>503</v>
      </c>
      <c r="AJ121" s="30" t="s">
        <v>437</v>
      </c>
      <c r="AK121" s="29" t="s">
        <v>738</v>
      </c>
      <c r="AL121" s="29"/>
      <c r="AM121" s="25">
        <v>0</v>
      </c>
      <c r="AN121" s="25">
        <v>0</v>
      </c>
      <c r="AO121" s="25">
        <v>0</v>
      </c>
      <c r="AP121" s="25">
        <v>0</v>
      </c>
      <c r="AQ121" s="25">
        <v>1</v>
      </c>
      <c r="AR121" s="25">
        <v>1</v>
      </c>
      <c r="AS121" s="25">
        <v>0</v>
      </c>
      <c r="AT121" s="25">
        <v>0</v>
      </c>
      <c r="AU121" s="59">
        <v>0</v>
      </c>
      <c r="AV121" s="30"/>
      <c r="AW121" s="39"/>
      <c r="AX121" s="30"/>
      <c r="AY121" s="30"/>
      <c r="AZ121" s="30"/>
      <c r="BA121" s="29"/>
      <c r="BB121" s="29"/>
      <c r="BC121" s="29"/>
      <c r="BD121" s="29"/>
      <c r="BE121" s="29"/>
      <c r="BF121" s="29"/>
      <c r="BG121" s="30">
        <v>0</v>
      </c>
      <c r="BI121" s="86" t="s">
        <v>582</v>
      </c>
    </row>
    <row r="122" spans="1:61" ht="84.75" customHeight="1" x14ac:dyDescent="0.25">
      <c r="A122" s="43" t="s">
        <v>24</v>
      </c>
      <c r="B122" s="43" t="s">
        <v>25</v>
      </c>
      <c r="C122" s="43" t="s">
        <v>26</v>
      </c>
      <c r="D122" s="43" t="s">
        <v>27</v>
      </c>
      <c r="E122" s="43" t="s">
        <v>34</v>
      </c>
      <c r="F122" s="30" t="s">
        <v>73</v>
      </c>
      <c r="G122" s="30" t="s">
        <v>29</v>
      </c>
      <c r="H122" s="30" t="s">
        <v>99</v>
      </c>
      <c r="I122" s="30" t="s">
        <v>729</v>
      </c>
      <c r="J122" s="30" t="s">
        <v>701</v>
      </c>
      <c r="K122" s="29" t="s">
        <v>730</v>
      </c>
      <c r="L122" s="44" t="s">
        <v>618</v>
      </c>
      <c r="M122" s="36" t="s">
        <v>619</v>
      </c>
      <c r="N122" s="36" t="s">
        <v>731</v>
      </c>
      <c r="O122" s="36" t="s">
        <v>729</v>
      </c>
      <c r="P122" s="30">
        <v>46</v>
      </c>
      <c r="Q122" s="28" t="s">
        <v>110</v>
      </c>
      <c r="R122" s="30" t="s">
        <v>732</v>
      </c>
      <c r="S122" s="30" t="s">
        <v>32</v>
      </c>
      <c r="T122" s="30"/>
      <c r="U122" s="30"/>
      <c r="V122" s="30"/>
      <c r="W122" s="30" t="s">
        <v>108</v>
      </c>
      <c r="X122" s="30"/>
      <c r="Y122" s="30"/>
      <c r="Z122" s="30"/>
      <c r="AA122" s="30"/>
      <c r="AB122" s="30"/>
      <c r="AC122" s="30"/>
      <c r="AD122" s="30"/>
      <c r="AE122" s="30"/>
      <c r="AF122" s="30"/>
      <c r="AG122" s="30" t="s">
        <v>444</v>
      </c>
      <c r="AH122" s="30" t="s">
        <v>456</v>
      </c>
      <c r="AI122" s="30" t="s">
        <v>441</v>
      </c>
      <c r="AJ122" s="30" t="s">
        <v>437</v>
      </c>
      <c r="AK122" s="29" t="s">
        <v>739</v>
      </c>
      <c r="AL122" s="28"/>
      <c r="AM122" s="30">
        <v>0</v>
      </c>
      <c r="AN122" s="101">
        <v>0</v>
      </c>
      <c r="AO122" s="101">
        <v>0</v>
      </c>
      <c r="AP122" s="101">
        <v>0</v>
      </c>
      <c r="AQ122" s="101">
        <v>1</v>
      </c>
      <c r="AR122" s="101">
        <v>1</v>
      </c>
      <c r="AS122" s="101">
        <v>0</v>
      </c>
      <c r="AT122" s="101">
        <v>0</v>
      </c>
      <c r="AU122" s="59">
        <v>0</v>
      </c>
      <c r="AV122" s="30"/>
      <c r="AW122" s="42"/>
      <c r="AX122" s="30"/>
      <c r="AY122" s="30"/>
      <c r="AZ122" s="30"/>
      <c r="BA122" s="30"/>
      <c r="BB122" s="29"/>
      <c r="BC122" s="29"/>
      <c r="BD122" s="29"/>
      <c r="BE122" s="29"/>
      <c r="BF122" s="29"/>
      <c r="BG122" s="29"/>
      <c r="BI122" s="86" t="s">
        <v>582</v>
      </c>
    </row>
    <row r="123" spans="1:61" ht="84.75" customHeight="1" x14ac:dyDescent="0.25">
      <c r="A123" s="43" t="s">
        <v>24</v>
      </c>
      <c r="B123" s="43" t="s">
        <v>25</v>
      </c>
      <c r="C123" s="43" t="s">
        <v>26</v>
      </c>
      <c r="D123" s="43" t="s">
        <v>27</v>
      </c>
      <c r="E123" s="43" t="s">
        <v>34</v>
      </c>
      <c r="F123" s="30" t="s">
        <v>73</v>
      </c>
      <c r="G123" s="30" t="s">
        <v>29</v>
      </c>
      <c r="H123" s="30" t="s">
        <v>74</v>
      </c>
      <c r="I123" s="30" t="s">
        <v>729</v>
      </c>
      <c r="J123" s="30" t="s">
        <v>726</v>
      </c>
      <c r="K123" s="29" t="s">
        <v>740</v>
      </c>
      <c r="L123" s="44" t="s">
        <v>618</v>
      </c>
      <c r="M123" s="36" t="s">
        <v>619</v>
      </c>
      <c r="N123" s="36" t="s">
        <v>731</v>
      </c>
      <c r="O123" s="36" t="s">
        <v>729</v>
      </c>
      <c r="P123" s="30">
        <v>47</v>
      </c>
      <c r="Q123" s="28" t="s">
        <v>111</v>
      </c>
      <c r="R123" s="30" t="s">
        <v>10</v>
      </c>
      <c r="S123" s="30" t="s">
        <v>32</v>
      </c>
      <c r="T123" s="30"/>
      <c r="U123" s="30" t="s">
        <v>32</v>
      </c>
      <c r="V123" s="30" t="s">
        <v>32</v>
      </c>
      <c r="W123" s="30" t="s">
        <v>32</v>
      </c>
      <c r="X123" s="30"/>
      <c r="Y123" s="30"/>
      <c r="Z123" s="30"/>
      <c r="AA123" s="30"/>
      <c r="AB123" s="30"/>
      <c r="AC123" s="30" t="s">
        <v>32</v>
      </c>
      <c r="AD123" s="30"/>
      <c r="AE123" s="30"/>
      <c r="AF123" s="30"/>
      <c r="AG123" s="30" t="s">
        <v>444</v>
      </c>
      <c r="AH123" s="30" t="s">
        <v>456</v>
      </c>
      <c r="AI123" s="30" t="s">
        <v>441</v>
      </c>
      <c r="AJ123" s="30" t="s">
        <v>445</v>
      </c>
      <c r="AK123" s="29" t="s">
        <v>741</v>
      </c>
      <c r="AL123" s="28" t="s">
        <v>742</v>
      </c>
      <c r="AM123" s="25">
        <v>0</v>
      </c>
      <c r="AN123" s="99">
        <v>3</v>
      </c>
      <c r="AO123" s="99">
        <v>10</v>
      </c>
      <c r="AP123" s="99">
        <v>25</v>
      </c>
      <c r="AQ123" s="99">
        <v>25</v>
      </c>
      <c r="AR123" s="99">
        <v>25</v>
      </c>
      <c r="AS123" s="99">
        <v>3</v>
      </c>
      <c r="AT123" s="99"/>
      <c r="AU123" s="99">
        <v>10</v>
      </c>
      <c r="AV123" s="30"/>
      <c r="AW123" s="42"/>
      <c r="AX123" s="30">
        <v>0</v>
      </c>
      <c r="AY123" s="30"/>
      <c r="AZ123" s="30"/>
      <c r="BA123" s="30">
        <v>0</v>
      </c>
      <c r="BB123" s="29"/>
      <c r="BC123" s="29"/>
      <c r="BD123" s="29">
        <v>0</v>
      </c>
      <c r="BE123" s="29"/>
      <c r="BF123" s="29"/>
      <c r="BG123" s="29">
        <v>10</v>
      </c>
    </row>
    <row r="124" spans="1:61" ht="84.75" customHeight="1" x14ac:dyDescent="0.25">
      <c r="A124" s="43" t="s">
        <v>24</v>
      </c>
      <c r="B124" s="43" t="s">
        <v>25</v>
      </c>
      <c r="C124" s="43" t="s">
        <v>26</v>
      </c>
      <c r="D124" s="43" t="s">
        <v>27</v>
      </c>
      <c r="E124" s="43" t="s">
        <v>34</v>
      </c>
      <c r="F124" s="30" t="s">
        <v>28</v>
      </c>
      <c r="G124" s="30" t="s">
        <v>29</v>
      </c>
      <c r="H124" s="30" t="s">
        <v>74</v>
      </c>
      <c r="I124" s="30" t="s">
        <v>729</v>
      </c>
      <c r="J124" s="30" t="s">
        <v>743</v>
      </c>
      <c r="K124" s="29" t="s">
        <v>744</v>
      </c>
      <c r="L124" s="44" t="s">
        <v>618</v>
      </c>
      <c r="M124" s="36" t="s">
        <v>619</v>
      </c>
      <c r="N124" s="36" t="s">
        <v>731</v>
      </c>
      <c r="O124" s="36" t="s">
        <v>729</v>
      </c>
      <c r="P124" s="30">
        <v>48</v>
      </c>
      <c r="Q124" s="28" t="s">
        <v>112</v>
      </c>
      <c r="R124" s="30" t="s">
        <v>10</v>
      </c>
      <c r="S124" s="30" t="s">
        <v>32</v>
      </c>
      <c r="T124" s="30"/>
      <c r="U124" s="30"/>
      <c r="V124" s="30" t="s">
        <v>32</v>
      </c>
      <c r="W124" s="30"/>
      <c r="X124" s="30"/>
      <c r="Y124" s="30"/>
      <c r="Z124" s="30"/>
      <c r="AA124" s="30"/>
      <c r="AB124" s="30"/>
      <c r="AC124" s="30"/>
      <c r="AD124" s="30"/>
      <c r="AE124" s="30"/>
      <c r="AF124" s="30"/>
      <c r="AG124" s="30" t="s">
        <v>469</v>
      </c>
      <c r="AH124" s="30" t="s">
        <v>463</v>
      </c>
      <c r="AI124" s="30" t="s">
        <v>436</v>
      </c>
      <c r="AJ124" s="30" t="s">
        <v>437</v>
      </c>
      <c r="AK124" s="29" t="s">
        <v>745</v>
      </c>
      <c r="AL124" s="29" t="s">
        <v>746</v>
      </c>
      <c r="AM124" s="30">
        <v>0</v>
      </c>
      <c r="AN124" s="30">
        <v>0</v>
      </c>
      <c r="AO124" s="30">
        <v>96</v>
      </c>
      <c r="AP124" s="30">
        <v>96</v>
      </c>
      <c r="AQ124" s="30">
        <v>96</v>
      </c>
      <c r="AR124" s="30">
        <v>96</v>
      </c>
      <c r="AS124" s="30">
        <v>0</v>
      </c>
      <c r="AT124" s="30"/>
      <c r="AU124" s="30">
        <v>96</v>
      </c>
      <c r="AV124" s="30"/>
      <c r="AW124" s="39"/>
      <c r="AX124" s="30">
        <v>0</v>
      </c>
      <c r="AY124" s="30"/>
      <c r="AZ124" s="30"/>
      <c r="BA124" s="30">
        <v>16</v>
      </c>
      <c r="BB124" s="29"/>
      <c r="BC124" s="29"/>
      <c r="BD124" s="29">
        <v>40</v>
      </c>
      <c r="BE124" s="29"/>
      <c r="BF124" s="29"/>
      <c r="BG124" s="29">
        <v>40</v>
      </c>
    </row>
    <row r="125" spans="1:61" ht="84.75" customHeight="1" x14ac:dyDescent="0.25">
      <c r="A125" s="43" t="s">
        <v>24</v>
      </c>
      <c r="B125" s="43" t="s">
        <v>25</v>
      </c>
      <c r="C125" s="43" t="s">
        <v>26</v>
      </c>
      <c r="D125" s="43" t="s">
        <v>27</v>
      </c>
      <c r="E125" s="43" t="s">
        <v>34</v>
      </c>
      <c r="F125" s="30" t="s">
        <v>28</v>
      </c>
      <c r="G125" s="30" t="s">
        <v>29</v>
      </c>
      <c r="H125" s="30" t="s">
        <v>74</v>
      </c>
      <c r="I125" s="30" t="s">
        <v>729</v>
      </c>
      <c r="J125" s="107" t="s">
        <v>747</v>
      </c>
      <c r="K125" s="29" t="s">
        <v>709</v>
      </c>
      <c r="L125" s="44" t="s">
        <v>618</v>
      </c>
      <c r="M125" s="36" t="s">
        <v>619</v>
      </c>
      <c r="N125" s="36" t="s">
        <v>731</v>
      </c>
      <c r="O125" s="36" t="s">
        <v>729</v>
      </c>
      <c r="P125" s="30">
        <v>49</v>
      </c>
      <c r="Q125" s="28" t="s">
        <v>113</v>
      </c>
      <c r="R125" s="30" t="s">
        <v>36</v>
      </c>
      <c r="S125" s="30"/>
      <c r="T125" s="30"/>
      <c r="U125" s="30"/>
      <c r="V125" s="30"/>
      <c r="W125" s="30"/>
      <c r="X125" s="30"/>
      <c r="Y125" s="30"/>
      <c r="Z125" s="30"/>
      <c r="AA125" s="30"/>
      <c r="AB125" s="30"/>
      <c r="AC125" s="30"/>
      <c r="AD125" s="30"/>
      <c r="AE125" s="30"/>
      <c r="AF125" s="30"/>
      <c r="AG125" s="30" t="s">
        <v>469</v>
      </c>
      <c r="AH125" s="30" t="s">
        <v>463</v>
      </c>
      <c r="AI125" s="30" t="s">
        <v>436</v>
      </c>
      <c r="AJ125" s="30" t="s">
        <v>445</v>
      </c>
      <c r="AK125" s="29" t="s">
        <v>748</v>
      </c>
      <c r="AL125" s="29" t="s">
        <v>749</v>
      </c>
      <c r="AM125" s="25">
        <v>96</v>
      </c>
      <c r="AN125" s="25">
        <v>0</v>
      </c>
      <c r="AO125" s="25">
        <v>96</v>
      </c>
      <c r="AP125" s="25">
        <v>96</v>
      </c>
      <c r="AQ125" s="25">
        <v>96</v>
      </c>
      <c r="AR125" s="25">
        <v>96</v>
      </c>
      <c r="AS125" s="25">
        <v>0</v>
      </c>
      <c r="AT125" s="25">
        <v>0</v>
      </c>
      <c r="AU125" s="25">
        <v>96</v>
      </c>
      <c r="AV125" s="30"/>
      <c r="AW125" s="39"/>
      <c r="AX125" s="30">
        <v>22</v>
      </c>
      <c r="AY125" s="30"/>
      <c r="AZ125" s="30"/>
      <c r="BA125" s="30">
        <v>74</v>
      </c>
      <c r="BB125" s="29"/>
      <c r="BC125" s="29"/>
      <c r="BD125" s="29">
        <v>96</v>
      </c>
      <c r="BE125" s="29"/>
      <c r="BF125" s="29"/>
      <c r="BG125" s="29"/>
    </row>
    <row r="126" spans="1:61" ht="84.75" customHeight="1" x14ac:dyDescent="0.25">
      <c r="A126" s="43" t="s">
        <v>24</v>
      </c>
      <c r="B126" s="43" t="s">
        <v>25</v>
      </c>
      <c r="C126" s="43" t="s">
        <v>26</v>
      </c>
      <c r="D126" s="43" t="s">
        <v>27</v>
      </c>
      <c r="E126" s="43" t="s">
        <v>27</v>
      </c>
      <c r="F126" s="30" t="s">
        <v>28</v>
      </c>
      <c r="G126" s="30" t="s">
        <v>29</v>
      </c>
      <c r="H126" s="30" t="s">
        <v>74</v>
      </c>
      <c r="I126" s="30" t="s">
        <v>708</v>
      </c>
      <c r="J126" s="107" t="s">
        <v>747</v>
      </c>
      <c r="K126" s="29" t="s">
        <v>709</v>
      </c>
      <c r="L126" s="44" t="s">
        <v>631</v>
      </c>
      <c r="M126" s="36" t="s">
        <v>632</v>
      </c>
      <c r="N126" s="36" t="s">
        <v>710</v>
      </c>
      <c r="O126" s="36" t="s">
        <v>708</v>
      </c>
      <c r="P126" s="30">
        <v>50</v>
      </c>
      <c r="Q126" s="28" t="s">
        <v>114</v>
      </c>
      <c r="R126" s="30" t="s">
        <v>36</v>
      </c>
      <c r="S126" s="30"/>
      <c r="T126" s="30"/>
      <c r="U126" s="30"/>
      <c r="V126" s="30"/>
      <c r="W126" s="30"/>
      <c r="X126" s="30"/>
      <c r="Y126" s="30"/>
      <c r="Z126" s="30"/>
      <c r="AA126" s="30"/>
      <c r="AB126" s="30"/>
      <c r="AC126" s="30"/>
      <c r="AD126" s="30"/>
      <c r="AE126" s="30"/>
      <c r="AF126" s="30"/>
      <c r="AG126" s="30" t="s">
        <v>469</v>
      </c>
      <c r="AH126" s="30" t="s">
        <v>463</v>
      </c>
      <c r="AI126" s="30" t="s">
        <v>441</v>
      </c>
      <c r="AJ126" s="30" t="s">
        <v>445</v>
      </c>
      <c r="AK126" s="29" t="s">
        <v>750</v>
      </c>
      <c r="AL126" s="28" t="s">
        <v>751</v>
      </c>
      <c r="AM126" s="30">
        <v>0</v>
      </c>
      <c r="AN126" s="101">
        <v>89</v>
      </c>
      <c r="AO126" s="101">
        <v>96</v>
      </c>
      <c r="AP126" s="101">
        <v>96</v>
      </c>
      <c r="AQ126" s="101">
        <v>96</v>
      </c>
      <c r="AR126" s="101">
        <v>96</v>
      </c>
      <c r="AS126" s="101">
        <v>89</v>
      </c>
      <c r="AT126" s="101">
        <v>0</v>
      </c>
      <c r="AU126" s="101">
        <v>96</v>
      </c>
      <c r="AV126" s="30"/>
      <c r="AW126" s="42"/>
      <c r="AX126" s="30">
        <v>0</v>
      </c>
      <c r="AY126" s="30"/>
      <c r="AZ126" s="30"/>
      <c r="BA126" s="30">
        <v>32</v>
      </c>
      <c r="BB126" s="29"/>
      <c r="BC126" s="29"/>
      <c r="BD126" s="29">
        <v>32</v>
      </c>
      <c r="BE126" s="29"/>
      <c r="BF126" s="29"/>
      <c r="BG126" s="29">
        <v>32</v>
      </c>
    </row>
    <row r="127" spans="1:61" ht="84.75" customHeight="1" x14ac:dyDescent="0.25">
      <c r="A127" s="43" t="s">
        <v>24</v>
      </c>
      <c r="B127" s="43" t="s">
        <v>25</v>
      </c>
      <c r="C127" s="43" t="s">
        <v>26</v>
      </c>
      <c r="D127" s="43" t="s">
        <v>27</v>
      </c>
      <c r="E127" s="43" t="s">
        <v>27</v>
      </c>
      <c r="F127" s="30" t="s">
        <v>115</v>
      </c>
      <c r="G127" s="30" t="s">
        <v>29</v>
      </c>
      <c r="H127" s="107" t="s">
        <v>30</v>
      </c>
      <c r="I127" s="30" t="s">
        <v>708</v>
      </c>
      <c r="J127" s="107" t="s">
        <v>747</v>
      </c>
      <c r="K127" s="29" t="s">
        <v>709</v>
      </c>
      <c r="L127" s="44" t="s">
        <v>631</v>
      </c>
      <c r="M127" s="36" t="s">
        <v>632</v>
      </c>
      <c r="N127" s="36" t="s">
        <v>710</v>
      </c>
      <c r="O127" s="36" t="s">
        <v>708</v>
      </c>
      <c r="P127" s="30">
        <v>51</v>
      </c>
      <c r="Q127" s="28" t="s">
        <v>116</v>
      </c>
      <c r="R127" s="30" t="s">
        <v>36</v>
      </c>
      <c r="S127" s="30"/>
      <c r="T127" s="30"/>
      <c r="U127" s="30"/>
      <c r="V127" s="30"/>
      <c r="W127" s="30"/>
      <c r="X127" s="30"/>
      <c r="Y127" s="30"/>
      <c r="Z127" s="30"/>
      <c r="AA127" s="30"/>
      <c r="AB127" s="30"/>
      <c r="AC127" s="30"/>
      <c r="AD127" s="30"/>
      <c r="AE127" s="30"/>
      <c r="AF127" s="30"/>
      <c r="AG127" s="30" t="s">
        <v>444</v>
      </c>
      <c r="AH127" s="30" t="s">
        <v>463</v>
      </c>
      <c r="AI127" s="30" t="s">
        <v>441</v>
      </c>
      <c r="AJ127" s="30" t="s">
        <v>437</v>
      </c>
      <c r="AK127" s="29" t="s">
        <v>752</v>
      </c>
      <c r="AL127" s="28" t="s">
        <v>753</v>
      </c>
      <c r="AM127" s="25"/>
      <c r="AN127" s="99">
        <v>0</v>
      </c>
      <c r="AO127" s="99">
        <v>50</v>
      </c>
      <c r="AP127" s="99">
        <v>100</v>
      </c>
      <c r="AQ127" s="99"/>
      <c r="AR127" s="99">
        <v>100</v>
      </c>
      <c r="AS127" s="99">
        <v>20</v>
      </c>
      <c r="AT127" s="99">
        <v>0</v>
      </c>
      <c r="AU127" s="99">
        <v>50</v>
      </c>
      <c r="AV127" s="30"/>
      <c r="AW127" s="42"/>
      <c r="AX127" s="30">
        <v>10</v>
      </c>
      <c r="AY127" s="30"/>
      <c r="AZ127" s="30"/>
      <c r="BA127" s="30">
        <v>10</v>
      </c>
      <c r="BB127" s="29"/>
      <c r="BC127" s="29"/>
      <c r="BD127" s="29">
        <v>20</v>
      </c>
      <c r="BE127" s="29"/>
      <c r="BF127" s="29"/>
      <c r="BG127" s="29">
        <v>10</v>
      </c>
    </row>
    <row r="128" spans="1:61" ht="84.75" customHeight="1" x14ac:dyDescent="0.25">
      <c r="A128" s="43" t="s">
        <v>24</v>
      </c>
      <c r="B128" s="43" t="s">
        <v>25</v>
      </c>
      <c r="C128" s="43" t="s">
        <v>26</v>
      </c>
      <c r="D128" s="43" t="s">
        <v>27</v>
      </c>
      <c r="E128" s="43" t="s">
        <v>34</v>
      </c>
      <c r="F128" s="30" t="s">
        <v>73</v>
      </c>
      <c r="G128" s="30" t="s">
        <v>117</v>
      </c>
      <c r="H128" s="110" t="s">
        <v>74</v>
      </c>
      <c r="I128" s="30"/>
      <c r="J128" s="30" t="s">
        <v>726</v>
      </c>
      <c r="K128" s="29" t="s">
        <v>709</v>
      </c>
      <c r="L128" s="44"/>
      <c r="M128" s="48"/>
      <c r="N128" s="48"/>
      <c r="O128" s="48" t="s">
        <v>729</v>
      </c>
      <c r="P128" s="103">
        <v>479</v>
      </c>
      <c r="Q128" s="28" t="s">
        <v>118</v>
      </c>
      <c r="R128" s="30" t="s">
        <v>119</v>
      </c>
      <c r="S128" s="30"/>
      <c r="T128" s="30"/>
      <c r="U128" s="30" t="s">
        <v>32</v>
      </c>
      <c r="V128" s="30"/>
      <c r="W128" s="30"/>
      <c r="X128" s="30"/>
      <c r="Y128" s="30"/>
      <c r="Z128" s="30"/>
      <c r="AA128" s="30"/>
      <c r="AB128" s="30"/>
      <c r="AC128" s="30"/>
      <c r="AD128" s="30"/>
      <c r="AE128" s="30"/>
      <c r="AF128" s="30"/>
      <c r="AG128" s="30" t="s">
        <v>444</v>
      </c>
      <c r="AH128" s="30" t="s">
        <v>456</v>
      </c>
      <c r="AI128" s="30" t="s">
        <v>457</v>
      </c>
      <c r="AJ128" s="30" t="s">
        <v>445</v>
      </c>
      <c r="AK128" s="29" t="s">
        <v>754</v>
      </c>
      <c r="AL128" s="29"/>
      <c r="AM128" s="30">
        <v>0</v>
      </c>
      <c r="AN128" s="69">
        <v>7</v>
      </c>
      <c r="AO128" s="30">
        <v>60</v>
      </c>
      <c r="AP128" s="30">
        <v>60</v>
      </c>
      <c r="AQ128" s="30">
        <v>60</v>
      </c>
      <c r="AR128" s="30">
        <v>60</v>
      </c>
      <c r="AS128" s="30"/>
      <c r="AT128" s="30"/>
      <c r="AU128" s="30">
        <v>60</v>
      </c>
      <c r="AV128" s="30"/>
      <c r="AW128" s="39"/>
      <c r="AX128" s="30"/>
      <c r="AY128" s="30"/>
      <c r="AZ128" s="30"/>
      <c r="BA128" s="29"/>
      <c r="BB128" s="29"/>
      <c r="BC128" s="29"/>
      <c r="BD128" s="29"/>
      <c r="BE128" s="29"/>
      <c r="BF128" s="29">
        <v>2</v>
      </c>
      <c r="BG128" s="29"/>
    </row>
    <row r="129" spans="1:61" ht="84.75" customHeight="1" x14ac:dyDescent="0.25">
      <c r="A129" s="43" t="s">
        <v>24</v>
      </c>
      <c r="B129" s="43" t="s">
        <v>25</v>
      </c>
      <c r="C129" s="43" t="s">
        <v>26</v>
      </c>
      <c r="D129" s="43" t="s">
        <v>27</v>
      </c>
      <c r="E129" s="43" t="s">
        <v>65</v>
      </c>
      <c r="F129" s="30" t="s">
        <v>73</v>
      </c>
      <c r="G129" s="30" t="s">
        <v>117</v>
      </c>
      <c r="H129" s="110" t="s">
        <v>74</v>
      </c>
      <c r="I129" s="30"/>
      <c r="J129" s="30" t="s">
        <v>726</v>
      </c>
      <c r="K129" s="29" t="s">
        <v>709</v>
      </c>
      <c r="L129" s="44"/>
      <c r="M129" s="48"/>
      <c r="N129" s="48"/>
      <c r="O129" s="48" t="s">
        <v>659</v>
      </c>
      <c r="P129" s="30">
        <v>480</v>
      </c>
      <c r="Q129" s="28" t="s">
        <v>120</v>
      </c>
      <c r="R129" s="30" t="s">
        <v>119</v>
      </c>
      <c r="S129" s="30"/>
      <c r="T129" s="30"/>
      <c r="U129" s="30" t="s">
        <v>32</v>
      </c>
      <c r="V129" s="30"/>
      <c r="W129" s="30"/>
      <c r="X129" s="30"/>
      <c r="Y129" s="30"/>
      <c r="Z129" s="30"/>
      <c r="AA129" s="30"/>
      <c r="AB129" s="30"/>
      <c r="AC129" s="30"/>
      <c r="AD129" s="30"/>
      <c r="AE129" s="30"/>
      <c r="AF129" s="30"/>
      <c r="AG129" s="30" t="s">
        <v>434</v>
      </c>
      <c r="AH129" s="30" t="s">
        <v>463</v>
      </c>
      <c r="AI129" s="30" t="s">
        <v>441</v>
      </c>
      <c r="AJ129" s="30" t="s">
        <v>445</v>
      </c>
      <c r="AK129" s="29" t="s">
        <v>755</v>
      </c>
      <c r="AL129" s="28"/>
      <c r="AM129" s="25">
        <v>0</v>
      </c>
      <c r="AN129" s="111">
        <v>5</v>
      </c>
      <c r="AO129" s="99">
        <v>5</v>
      </c>
      <c r="AP129" s="99">
        <v>5</v>
      </c>
      <c r="AQ129" s="99">
        <v>5</v>
      </c>
      <c r="AR129" s="99">
        <v>20</v>
      </c>
      <c r="AS129" s="99"/>
      <c r="AT129" s="99"/>
      <c r="AU129" s="99">
        <v>5</v>
      </c>
      <c r="AV129" s="30"/>
      <c r="AW129" s="42"/>
      <c r="AX129" s="30"/>
      <c r="AY129" s="30"/>
      <c r="AZ129" s="30"/>
      <c r="BA129" s="30"/>
      <c r="BB129" s="29"/>
      <c r="BC129" s="29"/>
      <c r="BD129" s="29"/>
      <c r="BE129" s="29"/>
      <c r="BF129" s="29">
        <v>2</v>
      </c>
      <c r="BG129" s="29"/>
    </row>
    <row r="130" spans="1:61" ht="84.75" customHeight="1" x14ac:dyDescent="0.25">
      <c r="A130" s="43" t="s">
        <v>24</v>
      </c>
      <c r="B130" s="43" t="s">
        <v>25</v>
      </c>
      <c r="C130" s="43" t="s">
        <v>26</v>
      </c>
      <c r="D130" s="43" t="s">
        <v>27</v>
      </c>
      <c r="E130" s="43" t="s">
        <v>34</v>
      </c>
      <c r="F130" s="30" t="s">
        <v>73</v>
      </c>
      <c r="G130" s="30" t="s">
        <v>117</v>
      </c>
      <c r="H130" s="110" t="s">
        <v>74</v>
      </c>
      <c r="I130" s="30"/>
      <c r="J130" s="30" t="s">
        <v>726</v>
      </c>
      <c r="K130" s="29" t="s">
        <v>709</v>
      </c>
      <c r="L130" s="44"/>
      <c r="M130" s="48"/>
      <c r="N130" s="48"/>
      <c r="O130" s="48" t="s">
        <v>667</v>
      </c>
      <c r="P130" s="103">
        <v>481</v>
      </c>
      <c r="Q130" s="28" t="s">
        <v>121</v>
      </c>
      <c r="R130" s="30" t="s">
        <v>119</v>
      </c>
      <c r="S130" s="30"/>
      <c r="T130" s="30"/>
      <c r="U130" s="30" t="s">
        <v>32</v>
      </c>
      <c r="V130" s="30"/>
      <c r="W130" s="30"/>
      <c r="X130" s="30"/>
      <c r="Y130" s="30"/>
      <c r="Z130" s="30"/>
      <c r="AA130" s="30"/>
      <c r="AB130" s="30"/>
      <c r="AC130" s="30"/>
      <c r="AD130" s="30"/>
      <c r="AE130" s="30"/>
      <c r="AF130" s="30"/>
      <c r="AG130" s="30" t="s">
        <v>434</v>
      </c>
      <c r="AH130" s="30" t="s">
        <v>456</v>
      </c>
      <c r="AI130" s="30" t="s">
        <v>503</v>
      </c>
      <c r="AJ130" s="30" t="s">
        <v>756</v>
      </c>
      <c r="AK130" s="29" t="s">
        <v>757</v>
      </c>
      <c r="AL130" s="29"/>
      <c r="AM130" s="30">
        <v>0</v>
      </c>
      <c r="AN130" s="30"/>
      <c r="AO130" s="30"/>
      <c r="AP130" s="30">
        <v>30</v>
      </c>
      <c r="AQ130" s="30">
        <v>90</v>
      </c>
      <c r="AR130" s="30">
        <v>90</v>
      </c>
      <c r="AS130" s="30"/>
      <c r="AT130" s="30"/>
      <c r="AU130" s="59">
        <v>0</v>
      </c>
      <c r="AV130" s="30"/>
      <c r="AW130" s="39"/>
      <c r="AX130" s="30"/>
      <c r="AY130" s="30"/>
      <c r="AZ130" s="30"/>
      <c r="BA130" s="29"/>
      <c r="BB130" s="29"/>
      <c r="BC130" s="29"/>
      <c r="BD130" s="29"/>
      <c r="BE130" s="29"/>
      <c r="BF130" s="29"/>
      <c r="BG130" s="30">
        <v>0</v>
      </c>
      <c r="BI130" s="86" t="s">
        <v>582</v>
      </c>
    </row>
    <row r="131" spans="1:61" ht="84.75" customHeight="1" x14ac:dyDescent="0.25">
      <c r="A131" s="43" t="s">
        <v>24</v>
      </c>
      <c r="B131" s="43" t="s">
        <v>25</v>
      </c>
      <c r="C131" s="43" t="s">
        <v>26</v>
      </c>
      <c r="D131" s="43" t="s">
        <v>27</v>
      </c>
      <c r="E131" s="43" t="s">
        <v>34</v>
      </c>
      <c r="F131" s="30" t="s">
        <v>73</v>
      </c>
      <c r="G131" s="30" t="s">
        <v>123</v>
      </c>
      <c r="H131" s="110" t="s">
        <v>74</v>
      </c>
      <c r="I131" s="30"/>
      <c r="J131" s="30" t="s">
        <v>726</v>
      </c>
      <c r="K131" s="29" t="s">
        <v>709</v>
      </c>
      <c r="L131" s="44"/>
      <c r="M131" s="48"/>
      <c r="N131" s="48"/>
      <c r="O131" s="48" t="s">
        <v>667</v>
      </c>
      <c r="P131" s="30">
        <v>502</v>
      </c>
      <c r="Q131" s="28" t="s">
        <v>758</v>
      </c>
      <c r="R131" s="30" t="s">
        <v>125</v>
      </c>
      <c r="S131" s="30"/>
      <c r="T131" s="30"/>
      <c r="U131" s="30"/>
      <c r="V131" s="30" t="s">
        <v>32</v>
      </c>
      <c r="W131" s="30"/>
      <c r="X131" s="30"/>
      <c r="Y131" s="30"/>
      <c r="Z131" s="30"/>
      <c r="AA131" s="30"/>
      <c r="AB131" s="30"/>
      <c r="AC131" s="30"/>
      <c r="AD131" s="30"/>
      <c r="AE131" s="30"/>
      <c r="AF131" s="30"/>
      <c r="AG131" s="30" t="s">
        <v>444</v>
      </c>
      <c r="AH131" s="30" t="s">
        <v>535</v>
      </c>
      <c r="AI131" s="30" t="s">
        <v>441</v>
      </c>
      <c r="AJ131" s="30" t="s">
        <v>445</v>
      </c>
      <c r="AK131" s="29" t="s">
        <v>759</v>
      </c>
      <c r="AL131" s="28"/>
      <c r="AM131" s="25">
        <v>0</v>
      </c>
      <c r="AN131" s="25"/>
      <c r="AO131" s="25"/>
      <c r="AP131" s="25">
        <v>1500</v>
      </c>
      <c r="AQ131" s="25">
        <v>500</v>
      </c>
      <c r="AR131" s="25">
        <v>2000</v>
      </c>
      <c r="AS131" s="25"/>
      <c r="AT131" s="25"/>
      <c r="AU131" s="25">
        <v>0</v>
      </c>
      <c r="AV131" s="30"/>
      <c r="AW131" s="42"/>
      <c r="AX131" s="30"/>
      <c r="AY131" s="30"/>
      <c r="AZ131" s="30"/>
      <c r="BA131" s="30"/>
      <c r="BB131" s="29"/>
      <c r="BC131" s="29"/>
      <c r="BD131" s="29"/>
      <c r="BE131" s="29"/>
      <c r="BF131" s="29">
        <v>2</v>
      </c>
      <c r="BG131" s="29"/>
      <c r="BI131" s="86" t="s">
        <v>582</v>
      </c>
    </row>
    <row r="132" spans="1:61" ht="84.75" customHeight="1" x14ac:dyDescent="0.25">
      <c r="A132" s="43" t="s">
        <v>24</v>
      </c>
      <c r="B132" s="43" t="s">
        <v>25</v>
      </c>
      <c r="C132" s="43" t="s">
        <v>26</v>
      </c>
      <c r="D132" s="43" t="s">
        <v>27</v>
      </c>
      <c r="E132" s="43" t="s">
        <v>34</v>
      </c>
      <c r="F132" s="30" t="s">
        <v>73</v>
      </c>
      <c r="G132" s="30" t="s">
        <v>123</v>
      </c>
      <c r="H132" s="110" t="s">
        <v>74</v>
      </c>
      <c r="I132" s="30"/>
      <c r="J132" s="30" t="s">
        <v>726</v>
      </c>
      <c r="K132" s="29" t="s">
        <v>709</v>
      </c>
      <c r="L132" s="44"/>
      <c r="M132" s="48"/>
      <c r="N132" s="48"/>
      <c r="O132" s="48" t="s">
        <v>667</v>
      </c>
      <c r="P132" s="30">
        <v>486</v>
      </c>
      <c r="Q132" s="28" t="s">
        <v>128</v>
      </c>
      <c r="R132" s="30" t="s">
        <v>125</v>
      </c>
      <c r="S132" s="30"/>
      <c r="T132" s="30"/>
      <c r="U132" s="30"/>
      <c r="V132" s="30" t="s">
        <v>32</v>
      </c>
      <c r="W132" s="30"/>
      <c r="X132" s="30"/>
      <c r="Y132" s="30"/>
      <c r="Z132" s="30"/>
      <c r="AA132" s="30"/>
      <c r="AB132" s="30"/>
      <c r="AC132" s="30"/>
      <c r="AD132" s="30"/>
      <c r="AE132" s="30"/>
      <c r="AF132" s="30"/>
      <c r="AG132" s="30" t="s">
        <v>444</v>
      </c>
      <c r="AH132" s="30" t="s">
        <v>535</v>
      </c>
      <c r="AI132" s="30" t="s">
        <v>441</v>
      </c>
      <c r="AJ132" s="30" t="s">
        <v>445</v>
      </c>
      <c r="AK132" s="29" t="s">
        <v>760</v>
      </c>
      <c r="AL132" s="28"/>
      <c r="AM132" s="30">
        <v>0</v>
      </c>
      <c r="AN132" s="30"/>
      <c r="AO132" s="30"/>
      <c r="AP132" s="30">
        <v>100</v>
      </c>
      <c r="AQ132" s="30">
        <v>100</v>
      </c>
      <c r="AR132" s="30">
        <v>200</v>
      </c>
      <c r="AS132" s="30"/>
      <c r="AT132" s="30"/>
      <c r="AU132" s="30">
        <v>0</v>
      </c>
      <c r="AV132" s="30"/>
      <c r="AW132" s="42"/>
      <c r="AX132" s="30"/>
      <c r="AY132" s="30"/>
      <c r="AZ132" s="30"/>
      <c r="BA132" s="30"/>
      <c r="BB132" s="29"/>
      <c r="BC132" s="29"/>
      <c r="BD132" s="29"/>
      <c r="BE132" s="29"/>
      <c r="BF132" s="29">
        <v>2</v>
      </c>
      <c r="BG132" s="29"/>
      <c r="BI132" s="86" t="s">
        <v>582</v>
      </c>
    </row>
    <row r="133" spans="1:61" ht="84.75" customHeight="1" x14ac:dyDescent="0.25">
      <c r="A133" s="43" t="s">
        <v>24</v>
      </c>
      <c r="B133" s="43" t="s">
        <v>25</v>
      </c>
      <c r="C133" s="43" t="s">
        <v>26</v>
      </c>
      <c r="D133" s="43" t="s">
        <v>27</v>
      </c>
      <c r="E133" s="43" t="s">
        <v>34</v>
      </c>
      <c r="F133" s="30" t="s">
        <v>73</v>
      </c>
      <c r="G133" s="30" t="s">
        <v>123</v>
      </c>
      <c r="H133" s="110" t="s">
        <v>74</v>
      </c>
      <c r="I133" s="30"/>
      <c r="J133" s="30" t="s">
        <v>726</v>
      </c>
      <c r="K133" s="29" t="s">
        <v>709</v>
      </c>
      <c r="L133" s="44"/>
      <c r="M133" s="48"/>
      <c r="N133" s="48"/>
      <c r="O133" s="48" t="s">
        <v>667</v>
      </c>
      <c r="P133" s="30">
        <v>501</v>
      </c>
      <c r="Q133" s="28" t="s">
        <v>761</v>
      </c>
      <c r="R133" s="30" t="s">
        <v>125</v>
      </c>
      <c r="S133" s="30"/>
      <c r="T133" s="30"/>
      <c r="U133" s="30"/>
      <c r="V133" s="30" t="s">
        <v>32</v>
      </c>
      <c r="W133" s="30"/>
      <c r="X133" s="30"/>
      <c r="Y133" s="30"/>
      <c r="Z133" s="30"/>
      <c r="AA133" s="30"/>
      <c r="AB133" s="30"/>
      <c r="AC133" s="30"/>
      <c r="AD133" s="30"/>
      <c r="AE133" s="30"/>
      <c r="AF133" s="30"/>
      <c r="AG133" s="30" t="s">
        <v>444</v>
      </c>
      <c r="AH133" s="30" t="s">
        <v>535</v>
      </c>
      <c r="AI133" s="30" t="s">
        <v>441</v>
      </c>
      <c r="AJ133" s="30" t="s">
        <v>445</v>
      </c>
      <c r="AK133" s="29" t="s">
        <v>762</v>
      </c>
      <c r="AL133" s="28"/>
      <c r="AM133" s="25">
        <v>0</v>
      </c>
      <c r="AN133" s="25"/>
      <c r="AO133" s="25">
        <v>200</v>
      </c>
      <c r="AP133" s="25">
        <v>200</v>
      </c>
      <c r="AQ133" s="25">
        <v>100</v>
      </c>
      <c r="AR133" s="25">
        <v>500</v>
      </c>
      <c r="AS133" s="25"/>
      <c r="AT133" s="25"/>
      <c r="AU133" s="25">
        <v>200</v>
      </c>
      <c r="AV133" s="30"/>
      <c r="AW133" s="42"/>
      <c r="AX133" s="30"/>
      <c r="AY133" s="30"/>
      <c r="AZ133" s="30"/>
      <c r="BA133" s="30"/>
      <c r="BB133" s="29"/>
      <c r="BC133" s="29"/>
      <c r="BD133" s="29"/>
      <c r="BE133" s="29"/>
      <c r="BF133" s="29">
        <v>2</v>
      </c>
      <c r="BG133" s="29"/>
    </row>
    <row r="134" spans="1:61" ht="84.75" customHeight="1" x14ac:dyDescent="0.25">
      <c r="A134" s="43" t="s">
        <v>24</v>
      </c>
      <c r="B134" s="43" t="s">
        <v>25</v>
      </c>
      <c r="C134" s="43" t="s">
        <v>26</v>
      </c>
      <c r="D134" s="43" t="s">
        <v>27</v>
      </c>
      <c r="E134" s="43" t="s">
        <v>34</v>
      </c>
      <c r="F134" s="30" t="s">
        <v>73</v>
      </c>
      <c r="G134" s="30" t="s">
        <v>123</v>
      </c>
      <c r="H134" s="110" t="s">
        <v>74</v>
      </c>
      <c r="I134" s="30"/>
      <c r="J134" s="30" t="s">
        <v>726</v>
      </c>
      <c r="K134" s="29" t="s">
        <v>709</v>
      </c>
      <c r="L134" s="44"/>
      <c r="M134" s="48"/>
      <c r="N134" s="48"/>
      <c r="O134" s="48" t="s">
        <v>729</v>
      </c>
      <c r="P134" s="30">
        <v>497</v>
      </c>
      <c r="Q134" s="28" t="s">
        <v>763</v>
      </c>
      <c r="R134" s="30" t="s">
        <v>125</v>
      </c>
      <c r="S134" s="30"/>
      <c r="T134" s="30"/>
      <c r="U134" s="30"/>
      <c r="V134" s="30" t="s">
        <v>32</v>
      </c>
      <c r="W134" s="30"/>
      <c r="X134" s="30"/>
      <c r="Y134" s="30"/>
      <c r="Z134" s="30"/>
      <c r="AA134" s="30"/>
      <c r="AB134" s="30"/>
      <c r="AC134" s="30"/>
      <c r="AD134" s="30"/>
      <c r="AE134" s="30"/>
      <c r="AF134" s="30"/>
      <c r="AG134" s="30" t="s">
        <v>444</v>
      </c>
      <c r="AH134" s="30" t="s">
        <v>456</v>
      </c>
      <c r="AI134" s="30" t="s">
        <v>764</v>
      </c>
      <c r="AJ134" s="30" t="s">
        <v>445</v>
      </c>
      <c r="AK134" s="29" t="s">
        <v>763</v>
      </c>
      <c r="AL134" s="28"/>
      <c r="AM134" s="30"/>
      <c r="AN134" s="30"/>
      <c r="AO134" s="30"/>
      <c r="AP134" s="30"/>
      <c r="AQ134" s="30">
        <v>1</v>
      </c>
      <c r="AR134" s="30">
        <v>1</v>
      </c>
      <c r="AS134" s="30"/>
      <c r="AT134" s="30"/>
      <c r="AU134" s="30">
        <v>0</v>
      </c>
      <c r="AV134" s="30"/>
      <c r="AW134" s="42"/>
      <c r="AX134" s="30"/>
      <c r="AY134" s="30"/>
      <c r="AZ134" s="30"/>
      <c r="BA134" s="29"/>
      <c r="BB134" s="29"/>
      <c r="BC134" s="29"/>
      <c r="BD134" s="29"/>
      <c r="BE134" s="29"/>
      <c r="BF134" s="29">
        <v>2</v>
      </c>
      <c r="BG134" s="29"/>
      <c r="BI134" s="86" t="s">
        <v>582</v>
      </c>
    </row>
    <row r="135" spans="1:61" ht="84.75" customHeight="1" x14ac:dyDescent="0.25">
      <c r="A135" s="43" t="s">
        <v>24</v>
      </c>
      <c r="B135" s="43" t="s">
        <v>25</v>
      </c>
      <c r="C135" s="43" t="s">
        <v>26</v>
      </c>
      <c r="D135" s="43" t="s">
        <v>27</v>
      </c>
      <c r="E135" s="43" t="s">
        <v>34</v>
      </c>
      <c r="F135" s="30" t="s">
        <v>73</v>
      </c>
      <c r="G135" s="30" t="s">
        <v>123</v>
      </c>
      <c r="H135" s="110" t="s">
        <v>74</v>
      </c>
      <c r="I135" s="30"/>
      <c r="J135" s="30" t="s">
        <v>726</v>
      </c>
      <c r="K135" s="29" t="s">
        <v>709</v>
      </c>
      <c r="L135" s="44"/>
      <c r="M135" s="48"/>
      <c r="N135" s="48"/>
      <c r="O135" s="48" t="s">
        <v>729</v>
      </c>
      <c r="P135" s="103">
        <v>495</v>
      </c>
      <c r="Q135" s="28" t="s">
        <v>765</v>
      </c>
      <c r="R135" s="30" t="s">
        <v>125</v>
      </c>
      <c r="S135" s="30"/>
      <c r="T135" s="30"/>
      <c r="U135" s="30"/>
      <c r="V135" s="30" t="s">
        <v>32</v>
      </c>
      <c r="W135" s="30"/>
      <c r="X135" s="30"/>
      <c r="Y135" s="30"/>
      <c r="Z135" s="30"/>
      <c r="AA135" s="30"/>
      <c r="AB135" s="30"/>
      <c r="AC135" s="30"/>
      <c r="AD135" s="30"/>
      <c r="AE135" s="30"/>
      <c r="AF135" s="30"/>
      <c r="AG135" s="30" t="s">
        <v>434</v>
      </c>
      <c r="AH135" s="30" t="s">
        <v>463</v>
      </c>
      <c r="AI135" s="30" t="s">
        <v>764</v>
      </c>
      <c r="AJ135" s="30" t="s">
        <v>445</v>
      </c>
      <c r="AK135" s="29" t="s">
        <v>766</v>
      </c>
      <c r="AL135" s="28"/>
      <c r="AM135" s="25">
        <v>0</v>
      </c>
      <c r="AN135" s="25"/>
      <c r="AO135" s="25">
        <v>96</v>
      </c>
      <c r="AP135" s="25">
        <v>96</v>
      </c>
      <c r="AQ135" s="25">
        <v>96</v>
      </c>
      <c r="AR135" s="25">
        <v>96</v>
      </c>
      <c r="AS135" s="25"/>
      <c r="AT135" s="25"/>
      <c r="AU135" s="59">
        <v>96</v>
      </c>
      <c r="AV135" s="30"/>
      <c r="AW135" s="42"/>
      <c r="AX135" s="30">
        <v>0</v>
      </c>
      <c r="AY135" s="30"/>
      <c r="AZ135" s="30"/>
      <c r="BA135" s="29"/>
      <c r="BB135" s="29"/>
      <c r="BC135" s="29"/>
      <c r="BD135" s="29"/>
      <c r="BE135" s="29"/>
      <c r="BF135" s="29">
        <v>2</v>
      </c>
      <c r="BG135" s="29"/>
    </row>
    <row r="136" spans="1:61" ht="84.75" customHeight="1" x14ac:dyDescent="0.25">
      <c r="A136" s="43" t="s">
        <v>24</v>
      </c>
      <c r="B136" s="43" t="s">
        <v>25</v>
      </c>
      <c r="C136" s="43" t="s">
        <v>26</v>
      </c>
      <c r="D136" s="43" t="s">
        <v>27</v>
      </c>
      <c r="E136" s="43" t="s">
        <v>34</v>
      </c>
      <c r="F136" s="30" t="s">
        <v>73</v>
      </c>
      <c r="G136" s="30" t="s">
        <v>123</v>
      </c>
      <c r="H136" s="110" t="s">
        <v>74</v>
      </c>
      <c r="I136" s="30"/>
      <c r="J136" s="30" t="s">
        <v>726</v>
      </c>
      <c r="K136" s="29" t="s">
        <v>709</v>
      </c>
      <c r="L136" s="44"/>
      <c r="M136" s="48"/>
      <c r="N136" s="48"/>
      <c r="O136" s="48" t="s">
        <v>729</v>
      </c>
      <c r="P136" s="103">
        <v>496</v>
      </c>
      <c r="Q136" s="28" t="s">
        <v>767</v>
      </c>
      <c r="R136" s="30" t="s">
        <v>125</v>
      </c>
      <c r="S136" s="30"/>
      <c r="T136" s="30"/>
      <c r="U136" s="30"/>
      <c r="V136" s="30" t="s">
        <v>32</v>
      </c>
      <c r="W136" s="30"/>
      <c r="X136" s="30"/>
      <c r="Y136" s="30"/>
      <c r="Z136" s="30"/>
      <c r="AA136" s="30"/>
      <c r="AB136" s="30"/>
      <c r="AC136" s="30"/>
      <c r="AD136" s="30"/>
      <c r="AE136" s="30"/>
      <c r="AF136" s="30"/>
      <c r="AG136" s="30" t="s">
        <v>434</v>
      </c>
      <c r="AH136" s="30" t="s">
        <v>463</v>
      </c>
      <c r="AI136" s="30" t="s">
        <v>764</v>
      </c>
      <c r="AJ136" s="30" t="s">
        <v>445</v>
      </c>
      <c r="AK136" s="29" t="s">
        <v>768</v>
      </c>
      <c r="AL136" s="28"/>
      <c r="AM136" s="30">
        <v>0</v>
      </c>
      <c r="AN136" s="30"/>
      <c r="AO136" s="30">
        <v>96</v>
      </c>
      <c r="AP136" s="30">
        <v>96</v>
      </c>
      <c r="AQ136" s="30">
        <v>96</v>
      </c>
      <c r="AR136" s="30">
        <v>96</v>
      </c>
      <c r="AS136" s="30"/>
      <c r="AT136" s="30"/>
      <c r="AU136" s="59">
        <v>96</v>
      </c>
      <c r="AV136" s="30"/>
      <c r="AW136" s="42"/>
      <c r="AX136" s="30"/>
      <c r="AY136" s="30"/>
      <c r="AZ136" s="30"/>
      <c r="BA136" s="29"/>
      <c r="BB136" s="29"/>
      <c r="BC136" s="29"/>
      <c r="BD136" s="29"/>
      <c r="BE136" s="29"/>
      <c r="BF136" s="29">
        <v>2</v>
      </c>
      <c r="BG136" s="29"/>
    </row>
    <row r="137" spans="1:61" ht="84.75" customHeight="1" x14ac:dyDescent="0.25">
      <c r="A137" s="43" t="s">
        <v>24</v>
      </c>
      <c r="B137" s="43" t="s">
        <v>25</v>
      </c>
      <c r="C137" s="43" t="s">
        <v>26</v>
      </c>
      <c r="D137" s="43" t="s">
        <v>27</v>
      </c>
      <c r="E137" s="43" t="s">
        <v>34</v>
      </c>
      <c r="F137" s="30" t="s">
        <v>73</v>
      </c>
      <c r="G137" s="30" t="s">
        <v>123</v>
      </c>
      <c r="H137" s="110" t="s">
        <v>74</v>
      </c>
      <c r="I137" s="30"/>
      <c r="J137" s="30" t="s">
        <v>726</v>
      </c>
      <c r="K137" s="29" t="s">
        <v>709</v>
      </c>
      <c r="L137" s="44"/>
      <c r="M137" s="48"/>
      <c r="N137" s="48"/>
      <c r="O137" s="36" t="s">
        <v>729</v>
      </c>
      <c r="P137" s="103">
        <v>489</v>
      </c>
      <c r="Q137" s="28" t="s">
        <v>769</v>
      </c>
      <c r="R137" s="30" t="s">
        <v>119</v>
      </c>
      <c r="S137" s="30"/>
      <c r="T137" s="30"/>
      <c r="U137" s="30" t="s">
        <v>32</v>
      </c>
      <c r="V137" s="30"/>
      <c r="W137" s="30"/>
      <c r="X137" s="30"/>
      <c r="Y137" s="30"/>
      <c r="Z137" s="30"/>
      <c r="AA137" s="30"/>
      <c r="AB137" s="30"/>
      <c r="AC137" s="30"/>
      <c r="AD137" s="30"/>
      <c r="AE137" s="30"/>
      <c r="AF137" s="30"/>
      <c r="AG137" s="30" t="s">
        <v>434</v>
      </c>
      <c r="AH137" s="30" t="s">
        <v>535</v>
      </c>
      <c r="AI137" s="30" t="s">
        <v>441</v>
      </c>
      <c r="AJ137" s="30" t="s">
        <v>437</v>
      </c>
      <c r="AK137" s="29" t="s">
        <v>770</v>
      </c>
      <c r="AL137" s="29"/>
      <c r="AM137" s="25">
        <v>0</v>
      </c>
      <c r="AN137" s="25">
        <v>0</v>
      </c>
      <c r="AO137" s="25">
        <v>20</v>
      </c>
      <c r="AP137" s="25">
        <v>30</v>
      </c>
      <c r="AQ137" s="25">
        <v>30</v>
      </c>
      <c r="AR137" s="25">
        <v>80</v>
      </c>
      <c r="AS137" s="25"/>
      <c r="AT137" s="25"/>
      <c r="AU137" s="59">
        <v>20</v>
      </c>
      <c r="AV137" s="30"/>
      <c r="AW137" s="109"/>
      <c r="AX137" s="30"/>
      <c r="AY137" s="30"/>
      <c r="AZ137" s="30"/>
      <c r="BA137" s="30"/>
      <c r="BB137" s="29"/>
      <c r="BC137" s="29"/>
      <c r="BD137" s="29"/>
      <c r="BE137" s="29"/>
      <c r="BF137" s="29"/>
      <c r="BG137" s="29"/>
    </row>
    <row r="138" spans="1:61" ht="84.75" customHeight="1" x14ac:dyDescent="0.25">
      <c r="A138" s="43" t="s">
        <v>24</v>
      </c>
      <c r="B138" s="43" t="s">
        <v>25</v>
      </c>
      <c r="C138" s="43" t="s">
        <v>26</v>
      </c>
      <c r="D138" s="43" t="s">
        <v>27</v>
      </c>
      <c r="E138" s="43" t="s">
        <v>34</v>
      </c>
      <c r="F138" s="30" t="s">
        <v>73</v>
      </c>
      <c r="G138" s="30" t="s">
        <v>123</v>
      </c>
      <c r="H138" s="110" t="s">
        <v>74</v>
      </c>
      <c r="I138" s="30"/>
      <c r="J138" s="30" t="s">
        <v>726</v>
      </c>
      <c r="K138" s="29" t="s">
        <v>709</v>
      </c>
      <c r="L138" s="44"/>
      <c r="M138" s="48"/>
      <c r="N138" s="48"/>
      <c r="O138" s="36" t="s">
        <v>729</v>
      </c>
      <c r="P138" s="103">
        <v>490</v>
      </c>
      <c r="Q138" s="28" t="s">
        <v>771</v>
      </c>
      <c r="R138" s="30" t="s">
        <v>119</v>
      </c>
      <c r="S138" s="30"/>
      <c r="T138" s="30"/>
      <c r="U138" s="30" t="s">
        <v>32</v>
      </c>
      <c r="V138" s="30"/>
      <c r="W138" s="30"/>
      <c r="X138" s="30"/>
      <c r="Y138" s="30"/>
      <c r="Z138" s="30"/>
      <c r="AA138" s="30"/>
      <c r="AB138" s="30"/>
      <c r="AC138" s="30"/>
      <c r="AD138" s="30"/>
      <c r="AE138" s="30"/>
      <c r="AF138" s="30"/>
      <c r="AG138" s="30" t="s">
        <v>434</v>
      </c>
      <c r="AH138" s="30" t="s">
        <v>456</v>
      </c>
      <c r="AI138" s="30" t="s">
        <v>441</v>
      </c>
      <c r="AJ138" s="30" t="s">
        <v>756</v>
      </c>
      <c r="AK138" s="29" t="s">
        <v>772</v>
      </c>
      <c r="AL138" s="29"/>
      <c r="AM138" s="30">
        <v>0</v>
      </c>
      <c r="AN138" s="30">
        <v>0</v>
      </c>
      <c r="AO138" s="30">
        <v>30</v>
      </c>
      <c r="AP138" s="30">
        <v>30</v>
      </c>
      <c r="AQ138" s="30">
        <v>20</v>
      </c>
      <c r="AR138" s="30">
        <v>80</v>
      </c>
      <c r="AS138" s="30"/>
      <c r="AT138" s="30"/>
      <c r="AU138" s="59">
        <v>30</v>
      </c>
      <c r="AV138" s="30"/>
      <c r="AW138" s="109"/>
      <c r="AX138" s="30"/>
      <c r="AY138" s="30"/>
      <c r="AZ138" s="30"/>
      <c r="BA138" s="30"/>
      <c r="BB138" s="29"/>
      <c r="BC138" s="29"/>
      <c r="BD138" s="29"/>
      <c r="BE138" s="29"/>
      <c r="BF138" s="29"/>
      <c r="BG138" s="29"/>
    </row>
    <row r="139" spans="1:61" ht="84.75" customHeight="1" x14ac:dyDescent="0.25">
      <c r="A139" s="43" t="s">
        <v>24</v>
      </c>
      <c r="B139" s="43" t="s">
        <v>25</v>
      </c>
      <c r="C139" s="43" t="s">
        <v>26</v>
      </c>
      <c r="D139" s="43" t="s">
        <v>27</v>
      </c>
      <c r="E139" s="43" t="s">
        <v>65</v>
      </c>
      <c r="F139" s="30" t="s">
        <v>73</v>
      </c>
      <c r="G139" s="30" t="s">
        <v>123</v>
      </c>
      <c r="H139" s="110" t="s">
        <v>74</v>
      </c>
      <c r="I139" s="30"/>
      <c r="J139" s="30" t="s">
        <v>726</v>
      </c>
      <c r="K139" s="29" t="s">
        <v>709</v>
      </c>
      <c r="L139" s="44"/>
      <c r="M139" s="48"/>
      <c r="N139" s="48"/>
      <c r="O139" s="36" t="s">
        <v>607</v>
      </c>
      <c r="P139" s="103">
        <v>491</v>
      </c>
      <c r="Q139" s="28" t="s">
        <v>773</v>
      </c>
      <c r="R139" s="30" t="s">
        <v>125</v>
      </c>
      <c r="S139" s="30"/>
      <c r="T139" s="30"/>
      <c r="U139" s="30"/>
      <c r="V139" s="30" t="s">
        <v>32</v>
      </c>
      <c r="W139" s="30"/>
      <c r="X139" s="30"/>
      <c r="Y139" s="30"/>
      <c r="Z139" s="30"/>
      <c r="AA139" s="30"/>
      <c r="AB139" s="30"/>
      <c r="AC139" s="30"/>
      <c r="AD139" s="30"/>
      <c r="AE139" s="30"/>
      <c r="AF139" s="30"/>
      <c r="AG139" s="30" t="s">
        <v>434</v>
      </c>
      <c r="AH139" s="30" t="s">
        <v>463</v>
      </c>
      <c r="AI139" s="30" t="s">
        <v>441</v>
      </c>
      <c r="AJ139" s="30" t="s">
        <v>756</v>
      </c>
      <c r="AK139" s="29" t="s">
        <v>774</v>
      </c>
      <c r="AL139" s="29"/>
      <c r="AM139" s="25"/>
      <c r="AN139" s="25">
        <v>0</v>
      </c>
      <c r="AO139" s="25">
        <v>20</v>
      </c>
      <c r="AP139" s="25">
        <v>40</v>
      </c>
      <c r="AQ139" s="25">
        <v>40</v>
      </c>
      <c r="AR139" s="25">
        <v>100</v>
      </c>
      <c r="AS139" s="25"/>
      <c r="AT139" s="25"/>
      <c r="AU139" s="59">
        <v>20</v>
      </c>
      <c r="AV139" s="30"/>
      <c r="AW139" s="109"/>
      <c r="AX139" s="30"/>
      <c r="AY139" s="30"/>
      <c r="AZ139" s="30"/>
      <c r="BA139" s="30"/>
      <c r="BB139" s="29"/>
      <c r="BC139" s="29"/>
      <c r="BD139" s="29"/>
      <c r="BE139" s="29"/>
      <c r="BF139" s="29"/>
      <c r="BG139" s="29"/>
    </row>
    <row r="140" spans="1:61" ht="84.75" customHeight="1" x14ac:dyDescent="0.25">
      <c r="A140" s="43" t="s">
        <v>24</v>
      </c>
      <c r="B140" s="43" t="s">
        <v>25</v>
      </c>
      <c r="C140" s="43" t="s">
        <v>26</v>
      </c>
      <c r="D140" s="43" t="s">
        <v>27</v>
      </c>
      <c r="E140" s="43" t="s">
        <v>65</v>
      </c>
      <c r="F140" s="30" t="s">
        <v>73</v>
      </c>
      <c r="G140" s="30" t="s">
        <v>123</v>
      </c>
      <c r="H140" s="110" t="s">
        <v>74</v>
      </c>
      <c r="I140" s="30"/>
      <c r="J140" s="30" t="s">
        <v>726</v>
      </c>
      <c r="K140" s="29" t="s">
        <v>709</v>
      </c>
      <c r="L140" s="44"/>
      <c r="M140" s="48"/>
      <c r="N140" s="48"/>
      <c r="O140" s="36" t="s">
        <v>659</v>
      </c>
      <c r="P140" s="103">
        <v>485</v>
      </c>
      <c r="Q140" s="28" t="s">
        <v>127</v>
      </c>
      <c r="R140" s="30" t="s">
        <v>125</v>
      </c>
      <c r="S140" s="30"/>
      <c r="T140" s="30"/>
      <c r="U140" s="30"/>
      <c r="V140" s="30" t="s">
        <v>32</v>
      </c>
      <c r="W140" s="30"/>
      <c r="X140" s="30"/>
      <c r="Y140" s="30"/>
      <c r="Z140" s="30"/>
      <c r="AA140" s="30"/>
      <c r="AB140" s="30"/>
      <c r="AC140" s="30"/>
      <c r="AD140" s="30"/>
      <c r="AE140" s="30"/>
      <c r="AF140" s="30"/>
      <c r="AG140" s="30" t="s">
        <v>434</v>
      </c>
      <c r="AH140" s="30" t="s">
        <v>463</v>
      </c>
      <c r="AI140" s="30" t="s">
        <v>441</v>
      </c>
      <c r="AJ140" s="30" t="s">
        <v>445</v>
      </c>
      <c r="AK140" s="29" t="s">
        <v>775</v>
      </c>
      <c r="AL140" s="29"/>
      <c r="AM140" s="30">
        <v>0</v>
      </c>
      <c r="AN140" s="30">
        <v>0</v>
      </c>
      <c r="AO140" s="30">
        <v>2</v>
      </c>
      <c r="AP140" s="30">
        <v>2</v>
      </c>
      <c r="AQ140" s="30">
        <v>2</v>
      </c>
      <c r="AR140" s="30">
        <v>6</v>
      </c>
      <c r="AS140" s="30"/>
      <c r="AT140" s="30"/>
      <c r="AU140" s="59">
        <v>2</v>
      </c>
      <c r="AV140" s="30"/>
      <c r="AW140" s="109"/>
      <c r="AX140" s="30"/>
      <c r="AY140" s="30"/>
      <c r="AZ140" s="30"/>
      <c r="BA140" s="30"/>
      <c r="BB140" s="29"/>
      <c r="BC140" s="29"/>
      <c r="BD140" s="29"/>
      <c r="BE140" s="29"/>
      <c r="BF140" s="29"/>
      <c r="BG140" s="29"/>
    </row>
    <row r="141" spans="1:61" ht="84.75" customHeight="1" x14ac:dyDescent="0.25">
      <c r="A141" s="43" t="s">
        <v>24</v>
      </c>
      <c r="B141" s="43" t="s">
        <v>25</v>
      </c>
      <c r="C141" s="43" t="s">
        <v>26</v>
      </c>
      <c r="D141" s="43" t="s">
        <v>27</v>
      </c>
      <c r="E141" s="43" t="s">
        <v>34</v>
      </c>
      <c r="F141" s="30" t="s">
        <v>73</v>
      </c>
      <c r="G141" s="30" t="s">
        <v>123</v>
      </c>
      <c r="H141" s="110" t="s">
        <v>74</v>
      </c>
      <c r="I141" s="30"/>
      <c r="J141" s="30" t="s">
        <v>726</v>
      </c>
      <c r="K141" s="29" t="s">
        <v>709</v>
      </c>
      <c r="L141" s="44"/>
      <c r="M141" s="48"/>
      <c r="N141" s="48"/>
      <c r="O141" s="36" t="s">
        <v>729</v>
      </c>
      <c r="P141" s="103">
        <v>494</v>
      </c>
      <c r="Q141" s="28" t="s">
        <v>776</v>
      </c>
      <c r="R141" s="30" t="s">
        <v>125</v>
      </c>
      <c r="S141" s="30"/>
      <c r="T141" s="30"/>
      <c r="U141" s="30"/>
      <c r="V141" s="30" t="s">
        <v>32</v>
      </c>
      <c r="W141" s="30"/>
      <c r="X141" s="30"/>
      <c r="Y141" s="30"/>
      <c r="Z141" s="30"/>
      <c r="AA141" s="30"/>
      <c r="AB141" s="30"/>
      <c r="AC141" s="30"/>
      <c r="AD141" s="30"/>
      <c r="AE141" s="30"/>
      <c r="AF141" s="30"/>
      <c r="AG141" s="30" t="s">
        <v>434</v>
      </c>
      <c r="AH141" s="30" t="s">
        <v>463</v>
      </c>
      <c r="AI141" s="30" t="s">
        <v>441</v>
      </c>
      <c r="AJ141" s="30" t="s">
        <v>756</v>
      </c>
      <c r="AK141" s="29" t="s">
        <v>777</v>
      </c>
      <c r="AL141" s="29"/>
      <c r="AM141" s="25"/>
      <c r="AN141" s="69">
        <v>20</v>
      </c>
      <c r="AO141" s="25">
        <v>25</v>
      </c>
      <c r="AP141" s="25">
        <v>25</v>
      </c>
      <c r="AQ141" s="25">
        <v>30</v>
      </c>
      <c r="AR141" s="25">
        <v>100</v>
      </c>
      <c r="AS141" s="25"/>
      <c r="AT141" s="25"/>
      <c r="AU141" s="59">
        <v>20</v>
      </c>
      <c r="AV141" s="30"/>
      <c r="AW141" s="109"/>
      <c r="AX141" s="30"/>
      <c r="AY141" s="30"/>
      <c r="AZ141" s="30"/>
      <c r="BA141" s="30"/>
      <c r="BB141" s="29"/>
      <c r="BC141" s="29"/>
      <c r="BD141" s="29"/>
      <c r="BE141" s="29"/>
      <c r="BF141" s="29"/>
      <c r="BG141" s="29"/>
    </row>
    <row r="142" spans="1:61" ht="84.75" customHeight="1" x14ac:dyDescent="0.25">
      <c r="A142" s="43" t="s">
        <v>24</v>
      </c>
      <c r="B142" s="43" t="s">
        <v>25</v>
      </c>
      <c r="C142" s="43" t="s">
        <v>26</v>
      </c>
      <c r="D142" s="43" t="s">
        <v>27</v>
      </c>
      <c r="E142" s="43" t="s">
        <v>34</v>
      </c>
      <c r="F142" s="30" t="s">
        <v>73</v>
      </c>
      <c r="G142" s="30" t="s">
        <v>123</v>
      </c>
      <c r="H142" s="110" t="s">
        <v>74</v>
      </c>
      <c r="I142" s="30"/>
      <c r="J142" s="30" t="s">
        <v>726</v>
      </c>
      <c r="K142" s="29" t="s">
        <v>709</v>
      </c>
      <c r="L142" s="44"/>
      <c r="M142" s="48"/>
      <c r="N142" s="48"/>
      <c r="O142" s="36" t="s">
        <v>667</v>
      </c>
      <c r="P142" s="103">
        <v>487</v>
      </c>
      <c r="Q142" s="28" t="s">
        <v>129</v>
      </c>
      <c r="R142" s="30" t="s">
        <v>125</v>
      </c>
      <c r="S142" s="30"/>
      <c r="T142" s="30"/>
      <c r="U142" s="30"/>
      <c r="V142" s="30" t="s">
        <v>32</v>
      </c>
      <c r="W142" s="30"/>
      <c r="X142" s="30"/>
      <c r="Y142" s="30"/>
      <c r="Z142" s="30"/>
      <c r="AA142" s="30"/>
      <c r="AB142" s="30"/>
      <c r="AC142" s="30"/>
      <c r="AD142" s="30"/>
      <c r="AE142" s="30"/>
      <c r="AF142" s="30"/>
      <c r="AG142" s="30" t="s">
        <v>434</v>
      </c>
      <c r="AH142" s="30" t="s">
        <v>535</v>
      </c>
      <c r="AI142" s="30" t="s">
        <v>441</v>
      </c>
      <c r="AJ142" s="30" t="s">
        <v>445</v>
      </c>
      <c r="AK142" s="29" t="s">
        <v>778</v>
      </c>
      <c r="AL142" s="29"/>
      <c r="AM142" s="30">
        <v>0</v>
      </c>
      <c r="AN142" s="30"/>
      <c r="AO142" s="30"/>
      <c r="AP142" s="30">
        <v>1</v>
      </c>
      <c r="AQ142" s="30"/>
      <c r="AR142" s="30">
        <v>1</v>
      </c>
      <c r="AS142" s="30"/>
      <c r="AT142" s="30"/>
      <c r="AU142" s="59">
        <v>0</v>
      </c>
      <c r="AV142" s="30"/>
      <c r="AW142" s="109"/>
      <c r="AX142" s="30"/>
      <c r="AY142" s="30"/>
      <c r="AZ142" s="30"/>
      <c r="BA142" s="30"/>
      <c r="BB142" s="29"/>
      <c r="BC142" s="29"/>
      <c r="BD142" s="29"/>
      <c r="BE142" s="29"/>
      <c r="BF142" s="29"/>
      <c r="BG142" s="29"/>
      <c r="BI142" s="86" t="s">
        <v>582</v>
      </c>
    </row>
    <row r="143" spans="1:61" ht="84.75" customHeight="1" x14ac:dyDescent="0.25">
      <c r="A143" s="43" t="s">
        <v>24</v>
      </c>
      <c r="B143" s="43" t="s">
        <v>25</v>
      </c>
      <c r="C143" s="43" t="s">
        <v>26</v>
      </c>
      <c r="D143" s="43" t="s">
        <v>27</v>
      </c>
      <c r="E143" s="43" t="s">
        <v>27</v>
      </c>
      <c r="F143" s="30" t="s">
        <v>73</v>
      </c>
      <c r="G143" s="30" t="s">
        <v>123</v>
      </c>
      <c r="H143" s="110" t="s">
        <v>74</v>
      </c>
      <c r="I143" s="30"/>
      <c r="J143" s="30" t="s">
        <v>726</v>
      </c>
      <c r="K143" s="29" t="s">
        <v>709</v>
      </c>
      <c r="L143" s="44"/>
      <c r="M143" s="48"/>
      <c r="N143" s="48"/>
      <c r="O143" s="36" t="s">
        <v>654</v>
      </c>
      <c r="P143" s="103">
        <v>484</v>
      </c>
      <c r="Q143" s="28" t="s">
        <v>126</v>
      </c>
      <c r="R143" s="30" t="s">
        <v>125</v>
      </c>
      <c r="S143" s="30"/>
      <c r="T143" s="30"/>
      <c r="U143" s="30"/>
      <c r="V143" s="30" t="s">
        <v>32</v>
      </c>
      <c r="W143" s="30"/>
      <c r="X143" s="30"/>
      <c r="Y143" s="30"/>
      <c r="Z143" s="30"/>
      <c r="AA143" s="30"/>
      <c r="AB143" s="30"/>
      <c r="AC143" s="30"/>
      <c r="AD143" s="30"/>
      <c r="AE143" s="30"/>
      <c r="AF143" s="30"/>
      <c r="AG143" s="30" t="s">
        <v>444</v>
      </c>
      <c r="AH143" s="30" t="s">
        <v>463</v>
      </c>
      <c r="AI143" s="30" t="s">
        <v>441</v>
      </c>
      <c r="AJ143" s="30" t="s">
        <v>445</v>
      </c>
      <c r="AK143" s="29" t="s">
        <v>779</v>
      </c>
      <c r="AL143" s="29"/>
      <c r="AM143" s="25"/>
      <c r="AN143" s="25"/>
      <c r="AO143" s="25">
        <v>3000</v>
      </c>
      <c r="AP143" s="25">
        <v>3000</v>
      </c>
      <c r="AQ143" s="25">
        <v>4000</v>
      </c>
      <c r="AR143" s="25">
        <v>10000</v>
      </c>
      <c r="AS143" s="25"/>
      <c r="AT143" s="25"/>
      <c r="AU143" s="59">
        <v>3000</v>
      </c>
      <c r="AV143" s="30"/>
      <c r="AW143" s="109"/>
      <c r="AX143" s="30">
        <v>0</v>
      </c>
      <c r="AY143" s="30"/>
      <c r="AZ143" s="30"/>
      <c r="BA143" s="30">
        <v>1000</v>
      </c>
      <c r="BB143" s="29"/>
      <c r="BC143" s="29"/>
      <c r="BD143" s="29"/>
      <c r="BE143" s="29"/>
      <c r="BF143" s="29"/>
      <c r="BG143" s="29"/>
    </row>
    <row r="144" spans="1:61" ht="84.75" customHeight="1" x14ac:dyDescent="0.25">
      <c r="A144" s="43" t="s">
        <v>24</v>
      </c>
      <c r="B144" s="43" t="s">
        <v>25</v>
      </c>
      <c r="C144" s="43" t="s">
        <v>26</v>
      </c>
      <c r="D144" s="43" t="s">
        <v>27</v>
      </c>
      <c r="E144" s="43" t="s">
        <v>34</v>
      </c>
      <c r="F144" s="30" t="s">
        <v>73</v>
      </c>
      <c r="G144" s="30" t="s">
        <v>123</v>
      </c>
      <c r="H144" s="110" t="s">
        <v>74</v>
      </c>
      <c r="I144" s="30"/>
      <c r="J144" s="30" t="s">
        <v>726</v>
      </c>
      <c r="K144" s="29" t="s">
        <v>709</v>
      </c>
      <c r="L144" s="44"/>
      <c r="M144" s="48"/>
      <c r="N144" s="48"/>
      <c r="O144" s="36" t="s">
        <v>636</v>
      </c>
      <c r="P144" s="103">
        <v>493</v>
      </c>
      <c r="Q144" s="28" t="s">
        <v>780</v>
      </c>
      <c r="R144" s="30" t="s">
        <v>125</v>
      </c>
      <c r="S144" s="30"/>
      <c r="T144" s="30"/>
      <c r="U144" s="30"/>
      <c r="V144" s="30" t="s">
        <v>32</v>
      </c>
      <c r="W144" s="30"/>
      <c r="X144" s="30"/>
      <c r="Y144" s="30"/>
      <c r="Z144" s="30"/>
      <c r="AA144" s="30"/>
      <c r="AB144" s="30"/>
      <c r="AC144" s="30"/>
      <c r="AD144" s="30"/>
      <c r="AE144" s="30"/>
      <c r="AF144" s="30"/>
      <c r="AG144" s="30" t="s">
        <v>444</v>
      </c>
      <c r="AH144" s="30" t="s">
        <v>456</v>
      </c>
      <c r="AI144" s="30" t="s">
        <v>764</v>
      </c>
      <c r="AJ144" s="30" t="s">
        <v>445</v>
      </c>
      <c r="AK144" s="29" t="s">
        <v>781</v>
      </c>
      <c r="AL144" s="29"/>
      <c r="AM144" s="30">
        <v>0</v>
      </c>
      <c r="AN144" s="30"/>
      <c r="AO144" s="30"/>
      <c r="AP144" s="30"/>
      <c r="AQ144" s="30">
        <v>1</v>
      </c>
      <c r="AR144" s="30">
        <v>1</v>
      </c>
      <c r="AS144" s="30"/>
      <c r="AT144" s="30"/>
      <c r="AU144" s="59">
        <v>0</v>
      </c>
      <c r="AV144" s="30"/>
      <c r="AW144" s="109"/>
      <c r="AX144" s="30"/>
      <c r="AY144" s="30"/>
      <c r="AZ144" s="30"/>
      <c r="BA144" s="29"/>
      <c r="BB144" s="29"/>
      <c r="BC144" s="29"/>
      <c r="BD144" s="29"/>
      <c r="BE144" s="29"/>
      <c r="BF144" s="29"/>
      <c r="BG144" s="29"/>
      <c r="BI144" s="86" t="s">
        <v>582</v>
      </c>
    </row>
    <row r="145" spans="1:59" ht="84.75" customHeight="1" x14ac:dyDescent="0.25">
      <c r="A145" s="43" t="s">
        <v>24</v>
      </c>
      <c r="B145" s="43" t="s">
        <v>25</v>
      </c>
      <c r="C145" s="43" t="s">
        <v>26</v>
      </c>
      <c r="D145" s="43" t="s">
        <v>27</v>
      </c>
      <c r="E145" s="43" t="s">
        <v>34</v>
      </c>
      <c r="F145" s="30" t="s">
        <v>73</v>
      </c>
      <c r="G145" s="30" t="s">
        <v>123</v>
      </c>
      <c r="H145" s="110" t="s">
        <v>74</v>
      </c>
      <c r="I145" s="30"/>
      <c r="J145" s="30" t="s">
        <v>726</v>
      </c>
      <c r="K145" s="29" t="s">
        <v>709</v>
      </c>
      <c r="L145" s="44"/>
      <c r="M145" s="48"/>
      <c r="N145" s="48"/>
      <c r="O145" s="36" t="s">
        <v>688</v>
      </c>
      <c r="P145" s="103">
        <v>503</v>
      </c>
      <c r="Q145" s="28" t="s">
        <v>782</v>
      </c>
      <c r="R145" s="30" t="s">
        <v>125</v>
      </c>
      <c r="S145" s="30"/>
      <c r="T145" s="30"/>
      <c r="U145" s="30"/>
      <c r="V145" s="30" t="s">
        <v>32</v>
      </c>
      <c r="W145" s="30"/>
      <c r="X145" s="30"/>
      <c r="Y145" s="30"/>
      <c r="Z145" s="30"/>
      <c r="AA145" s="30"/>
      <c r="AB145" s="30"/>
      <c r="AC145" s="30"/>
      <c r="AD145" s="30"/>
      <c r="AE145" s="30"/>
      <c r="AF145" s="30"/>
      <c r="AG145" s="30" t="s">
        <v>434</v>
      </c>
      <c r="AH145" s="30" t="s">
        <v>463</v>
      </c>
      <c r="AI145" s="30" t="s">
        <v>441</v>
      </c>
      <c r="AJ145" s="30" t="s">
        <v>756</v>
      </c>
      <c r="AK145" s="29" t="s">
        <v>783</v>
      </c>
      <c r="AL145" s="29"/>
      <c r="AM145" s="25"/>
      <c r="AN145" s="25"/>
      <c r="AO145" s="25">
        <v>30</v>
      </c>
      <c r="AP145" s="25">
        <v>30</v>
      </c>
      <c r="AQ145" s="25">
        <v>40</v>
      </c>
      <c r="AR145" s="25">
        <v>100</v>
      </c>
      <c r="AS145" s="25"/>
      <c r="AT145" s="25"/>
      <c r="AU145" s="59">
        <v>30</v>
      </c>
      <c r="AV145" s="30"/>
      <c r="AW145" s="109"/>
      <c r="AX145" s="30">
        <v>0</v>
      </c>
      <c r="AY145" s="30"/>
      <c r="AZ145" s="30"/>
      <c r="BA145" s="30">
        <v>5</v>
      </c>
      <c r="BB145" s="29"/>
      <c r="BC145" s="29"/>
      <c r="BD145" s="29"/>
      <c r="BE145" s="29"/>
      <c r="BF145" s="29"/>
      <c r="BG145" s="29"/>
    </row>
    <row r="146" spans="1:59" ht="84.75" customHeight="1" x14ac:dyDescent="0.25">
      <c r="A146" s="43" t="s">
        <v>24</v>
      </c>
      <c r="B146" s="43" t="s">
        <v>25</v>
      </c>
      <c r="C146" s="43" t="s">
        <v>26</v>
      </c>
      <c r="D146" s="43" t="s">
        <v>27</v>
      </c>
      <c r="E146" s="43" t="s">
        <v>34</v>
      </c>
      <c r="F146" s="30" t="s">
        <v>73</v>
      </c>
      <c r="G146" s="30" t="s">
        <v>123</v>
      </c>
      <c r="H146" s="110" t="s">
        <v>74</v>
      </c>
      <c r="I146" s="30"/>
      <c r="J146" s="30" t="s">
        <v>726</v>
      </c>
      <c r="K146" s="29" t="s">
        <v>709</v>
      </c>
      <c r="L146" s="44"/>
      <c r="M146" s="48"/>
      <c r="N146" s="48"/>
      <c r="O146" s="36" t="s">
        <v>729</v>
      </c>
      <c r="P146" s="103">
        <v>498</v>
      </c>
      <c r="Q146" s="28" t="s">
        <v>784</v>
      </c>
      <c r="R146" s="30" t="s">
        <v>125</v>
      </c>
      <c r="S146" s="30"/>
      <c r="T146" s="30"/>
      <c r="U146" s="30"/>
      <c r="V146" s="30" t="s">
        <v>32</v>
      </c>
      <c r="W146" s="30"/>
      <c r="X146" s="30"/>
      <c r="Y146" s="30"/>
      <c r="Z146" s="30"/>
      <c r="AA146" s="30"/>
      <c r="AB146" s="30"/>
      <c r="AC146" s="30"/>
      <c r="AD146" s="30"/>
      <c r="AE146" s="30"/>
      <c r="AF146" s="30"/>
      <c r="AG146" s="30" t="s">
        <v>434</v>
      </c>
      <c r="AH146" s="30" t="s">
        <v>463</v>
      </c>
      <c r="AI146" s="30" t="s">
        <v>441</v>
      </c>
      <c r="AJ146" s="30" t="s">
        <v>756</v>
      </c>
      <c r="AK146" s="29" t="s">
        <v>785</v>
      </c>
      <c r="AL146" s="29"/>
      <c r="AM146" s="30"/>
      <c r="AN146" s="30"/>
      <c r="AO146" s="30">
        <v>25</v>
      </c>
      <c r="AP146" s="30">
        <v>35</v>
      </c>
      <c r="AQ146" s="30">
        <v>40</v>
      </c>
      <c r="AR146" s="30">
        <v>100</v>
      </c>
      <c r="AS146" s="30"/>
      <c r="AT146" s="30"/>
      <c r="AU146" s="59">
        <v>25</v>
      </c>
      <c r="AV146" s="30"/>
      <c r="AW146" s="109"/>
      <c r="AX146" s="30">
        <v>0</v>
      </c>
      <c r="AY146" s="30"/>
      <c r="AZ146" s="30"/>
      <c r="BA146" s="30">
        <v>2</v>
      </c>
      <c r="BB146" s="29"/>
      <c r="BC146" s="29"/>
      <c r="BD146" s="29"/>
      <c r="BE146" s="29"/>
      <c r="BF146" s="29"/>
      <c r="BG146" s="29"/>
    </row>
    <row r="147" spans="1:59" ht="84.75" customHeight="1" x14ac:dyDescent="0.25">
      <c r="A147" s="43" t="s">
        <v>24</v>
      </c>
      <c r="B147" s="43" t="s">
        <v>25</v>
      </c>
      <c r="C147" s="43" t="s">
        <v>26</v>
      </c>
      <c r="D147" s="43" t="s">
        <v>27</v>
      </c>
      <c r="E147" s="43" t="s">
        <v>34</v>
      </c>
      <c r="F147" s="30" t="s">
        <v>73</v>
      </c>
      <c r="G147" s="30" t="s">
        <v>123</v>
      </c>
      <c r="H147" s="110" t="s">
        <v>74</v>
      </c>
      <c r="I147" s="30"/>
      <c r="J147" s="30" t="s">
        <v>726</v>
      </c>
      <c r="K147" s="29" t="s">
        <v>709</v>
      </c>
      <c r="L147" s="44"/>
      <c r="M147" s="48"/>
      <c r="N147" s="48"/>
      <c r="O147" s="36" t="s">
        <v>634</v>
      </c>
      <c r="P147" s="103">
        <v>500</v>
      </c>
      <c r="Q147" s="28" t="s">
        <v>786</v>
      </c>
      <c r="R147" s="30" t="s">
        <v>125</v>
      </c>
      <c r="S147" s="30"/>
      <c r="T147" s="30"/>
      <c r="U147" s="30"/>
      <c r="V147" s="30" t="s">
        <v>32</v>
      </c>
      <c r="W147" s="30"/>
      <c r="X147" s="30"/>
      <c r="Y147" s="30"/>
      <c r="Z147" s="30"/>
      <c r="AA147" s="30"/>
      <c r="AB147" s="30"/>
      <c r="AC147" s="30"/>
      <c r="AD147" s="30"/>
      <c r="AE147" s="30"/>
      <c r="AF147" s="30"/>
      <c r="AG147" s="30" t="s">
        <v>444</v>
      </c>
      <c r="AH147" s="30" t="s">
        <v>456</v>
      </c>
      <c r="AI147" s="30" t="s">
        <v>441</v>
      </c>
      <c r="AJ147" s="30" t="s">
        <v>445</v>
      </c>
      <c r="AK147" s="29" t="s">
        <v>787</v>
      </c>
      <c r="AL147" s="29"/>
      <c r="AM147" s="25">
        <v>0</v>
      </c>
      <c r="AN147" s="69">
        <v>30</v>
      </c>
      <c r="AO147" s="25">
        <v>22</v>
      </c>
      <c r="AP147" s="25">
        <v>22</v>
      </c>
      <c r="AQ147" s="25">
        <v>22</v>
      </c>
      <c r="AR147" s="25">
        <v>96</v>
      </c>
      <c r="AS147" s="25"/>
      <c r="AT147" s="25"/>
      <c r="AU147" s="59">
        <v>22</v>
      </c>
      <c r="AV147" s="30"/>
      <c r="AW147" s="109"/>
      <c r="AX147" s="30"/>
      <c r="AY147" s="30"/>
      <c r="AZ147" s="30"/>
      <c r="BA147" s="30"/>
      <c r="BB147" s="29"/>
      <c r="BC147" s="29"/>
      <c r="BD147" s="29"/>
      <c r="BE147" s="29"/>
      <c r="BF147" s="29"/>
      <c r="BG147" s="29"/>
    </row>
    <row r="148" spans="1:59" ht="84.75" customHeight="1" x14ac:dyDescent="0.25">
      <c r="A148" s="43" t="s">
        <v>24</v>
      </c>
      <c r="B148" s="43" t="s">
        <v>25</v>
      </c>
      <c r="C148" s="43" t="s">
        <v>26</v>
      </c>
      <c r="D148" s="43" t="s">
        <v>27</v>
      </c>
      <c r="E148" s="43" t="s">
        <v>34</v>
      </c>
      <c r="F148" s="30" t="s">
        <v>73</v>
      </c>
      <c r="G148" s="30" t="s">
        <v>123</v>
      </c>
      <c r="H148" s="110" t="s">
        <v>74</v>
      </c>
      <c r="I148" s="30"/>
      <c r="J148" s="30" t="s">
        <v>726</v>
      </c>
      <c r="K148" s="29" t="s">
        <v>709</v>
      </c>
      <c r="L148" s="44"/>
      <c r="M148" s="48"/>
      <c r="N148" s="48"/>
      <c r="O148" s="36" t="s">
        <v>729</v>
      </c>
      <c r="P148" s="103">
        <v>504</v>
      </c>
      <c r="Q148" s="28" t="s">
        <v>788</v>
      </c>
      <c r="R148" s="30" t="s">
        <v>125</v>
      </c>
      <c r="S148" s="30"/>
      <c r="T148" s="30"/>
      <c r="U148" s="30"/>
      <c r="V148" s="30" t="s">
        <v>32</v>
      </c>
      <c r="W148" s="30"/>
      <c r="X148" s="30"/>
      <c r="Y148" s="30"/>
      <c r="Z148" s="30"/>
      <c r="AA148" s="30"/>
      <c r="AB148" s="30"/>
      <c r="AC148" s="30"/>
      <c r="AD148" s="30"/>
      <c r="AE148" s="30"/>
      <c r="AF148" s="30"/>
      <c r="AG148" s="30" t="s">
        <v>434</v>
      </c>
      <c r="AH148" s="30" t="s">
        <v>463</v>
      </c>
      <c r="AI148" s="30" t="s">
        <v>441</v>
      </c>
      <c r="AJ148" s="30" t="s">
        <v>756</v>
      </c>
      <c r="AK148" s="29" t="s">
        <v>789</v>
      </c>
      <c r="AL148" s="29"/>
      <c r="AM148" s="30"/>
      <c r="AN148" s="30"/>
      <c r="AO148" s="30">
        <v>50</v>
      </c>
      <c r="AP148" s="30">
        <v>30</v>
      </c>
      <c r="AQ148" s="30">
        <v>20</v>
      </c>
      <c r="AR148" s="30">
        <v>100</v>
      </c>
      <c r="AS148" s="30"/>
      <c r="AT148" s="30"/>
      <c r="AU148" s="59">
        <v>50</v>
      </c>
      <c r="AV148" s="30"/>
      <c r="AW148" s="109"/>
      <c r="AX148" s="30">
        <v>0</v>
      </c>
      <c r="AY148" s="30"/>
      <c r="AZ148" s="30"/>
      <c r="BA148" s="30">
        <v>10</v>
      </c>
      <c r="BB148" s="29"/>
      <c r="BC148" s="29"/>
      <c r="BD148" s="29"/>
      <c r="BE148" s="29"/>
      <c r="BF148" s="29"/>
      <c r="BG148" s="29"/>
    </row>
    <row r="149" spans="1:59" ht="84.75" customHeight="1" x14ac:dyDescent="0.25">
      <c r="A149" s="43" t="s">
        <v>24</v>
      </c>
      <c r="B149" s="43" t="s">
        <v>25</v>
      </c>
      <c r="C149" s="43" t="s">
        <v>26</v>
      </c>
      <c r="D149" s="43" t="s">
        <v>27</v>
      </c>
      <c r="E149" s="43" t="s">
        <v>34</v>
      </c>
      <c r="F149" s="30" t="s">
        <v>73</v>
      </c>
      <c r="G149" s="30" t="s">
        <v>123</v>
      </c>
      <c r="H149" s="110" t="s">
        <v>74</v>
      </c>
      <c r="I149" s="30"/>
      <c r="J149" s="30" t="s">
        <v>726</v>
      </c>
      <c r="K149" s="29" t="s">
        <v>709</v>
      </c>
      <c r="L149" s="44"/>
      <c r="M149" s="48"/>
      <c r="N149" s="48"/>
      <c r="O149" s="36" t="s">
        <v>729</v>
      </c>
      <c r="P149" s="103">
        <v>499</v>
      </c>
      <c r="Q149" s="28" t="s">
        <v>790</v>
      </c>
      <c r="R149" s="30" t="s">
        <v>125</v>
      </c>
      <c r="S149" s="30"/>
      <c r="T149" s="30"/>
      <c r="U149" s="30"/>
      <c r="V149" s="30" t="s">
        <v>32</v>
      </c>
      <c r="W149" s="30"/>
      <c r="X149" s="30"/>
      <c r="Y149" s="30"/>
      <c r="Z149" s="30"/>
      <c r="AA149" s="30"/>
      <c r="AB149" s="30"/>
      <c r="AC149" s="30"/>
      <c r="AD149" s="30"/>
      <c r="AE149" s="30"/>
      <c r="AF149" s="30"/>
      <c r="AG149" s="30" t="s">
        <v>434</v>
      </c>
      <c r="AH149" s="30" t="s">
        <v>463</v>
      </c>
      <c r="AI149" s="30" t="s">
        <v>441</v>
      </c>
      <c r="AJ149" s="30" t="s">
        <v>756</v>
      </c>
      <c r="AK149" s="29" t="s">
        <v>791</v>
      </c>
      <c r="AL149" s="29"/>
      <c r="AM149" s="25"/>
      <c r="AN149" s="25"/>
      <c r="AO149" s="25">
        <v>25</v>
      </c>
      <c r="AP149" s="25">
        <v>35</v>
      </c>
      <c r="AQ149" s="25">
        <v>40</v>
      </c>
      <c r="AR149" s="25">
        <v>100</v>
      </c>
      <c r="AS149" s="25"/>
      <c r="AT149" s="25"/>
      <c r="AU149" s="59">
        <v>25</v>
      </c>
      <c r="AV149" s="30"/>
      <c r="AW149" s="109"/>
      <c r="AX149" s="30">
        <v>0</v>
      </c>
      <c r="AY149" s="30"/>
      <c r="AZ149" s="30"/>
      <c r="BA149" s="30">
        <v>5</v>
      </c>
      <c r="BB149" s="29"/>
      <c r="BC149" s="29"/>
      <c r="BD149" s="29"/>
      <c r="BE149" s="29"/>
      <c r="BF149" s="29"/>
      <c r="BG149" s="29"/>
    </row>
    <row r="150" spans="1:59" ht="84.75" customHeight="1" x14ac:dyDescent="0.25">
      <c r="A150" s="43" t="s">
        <v>24</v>
      </c>
      <c r="B150" s="43" t="s">
        <v>25</v>
      </c>
      <c r="C150" s="43" t="s">
        <v>26</v>
      </c>
      <c r="D150" s="43" t="s">
        <v>27</v>
      </c>
      <c r="E150" s="43" t="s">
        <v>34</v>
      </c>
      <c r="F150" s="30" t="s">
        <v>73</v>
      </c>
      <c r="G150" s="30" t="s">
        <v>123</v>
      </c>
      <c r="H150" s="110" t="s">
        <v>74</v>
      </c>
      <c r="I150" s="30"/>
      <c r="J150" s="30" t="s">
        <v>726</v>
      </c>
      <c r="K150" s="29" t="s">
        <v>709</v>
      </c>
      <c r="L150" s="44"/>
      <c r="M150" s="48"/>
      <c r="N150" s="48"/>
      <c r="O150" s="36" t="s">
        <v>729</v>
      </c>
      <c r="P150" s="103">
        <v>483</v>
      </c>
      <c r="Q150" s="28" t="s">
        <v>124</v>
      </c>
      <c r="R150" s="30" t="s">
        <v>125</v>
      </c>
      <c r="S150" s="30"/>
      <c r="T150" s="30"/>
      <c r="U150" s="30"/>
      <c r="V150" s="30" t="s">
        <v>32</v>
      </c>
      <c r="W150" s="30"/>
      <c r="X150" s="30"/>
      <c r="Y150" s="30"/>
      <c r="Z150" s="30"/>
      <c r="AA150" s="30"/>
      <c r="AB150" s="30"/>
      <c r="AC150" s="30"/>
      <c r="AD150" s="30"/>
      <c r="AE150" s="30"/>
      <c r="AF150" s="30"/>
      <c r="AG150" s="30" t="s">
        <v>434</v>
      </c>
      <c r="AH150" s="30" t="s">
        <v>463</v>
      </c>
      <c r="AI150" s="30" t="s">
        <v>441</v>
      </c>
      <c r="AJ150" s="30" t="s">
        <v>756</v>
      </c>
      <c r="AK150" s="29" t="s">
        <v>792</v>
      </c>
      <c r="AL150" s="29"/>
      <c r="AM150" s="30"/>
      <c r="AN150" s="30"/>
      <c r="AO150" s="30">
        <v>25</v>
      </c>
      <c r="AP150" s="30">
        <v>25</v>
      </c>
      <c r="AQ150" s="30">
        <v>50</v>
      </c>
      <c r="AR150" s="30">
        <v>100</v>
      </c>
      <c r="AS150" s="30"/>
      <c r="AT150" s="30"/>
      <c r="AU150" s="59">
        <v>25</v>
      </c>
      <c r="AV150" s="30"/>
      <c r="AW150" s="109"/>
      <c r="AX150" s="30">
        <v>0</v>
      </c>
      <c r="AY150" s="30"/>
      <c r="AZ150" s="30"/>
      <c r="BA150" s="30">
        <v>7.5</v>
      </c>
      <c r="BB150" s="29"/>
      <c r="BC150" s="29"/>
      <c r="BD150" s="29"/>
      <c r="BE150" s="29"/>
      <c r="BF150" s="29"/>
      <c r="BG150" s="29"/>
    </row>
    <row r="151" spans="1:59" ht="84.75" customHeight="1" x14ac:dyDescent="0.25">
      <c r="A151" s="43" t="s">
        <v>24</v>
      </c>
      <c r="B151" s="43" t="s">
        <v>25</v>
      </c>
      <c r="C151" s="43" t="s">
        <v>26</v>
      </c>
      <c r="D151" s="43" t="s">
        <v>27</v>
      </c>
      <c r="E151" s="43" t="s">
        <v>34</v>
      </c>
      <c r="F151" s="30" t="s">
        <v>73</v>
      </c>
      <c r="G151" s="30" t="s">
        <v>117</v>
      </c>
      <c r="H151" s="110" t="s">
        <v>74</v>
      </c>
      <c r="I151" s="30"/>
      <c r="J151" s="30" t="s">
        <v>726</v>
      </c>
      <c r="K151" s="29" t="s">
        <v>709</v>
      </c>
      <c r="L151" s="44"/>
      <c r="M151" s="48"/>
      <c r="N151" s="48"/>
      <c r="O151" s="36" t="s">
        <v>729</v>
      </c>
      <c r="P151" s="103">
        <v>482</v>
      </c>
      <c r="Q151" s="28" t="s">
        <v>122</v>
      </c>
      <c r="R151" s="30" t="s">
        <v>125</v>
      </c>
      <c r="S151" s="30"/>
      <c r="T151" s="30"/>
      <c r="U151" s="30" t="s">
        <v>32</v>
      </c>
      <c r="V151" s="30"/>
      <c r="W151" s="30"/>
      <c r="X151" s="30"/>
      <c r="Y151" s="30"/>
      <c r="Z151" s="30"/>
      <c r="AA151" s="30"/>
      <c r="AB151" s="30"/>
      <c r="AC151" s="30"/>
      <c r="AD151" s="30"/>
      <c r="AE151" s="30"/>
      <c r="AF151" s="30"/>
      <c r="AG151" s="30" t="s">
        <v>434</v>
      </c>
      <c r="AH151" s="30" t="s">
        <v>463</v>
      </c>
      <c r="AI151" s="30" t="s">
        <v>441</v>
      </c>
      <c r="AJ151" s="30" t="s">
        <v>756</v>
      </c>
      <c r="AK151" s="29" t="s">
        <v>793</v>
      </c>
      <c r="AL151" s="29"/>
      <c r="AM151" s="25">
        <v>0</v>
      </c>
      <c r="AN151" s="25"/>
      <c r="AO151" s="25">
        <v>25</v>
      </c>
      <c r="AP151" s="25">
        <v>25</v>
      </c>
      <c r="AQ151" s="25">
        <v>50</v>
      </c>
      <c r="AR151" s="25">
        <v>100</v>
      </c>
      <c r="AS151" s="25"/>
      <c r="AT151" s="25"/>
      <c r="AU151" s="59">
        <v>25</v>
      </c>
      <c r="AV151" s="30"/>
      <c r="AW151" s="109"/>
      <c r="AX151" s="30">
        <v>0</v>
      </c>
      <c r="AY151" s="30"/>
      <c r="AZ151" s="30"/>
      <c r="BA151" s="30">
        <v>5</v>
      </c>
      <c r="BB151" s="29"/>
      <c r="BC151" s="29"/>
      <c r="BD151" s="29"/>
      <c r="BE151" s="29"/>
      <c r="BF151" s="29"/>
      <c r="BG151" s="29"/>
    </row>
    <row r="152" spans="1:59" ht="84.75" customHeight="1" x14ac:dyDescent="0.25">
      <c r="A152" s="43" t="s">
        <v>24</v>
      </c>
      <c r="B152" s="43" t="s">
        <v>25</v>
      </c>
      <c r="C152" s="43" t="s">
        <v>26</v>
      </c>
      <c r="D152" s="43" t="s">
        <v>27</v>
      </c>
      <c r="E152" s="43" t="s">
        <v>34</v>
      </c>
      <c r="F152" s="30" t="s">
        <v>73</v>
      </c>
      <c r="G152" s="30" t="s">
        <v>123</v>
      </c>
      <c r="H152" s="110" t="s">
        <v>74</v>
      </c>
      <c r="I152" s="30"/>
      <c r="J152" s="30" t="s">
        <v>726</v>
      </c>
      <c r="K152" s="29" t="s">
        <v>709</v>
      </c>
      <c r="L152" s="44"/>
      <c r="M152" s="48"/>
      <c r="N152" s="48"/>
      <c r="O152" s="36" t="s">
        <v>667</v>
      </c>
      <c r="P152" s="103">
        <v>505</v>
      </c>
      <c r="Q152" s="28" t="s">
        <v>794</v>
      </c>
      <c r="R152" s="30" t="s">
        <v>125</v>
      </c>
      <c r="S152" s="30"/>
      <c r="T152" s="30"/>
      <c r="U152" s="30"/>
      <c r="V152" s="30" t="s">
        <v>32</v>
      </c>
      <c r="W152" s="30"/>
      <c r="X152" s="30"/>
      <c r="Y152" s="30"/>
      <c r="Z152" s="30"/>
      <c r="AA152" s="30"/>
      <c r="AB152" s="30"/>
      <c r="AC152" s="30"/>
      <c r="AD152" s="30"/>
      <c r="AE152" s="30"/>
      <c r="AF152" s="30"/>
      <c r="AG152" s="30" t="s">
        <v>434</v>
      </c>
      <c r="AH152" s="30" t="s">
        <v>463</v>
      </c>
      <c r="AI152" s="30" t="s">
        <v>441</v>
      </c>
      <c r="AJ152" s="30" t="s">
        <v>756</v>
      </c>
      <c r="AK152" s="29" t="s">
        <v>795</v>
      </c>
      <c r="AL152" s="29"/>
      <c r="AM152" s="30">
        <v>0</v>
      </c>
      <c r="AN152" s="30">
        <v>0</v>
      </c>
      <c r="AO152" s="30">
        <v>30</v>
      </c>
      <c r="AP152" s="30">
        <v>40</v>
      </c>
      <c r="AQ152" s="30">
        <v>30</v>
      </c>
      <c r="AR152" s="30">
        <v>100</v>
      </c>
      <c r="AS152" s="30"/>
      <c r="AT152" s="30"/>
      <c r="AU152" s="59">
        <v>30</v>
      </c>
      <c r="AV152" s="30"/>
      <c r="AW152" s="109"/>
      <c r="AX152" s="30"/>
      <c r="AY152" s="30"/>
      <c r="AZ152" s="30"/>
      <c r="BA152" s="30"/>
      <c r="BB152" s="29"/>
      <c r="BC152" s="29"/>
      <c r="BD152" s="29"/>
      <c r="BE152" s="29"/>
      <c r="BF152" s="29"/>
      <c r="BG152" s="29"/>
    </row>
    <row r="153" spans="1:59" ht="78" customHeight="1" x14ac:dyDescent="0.25">
      <c r="A153" s="43" t="s">
        <v>24</v>
      </c>
      <c r="B153" s="43" t="s">
        <v>25</v>
      </c>
      <c r="C153" s="43" t="s">
        <v>26</v>
      </c>
      <c r="D153" s="43" t="s">
        <v>130</v>
      </c>
      <c r="E153" s="43" t="s">
        <v>131</v>
      </c>
      <c r="F153" s="30" t="s">
        <v>115</v>
      </c>
      <c r="G153" s="30" t="s">
        <v>79</v>
      </c>
      <c r="H153" s="30" t="s">
        <v>74</v>
      </c>
      <c r="I153" s="30" t="s">
        <v>796</v>
      </c>
      <c r="J153" s="30" t="s">
        <v>797</v>
      </c>
      <c r="K153" s="28" t="s">
        <v>798</v>
      </c>
      <c r="L153" s="44" t="s">
        <v>799</v>
      </c>
      <c r="M153" s="28" t="s">
        <v>800</v>
      </c>
      <c r="N153" s="30">
        <v>7</v>
      </c>
      <c r="O153" s="28" t="s">
        <v>800</v>
      </c>
      <c r="P153" s="30">
        <v>52</v>
      </c>
      <c r="Q153" s="28" t="s">
        <v>132</v>
      </c>
      <c r="R153" s="30" t="s">
        <v>81</v>
      </c>
      <c r="S153" s="28"/>
      <c r="T153" s="28"/>
      <c r="U153" s="28"/>
      <c r="V153" s="28"/>
      <c r="W153" s="28"/>
      <c r="X153" s="28"/>
      <c r="Y153" s="28"/>
      <c r="Z153" s="28"/>
      <c r="AA153" s="28"/>
      <c r="AB153" s="28"/>
      <c r="AC153" s="28"/>
      <c r="AD153" s="28"/>
      <c r="AE153" s="28"/>
      <c r="AF153" s="28"/>
      <c r="AG153" s="30" t="s">
        <v>444</v>
      </c>
      <c r="AH153" s="30" t="s">
        <v>448</v>
      </c>
      <c r="AI153" s="30" t="s">
        <v>441</v>
      </c>
      <c r="AJ153" s="30" t="s">
        <v>445</v>
      </c>
      <c r="AK153" s="28" t="s">
        <v>801</v>
      </c>
      <c r="AL153" s="28" t="s">
        <v>802</v>
      </c>
      <c r="AM153" s="30">
        <v>682</v>
      </c>
      <c r="AN153" s="30">
        <v>199</v>
      </c>
      <c r="AO153" s="30">
        <v>67</v>
      </c>
      <c r="AP153" s="30">
        <v>82</v>
      </c>
      <c r="AQ153" s="30">
        <v>81</v>
      </c>
      <c r="AR153" s="30">
        <v>429</v>
      </c>
      <c r="AS153" s="50"/>
      <c r="AT153" s="30"/>
      <c r="AU153" s="30">
        <v>67</v>
      </c>
      <c r="AV153" s="50"/>
      <c r="AW153" s="112"/>
      <c r="AX153" s="28"/>
      <c r="AY153" s="30"/>
      <c r="AZ153" s="28"/>
      <c r="BA153" s="30">
        <v>33</v>
      </c>
      <c r="BB153" s="30"/>
      <c r="BC153" s="30"/>
      <c r="BD153" s="30"/>
      <c r="BE153" s="28"/>
      <c r="BF153" s="30"/>
      <c r="BG153" s="30">
        <v>34</v>
      </c>
    </row>
    <row r="154" spans="1:59" ht="78" customHeight="1" x14ac:dyDescent="0.25">
      <c r="A154" s="43" t="s">
        <v>24</v>
      </c>
      <c r="B154" s="43" t="s">
        <v>25</v>
      </c>
      <c r="C154" s="43" t="s">
        <v>26</v>
      </c>
      <c r="D154" s="43" t="s">
        <v>130</v>
      </c>
      <c r="E154" s="43" t="s">
        <v>131</v>
      </c>
      <c r="F154" s="30" t="s">
        <v>115</v>
      </c>
      <c r="G154" s="30" t="s">
        <v>79</v>
      </c>
      <c r="H154" s="30" t="s">
        <v>74</v>
      </c>
      <c r="I154" s="30" t="s">
        <v>796</v>
      </c>
      <c r="J154" s="30" t="s">
        <v>797</v>
      </c>
      <c r="K154" s="28" t="s">
        <v>803</v>
      </c>
      <c r="L154" s="44" t="s">
        <v>799</v>
      </c>
      <c r="M154" s="28" t="s">
        <v>800</v>
      </c>
      <c r="N154" s="30">
        <v>7</v>
      </c>
      <c r="O154" s="28" t="s">
        <v>800</v>
      </c>
      <c r="P154" s="30">
        <v>53</v>
      </c>
      <c r="Q154" s="28" t="s">
        <v>133</v>
      </c>
      <c r="R154" s="30" t="s">
        <v>81</v>
      </c>
      <c r="S154" s="30"/>
      <c r="T154" s="30"/>
      <c r="U154" s="30"/>
      <c r="V154" s="30"/>
      <c r="W154" s="30"/>
      <c r="X154" s="30"/>
      <c r="Y154" s="30"/>
      <c r="Z154" s="30"/>
      <c r="AA154" s="30"/>
      <c r="AB154" s="30"/>
      <c r="AC154" s="30"/>
      <c r="AD154" s="30"/>
      <c r="AE154" s="30"/>
      <c r="AF154" s="30"/>
      <c r="AG154" s="30" t="s">
        <v>444</v>
      </c>
      <c r="AH154" s="30" t="s">
        <v>448</v>
      </c>
      <c r="AI154" s="30" t="s">
        <v>441</v>
      </c>
      <c r="AJ154" s="30" t="s">
        <v>445</v>
      </c>
      <c r="AK154" s="28" t="s">
        <v>804</v>
      </c>
      <c r="AL154" s="28" t="s">
        <v>802</v>
      </c>
      <c r="AM154" s="30">
        <v>704</v>
      </c>
      <c r="AN154" s="30">
        <v>365</v>
      </c>
      <c r="AO154" s="30">
        <v>191</v>
      </c>
      <c r="AP154" s="30">
        <v>199</v>
      </c>
      <c r="AQ154" s="30">
        <v>223</v>
      </c>
      <c r="AR154" s="30">
        <v>978</v>
      </c>
      <c r="AS154" s="50"/>
      <c r="AT154" s="30"/>
      <c r="AU154" s="30">
        <v>191</v>
      </c>
      <c r="AV154" s="50"/>
      <c r="AW154" s="112"/>
      <c r="AX154" s="30"/>
      <c r="AY154" s="30"/>
      <c r="AZ154" s="28"/>
      <c r="BA154" s="30">
        <v>50</v>
      </c>
      <c r="BB154" s="30"/>
      <c r="BC154" s="30"/>
      <c r="BD154" s="30"/>
      <c r="BE154" s="28"/>
      <c r="BF154" s="30"/>
      <c r="BG154" s="30">
        <v>141</v>
      </c>
    </row>
    <row r="155" spans="1:59" ht="78" customHeight="1" x14ac:dyDescent="0.25">
      <c r="A155" s="43" t="s">
        <v>24</v>
      </c>
      <c r="B155" s="43" t="s">
        <v>25</v>
      </c>
      <c r="C155" s="43" t="s">
        <v>26</v>
      </c>
      <c r="D155" s="43" t="s">
        <v>130</v>
      </c>
      <c r="E155" s="43" t="s">
        <v>131</v>
      </c>
      <c r="F155" s="30" t="s">
        <v>115</v>
      </c>
      <c r="G155" s="30" t="s">
        <v>29</v>
      </c>
      <c r="H155" s="30" t="s">
        <v>74</v>
      </c>
      <c r="I155" s="30" t="s">
        <v>796</v>
      </c>
      <c r="J155" s="30" t="s">
        <v>805</v>
      </c>
      <c r="K155" s="28" t="s">
        <v>803</v>
      </c>
      <c r="L155" s="44" t="s">
        <v>799</v>
      </c>
      <c r="M155" s="28" t="s">
        <v>800</v>
      </c>
      <c r="N155" s="30">
        <v>7</v>
      </c>
      <c r="O155" s="28" t="s">
        <v>800</v>
      </c>
      <c r="P155" s="30">
        <v>55</v>
      </c>
      <c r="Q155" s="28" t="s">
        <v>806</v>
      </c>
      <c r="R155" s="30" t="s">
        <v>55</v>
      </c>
      <c r="S155" s="30"/>
      <c r="T155" s="30"/>
      <c r="U155" s="30"/>
      <c r="V155" s="30" t="s">
        <v>32</v>
      </c>
      <c r="W155" s="30"/>
      <c r="X155" s="30"/>
      <c r="Y155" s="30"/>
      <c r="Z155" s="30"/>
      <c r="AA155" s="30"/>
      <c r="AB155" s="30"/>
      <c r="AC155" s="30"/>
      <c r="AD155" s="30"/>
      <c r="AE155" s="30"/>
      <c r="AF155" s="30"/>
      <c r="AG155" s="30" t="s">
        <v>444</v>
      </c>
      <c r="AH155" s="30" t="s">
        <v>460</v>
      </c>
      <c r="AI155" s="30" t="s">
        <v>441</v>
      </c>
      <c r="AJ155" s="30" t="s">
        <v>445</v>
      </c>
      <c r="AK155" s="28" t="s">
        <v>807</v>
      </c>
      <c r="AL155" s="28" t="s">
        <v>808</v>
      </c>
      <c r="AM155" s="30"/>
      <c r="AN155" s="30">
        <v>2317</v>
      </c>
      <c r="AO155" s="30">
        <v>2284</v>
      </c>
      <c r="AP155" s="30">
        <v>980</v>
      </c>
      <c r="AQ155" s="30">
        <v>25</v>
      </c>
      <c r="AR155" s="30">
        <v>5606</v>
      </c>
      <c r="AS155" s="50">
        <v>2303</v>
      </c>
      <c r="AT155" s="30"/>
      <c r="AU155" s="30">
        <v>2284</v>
      </c>
      <c r="AV155" s="50">
        <v>14</v>
      </c>
      <c r="AW155" s="50">
        <v>45</v>
      </c>
      <c r="AX155" s="30">
        <v>68</v>
      </c>
      <c r="AY155" s="30">
        <v>135</v>
      </c>
      <c r="AZ155" s="30">
        <v>161</v>
      </c>
      <c r="BA155" s="30">
        <v>178</v>
      </c>
      <c r="BB155" s="30">
        <v>229</v>
      </c>
      <c r="BC155" s="30">
        <v>305</v>
      </c>
      <c r="BD155" s="30">
        <v>245</v>
      </c>
      <c r="BE155" s="28">
        <v>360</v>
      </c>
      <c r="BF155" s="30">
        <v>318</v>
      </c>
      <c r="BG155" s="30">
        <v>226</v>
      </c>
    </row>
    <row r="156" spans="1:59" ht="78" customHeight="1" x14ac:dyDescent="0.25">
      <c r="A156" s="43" t="s">
        <v>24</v>
      </c>
      <c r="B156" s="43" t="s">
        <v>25</v>
      </c>
      <c r="C156" s="43" t="s">
        <v>26</v>
      </c>
      <c r="D156" s="43" t="s">
        <v>130</v>
      </c>
      <c r="E156" s="43" t="s">
        <v>131</v>
      </c>
      <c r="F156" s="30" t="s">
        <v>115</v>
      </c>
      <c r="G156" s="30" t="s">
        <v>29</v>
      </c>
      <c r="H156" s="30" t="s">
        <v>74</v>
      </c>
      <c r="I156" s="30" t="s">
        <v>796</v>
      </c>
      <c r="J156" s="30" t="s">
        <v>805</v>
      </c>
      <c r="K156" s="28" t="s">
        <v>803</v>
      </c>
      <c r="L156" s="44" t="s">
        <v>799</v>
      </c>
      <c r="M156" s="28" t="s">
        <v>800</v>
      </c>
      <c r="N156" s="30">
        <v>7</v>
      </c>
      <c r="O156" s="28" t="s">
        <v>800</v>
      </c>
      <c r="P156" s="30">
        <v>56</v>
      </c>
      <c r="Q156" s="28" t="s">
        <v>134</v>
      </c>
      <c r="R156" s="30" t="s">
        <v>55</v>
      </c>
      <c r="S156" s="30"/>
      <c r="T156" s="30"/>
      <c r="U156" s="30"/>
      <c r="V156" s="30" t="s">
        <v>32</v>
      </c>
      <c r="W156" s="30"/>
      <c r="X156" s="30"/>
      <c r="Y156" s="30"/>
      <c r="Z156" s="30"/>
      <c r="AA156" s="30"/>
      <c r="AB156" s="30"/>
      <c r="AC156" s="30"/>
      <c r="AD156" s="30"/>
      <c r="AE156" s="30"/>
      <c r="AF156" s="30"/>
      <c r="AG156" s="30" t="s">
        <v>444</v>
      </c>
      <c r="AH156" s="30" t="s">
        <v>460</v>
      </c>
      <c r="AI156" s="30" t="s">
        <v>441</v>
      </c>
      <c r="AJ156" s="30" t="s">
        <v>445</v>
      </c>
      <c r="AK156" s="36" t="s">
        <v>809</v>
      </c>
      <c r="AL156" s="36" t="s">
        <v>808</v>
      </c>
      <c r="AM156" s="36"/>
      <c r="AN156" s="30">
        <v>920</v>
      </c>
      <c r="AO156" s="30">
        <v>1205</v>
      </c>
      <c r="AP156" s="30">
        <v>3228</v>
      </c>
      <c r="AQ156" s="30">
        <v>1712</v>
      </c>
      <c r="AR156" s="30">
        <v>7065</v>
      </c>
      <c r="AS156" s="50">
        <v>884</v>
      </c>
      <c r="AT156" s="30"/>
      <c r="AU156" s="30">
        <v>1205</v>
      </c>
      <c r="AV156" s="50">
        <v>18</v>
      </c>
      <c r="AW156" s="50">
        <v>17</v>
      </c>
      <c r="AX156" s="30">
        <v>37</v>
      </c>
      <c r="AY156" s="30">
        <v>120</v>
      </c>
      <c r="AZ156" s="30">
        <v>124</v>
      </c>
      <c r="BA156" s="30">
        <v>59</v>
      </c>
      <c r="BB156" s="30">
        <v>75</v>
      </c>
      <c r="BC156" s="30">
        <v>37</v>
      </c>
      <c r="BD156" s="30">
        <v>133</v>
      </c>
      <c r="BE156" s="30">
        <v>90</v>
      </c>
      <c r="BF156" s="30">
        <v>251</v>
      </c>
      <c r="BG156" s="30">
        <v>244</v>
      </c>
    </row>
    <row r="157" spans="1:59" ht="78" customHeight="1" x14ac:dyDescent="0.25">
      <c r="A157" s="43" t="s">
        <v>24</v>
      </c>
      <c r="B157" s="43" t="s">
        <v>25</v>
      </c>
      <c r="C157" s="43" t="s">
        <v>26</v>
      </c>
      <c r="D157" s="43" t="s">
        <v>130</v>
      </c>
      <c r="E157" s="43" t="s">
        <v>131</v>
      </c>
      <c r="F157" s="30" t="s">
        <v>115</v>
      </c>
      <c r="G157" s="30" t="s">
        <v>29</v>
      </c>
      <c r="H157" s="30" t="s">
        <v>74</v>
      </c>
      <c r="I157" s="30" t="s">
        <v>796</v>
      </c>
      <c r="J157" s="30" t="s">
        <v>805</v>
      </c>
      <c r="K157" s="28" t="s">
        <v>803</v>
      </c>
      <c r="L157" s="44" t="s">
        <v>799</v>
      </c>
      <c r="M157" s="28" t="s">
        <v>800</v>
      </c>
      <c r="N157" s="30">
        <v>7</v>
      </c>
      <c r="O157" s="28" t="s">
        <v>800</v>
      </c>
      <c r="P157" s="43">
        <v>57</v>
      </c>
      <c r="Q157" s="89" t="s">
        <v>135</v>
      </c>
      <c r="R157" s="30" t="s">
        <v>36</v>
      </c>
      <c r="S157" s="30"/>
      <c r="T157" s="30"/>
      <c r="U157" s="30"/>
      <c r="V157" s="30" t="s">
        <v>32</v>
      </c>
      <c r="W157" s="30"/>
      <c r="X157" s="30"/>
      <c r="Y157" s="30"/>
      <c r="Z157" s="30"/>
      <c r="AA157" s="30"/>
      <c r="AB157" s="30"/>
      <c r="AC157" s="30"/>
      <c r="AD157" s="30"/>
      <c r="AE157" s="30"/>
      <c r="AF157" s="30"/>
      <c r="AG157" s="30" t="s">
        <v>444</v>
      </c>
      <c r="AH157" s="30" t="s">
        <v>535</v>
      </c>
      <c r="AI157" s="30" t="s">
        <v>441</v>
      </c>
      <c r="AJ157" s="30" t="s">
        <v>445</v>
      </c>
      <c r="AK157" s="36" t="s">
        <v>810</v>
      </c>
      <c r="AL157" s="36" t="s">
        <v>811</v>
      </c>
      <c r="AM157" s="30">
        <v>0</v>
      </c>
      <c r="AN157" s="30">
        <v>0</v>
      </c>
      <c r="AO157" s="30">
        <v>2</v>
      </c>
      <c r="AP157" s="30"/>
      <c r="AQ157" s="30"/>
      <c r="AR157" s="30">
        <v>2</v>
      </c>
      <c r="AS157" s="50"/>
      <c r="AT157" s="30"/>
      <c r="AU157" s="30">
        <v>2</v>
      </c>
      <c r="AV157" s="50"/>
      <c r="AW157" s="113"/>
      <c r="AX157" s="30"/>
      <c r="AY157" s="30"/>
      <c r="AZ157" s="29"/>
      <c r="BA157" s="29"/>
      <c r="BB157" s="29"/>
      <c r="BC157" s="29"/>
      <c r="BD157" s="30"/>
      <c r="BE157" s="29"/>
      <c r="BF157" s="29"/>
      <c r="BG157" s="29"/>
    </row>
    <row r="158" spans="1:59" ht="78" customHeight="1" x14ac:dyDescent="0.25">
      <c r="A158" s="43" t="s">
        <v>24</v>
      </c>
      <c r="B158" s="43" t="s">
        <v>25</v>
      </c>
      <c r="C158" s="43" t="s">
        <v>26</v>
      </c>
      <c r="D158" s="43" t="s">
        <v>130</v>
      </c>
      <c r="E158" s="43" t="s">
        <v>131</v>
      </c>
      <c r="F158" s="30" t="s">
        <v>115</v>
      </c>
      <c r="G158" s="30" t="s">
        <v>29</v>
      </c>
      <c r="H158" s="30" t="s">
        <v>74</v>
      </c>
      <c r="I158" s="30" t="s">
        <v>796</v>
      </c>
      <c r="J158" s="30" t="s">
        <v>805</v>
      </c>
      <c r="K158" s="28" t="s">
        <v>803</v>
      </c>
      <c r="L158" s="44" t="s">
        <v>799</v>
      </c>
      <c r="M158" s="28" t="s">
        <v>800</v>
      </c>
      <c r="N158" s="30">
        <v>7</v>
      </c>
      <c r="O158" s="28" t="s">
        <v>800</v>
      </c>
      <c r="P158" s="30">
        <v>58</v>
      </c>
      <c r="Q158" s="28" t="s">
        <v>136</v>
      </c>
      <c r="R158" s="30" t="s">
        <v>36</v>
      </c>
      <c r="S158" s="30"/>
      <c r="T158" s="30"/>
      <c r="U158" s="30" t="s">
        <v>32</v>
      </c>
      <c r="V158" s="30"/>
      <c r="W158" s="30"/>
      <c r="X158" s="30"/>
      <c r="Y158" s="30"/>
      <c r="Z158" s="30"/>
      <c r="AA158" s="30"/>
      <c r="AB158" s="30"/>
      <c r="AC158" s="30"/>
      <c r="AD158" s="30"/>
      <c r="AE158" s="30"/>
      <c r="AF158" s="30"/>
      <c r="AG158" s="30" t="s">
        <v>444</v>
      </c>
      <c r="AH158" s="30" t="s">
        <v>460</v>
      </c>
      <c r="AI158" s="30" t="s">
        <v>441</v>
      </c>
      <c r="AJ158" s="30" t="s">
        <v>445</v>
      </c>
      <c r="AK158" s="36" t="s">
        <v>812</v>
      </c>
      <c r="AL158" s="36" t="s">
        <v>813</v>
      </c>
      <c r="AM158" s="30"/>
      <c r="AN158" s="30"/>
      <c r="AO158" s="30">
        <v>965</v>
      </c>
      <c r="AP158" s="30"/>
      <c r="AQ158" s="30"/>
      <c r="AR158" s="30">
        <v>965</v>
      </c>
      <c r="AS158" s="50"/>
      <c r="AT158" s="30"/>
      <c r="AU158" s="30">
        <v>965</v>
      </c>
      <c r="AV158" s="50">
        <v>28</v>
      </c>
      <c r="AW158" s="40">
        <v>46</v>
      </c>
      <c r="AX158" s="30">
        <v>46</v>
      </c>
      <c r="AY158" s="30">
        <v>10</v>
      </c>
      <c r="AZ158" s="30">
        <v>11</v>
      </c>
      <c r="BA158" s="30">
        <v>35</v>
      </c>
      <c r="BB158" s="30">
        <v>35</v>
      </c>
      <c r="BC158" s="30">
        <v>68</v>
      </c>
      <c r="BD158" s="30">
        <v>133</v>
      </c>
      <c r="BE158" s="30">
        <v>203</v>
      </c>
      <c r="BF158" s="30">
        <v>203</v>
      </c>
      <c r="BG158" s="30">
        <v>147</v>
      </c>
    </row>
    <row r="159" spans="1:59" ht="78" customHeight="1" x14ac:dyDescent="0.25">
      <c r="A159" s="43" t="s">
        <v>24</v>
      </c>
      <c r="B159" s="43" t="s">
        <v>25</v>
      </c>
      <c r="C159" s="43" t="s">
        <v>26</v>
      </c>
      <c r="D159" s="43" t="s">
        <v>130</v>
      </c>
      <c r="E159" s="43" t="s">
        <v>130</v>
      </c>
      <c r="F159" s="30" t="s">
        <v>28</v>
      </c>
      <c r="G159" s="30" t="s">
        <v>39</v>
      </c>
      <c r="H159" s="30" t="s">
        <v>74</v>
      </c>
      <c r="I159" s="30" t="s">
        <v>814</v>
      </c>
      <c r="J159" s="30" t="s">
        <v>815</v>
      </c>
      <c r="K159" s="28" t="s">
        <v>816</v>
      </c>
      <c r="L159" s="44" t="s">
        <v>817</v>
      </c>
      <c r="M159" s="28" t="s">
        <v>814</v>
      </c>
      <c r="N159" s="30">
        <v>12</v>
      </c>
      <c r="O159" s="28" t="s">
        <v>814</v>
      </c>
      <c r="P159" s="30">
        <v>67</v>
      </c>
      <c r="Q159" s="28" t="s">
        <v>139</v>
      </c>
      <c r="R159" s="30" t="s">
        <v>55</v>
      </c>
      <c r="S159" s="30" t="s">
        <v>32</v>
      </c>
      <c r="T159" s="30"/>
      <c r="U159" s="30"/>
      <c r="V159" s="30" t="s">
        <v>140</v>
      </c>
      <c r="W159" s="30"/>
      <c r="X159" s="30"/>
      <c r="Y159" s="30"/>
      <c r="Z159" s="30"/>
      <c r="AA159" s="30"/>
      <c r="AB159" s="30"/>
      <c r="AC159" s="30"/>
      <c r="AD159" s="30"/>
      <c r="AE159" s="30"/>
      <c r="AF159" s="30"/>
      <c r="AG159" s="30" t="s">
        <v>534</v>
      </c>
      <c r="AH159" s="30" t="s">
        <v>535</v>
      </c>
      <c r="AI159" s="30" t="s">
        <v>457</v>
      </c>
      <c r="AJ159" s="30" t="s">
        <v>437</v>
      </c>
      <c r="AK159" s="28" t="s">
        <v>818</v>
      </c>
      <c r="AL159" s="28"/>
      <c r="AM159" s="30">
        <v>80.099999999999994</v>
      </c>
      <c r="AN159" s="30">
        <v>80.8</v>
      </c>
      <c r="AO159" s="30">
        <v>81.7</v>
      </c>
      <c r="AP159" s="30">
        <v>82.3</v>
      </c>
      <c r="AQ159" s="30">
        <v>83</v>
      </c>
      <c r="AR159" s="30">
        <v>83</v>
      </c>
      <c r="AS159" s="50"/>
      <c r="AT159" s="30"/>
      <c r="AU159" s="30">
        <v>81.5</v>
      </c>
      <c r="AV159" s="108"/>
      <c r="AW159" s="112"/>
      <c r="AX159" s="28"/>
      <c r="AY159" s="28"/>
      <c r="AZ159" s="28"/>
      <c r="BA159" s="28"/>
      <c r="BB159" s="28"/>
      <c r="BC159" s="28"/>
      <c r="BD159" s="28"/>
      <c r="BE159" s="28"/>
      <c r="BF159" s="28"/>
      <c r="BG159" s="28">
        <v>81.7</v>
      </c>
    </row>
    <row r="160" spans="1:59" ht="78" customHeight="1" x14ac:dyDescent="0.25">
      <c r="A160" s="43" t="s">
        <v>24</v>
      </c>
      <c r="B160" s="43" t="s">
        <v>25</v>
      </c>
      <c r="C160" s="43" t="s">
        <v>26</v>
      </c>
      <c r="D160" s="43" t="s">
        <v>130</v>
      </c>
      <c r="E160" s="43" t="s">
        <v>141</v>
      </c>
      <c r="F160" s="30" t="s">
        <v>28</v>
      </c>
      <c r="G160" s="30" t="s">
        <v>79</v>
      </c>
      <c r="H160" s="30" t="s">
        <v>74</v>
      </c>
      <c r="I160" s="30" t="s">
        <v>814</v>
      </c>
      <c r="J160" s="30" t="s">
        <v>720</v>
      </c>
      <c r="K160" s="28" t="s">
        <v>704</v>
      </c>
      <c r="L160" s="44" t="s">
        <v>817</v>
      </c>
      <c r="M160" s="28" t="s">
        <v>814</v>
      </c>
      <c r="N160" s="30">
        <v>12</v>
      </c>
      <c r="O160" s="28" t="s">
        <v>814</v>
      </c>
      <c r="P160" s="30">
        <v>68</v>
      </c>
      <c r="Q160" s="28" t="s">
        <v>142</v>
      </c>
      <c r="R160" s="30" t="s">
        <v>63</v>
      </c>
      <c r="S160" s="30" t="s">
        <v>32</v>
      </c>
      <c r="T160" s="30"/>
      <c r="U160" s="30"/>
      <c r="V160" s="30"/>
      <c r="W160" s="30"/>
      <c r="X160" s="30"/>
      <c r="Y160" s="30"/>
      <c r="Z160" s="30"/>
      <c r="AA160" s="30"/>
      <c r="AB160" s="30"/>
      <c r="AC160" s="30"/>
      <c r="AD160" s="30"/>
      <c r="AE160" s="30"/>
      <c r="AF160" s="30"/>
      <c r="AG160" s="30" t="s">
        <v>534</v>
      </c>
      <c r="AH160" s="30" t="s">
        <v>535</v>
      </c>
      <c r="AI160" s="30" t="s">
        <v>579</v>
      </c>
      <c r="AJ160" s="30" t="s">
        <v>437</v>
      </c>
      <c r="AK160" s="28" t="s">
        <v>819</v>
      </c>
      <c r="AL160" s="29"/>
      <c r="AM160" s="30">
        <v>9.01</v>
      </c>
      <c r="AN160" s="30">
        <v>8.06</v>
      </c>
      <c r="AO160" s="30">
        <v>8.1</v>
      </c>
      <c r="AP160" s="30">
        <v>7.09</v>
      </c>
      <c r="AQ160" s="30">
        <v>7.5</v>
      </c>
      <c r="AR160" s="30">
        <v>7.5</v>
      </c>
      <c r="AS160" s="50"/>
      <c r="AT160" s="30"/>
      <c r="AU160" s="30">
        <v>8.1</v>
      </c>
      <c r="AV160" s="50"/>
      <c r="AW160" s="113"/>
      <c r="AX160" s="29"/>
      <c r="AY160" s="29"/>
      <c r="AZ160" s="29"/>
      <c r="BA160" s="29"/>
      <c r="BB160" s="29"/>
      <c r="BC160" s="29"/>
      <c r="BD160" s="29"/>
      <c r="BE160" s="29"/>
      <c r="BF160" s="29"/>
      <c r="BG160" s="29">
        <v>8.1</v>
      </c>
    </row>
    <row r="161" spans="1:59" ht="78" customHeight="1" x14ac:dyDescent="0.25">
      <c r="A161" s="43" t="s">
        <v>24</v>
      </c>
      <c r="B161" s="43" t="s">
        <v>25</v>
      </c>
      <c r="C161" s="43" t="s">
        <v>26</v>
      </c>
      <c r="D161" s="43" t="s">
        <v>130</v>
      </c>
      <c r="E161" s="43" t="s">
        <v>130</v>
      </c>
      <c r="F161" s="30" t="s">
        <v>143</v>
      </c>
      <c r="G161" s="30" t="s">
        <v>79</v>
      </c>
      <c r="H161" s="30" t="s">
        <v>74</v>
      </c>
      <c r="I161" s="30" t="s">
        <v>814</v>
      </c>
      <c r="J161" s="30" t="s">
        <v>720</v>
      </c>
      <c r="K161" s="28" t="s">
        <v>704</v>
      </c>
      <c r="L161" s="44" t="s">
        <v>817</v>
      </c>
      <c r="M161" s="28" t="s">
        <v>814</v>
      </c>
      <c r="N161" s="30">
        <v>12</v>
      </c>
      <c r="O161" s="28" t="s">
        <v>814</v>
      </c>
      <c r="P161" s="30">
        <v>69</v>
      </c>
      <c r="Q161" s="28" t="s">
        <v>144</v>
      </c>
      <c r="R161" s="30" t="s">
        <v>55</v>
      </c>
      <c r="S161" s="30" t="s">
        <v>32</v>
      </c>
      <c r="T161" s="30"/>
      <c r="U161" s="30"/>
      <c r="V161" s="30" t="s">
        <v>140</v>
      </c>
      <c r="W161" s="30"/>
      <c r="X161" s="30"/>
      <c r="Y161" s="30"/>
      <c r="Z161" s="30"/>
      <c r="AA161" s="30"/>
      <c r="AB161" s="30"/>
      <c r="AC161" s="30"/>
      <c r="AD161" s="30"/>
      <c r="AE161" s="30"/>
      <c r="AF161" s="30"/>
      <c r="AG161" s="30" t="s">
        <v>534</v>
      </c>
      <c r="AH161" s="30" t="s">
        <v>535</v>
      </c>
      <c r="AI161" s="30" t="s">
        <v>457</v>
      </c>
      <c r="AJ161" s="30" t="s">
        <v>437</v>
      </c>
      <c r="AK161" s="28" t="s">
        <v>820</v>
      </c>
      <c r="AL161" s="28"/>
      <c r="AM161" s="30">
        <v>66.760000000000005</v>
      </c>
      <c r="AN161" s="30">
        <v>68.2</v>
      </c>
      <c r="AO161" s="30">
        <v>70.5</v>
      </c>
      <c r="AP161" s="30">
        <v>71.8</v>
      </c>
      <c r="AQ161" s="30">
        <v>73</v>
      </c>
      <c r="AR161" s="30">
        <v>73</v>
      </c>
      <c r="AS161" s="50"/>
      <c r="AT161" s="30"/>
      <c r="AU161" s="30">
        <v>69.7</v>
      </c>
      <c r="AV161" s="108"/>
      <c r="AW161" s="112"/>
      <c r="AX161" s="28"/>
      <c r="AY161" s="28"/>
      <c r="AZ161" s="28"/>
      <c r="BA161" s="28"/>
      <c r="BB161" s="28"/>
      <c r="BC161" s="28"/>
      <c r="BD161" s="28"/>
      <c r="BE161" s="28"/>
      <c r="BF161" s="28"/>
      <c r="BG161" s="28">
        <v>70.5</v>
      </c>
    </row>
    <row r="162" spans="1:59" ht="78" customHeight="1" x14ac:dyDescent="0.25">
      <c r="A162" s="43" t="s">
        <v>24</v>
      </c>
      <c r="B162" s="43" t="s">
        <v>25</v>
      </c>
      <c r="C162" s="43" t="s">
        <v>26</v>
      </c>
      <c r="D162" s="43" t="s">
        <v>130</v>
      </c>
      <c r="E162" s="43" t="s">
        <v>141</v>
      </c>
      <c r="F162" s="30" t="s">
        <v>145</v>
      </c>
      <c r="G162" s="30" t="s">
        <v>29</v>
      </c>
      <c r="H162" s="30" t="s">
        <v>74</v>
      </c>
      <c r="I162" s="30" t="s">
        <v>814</v>
      </c>
      <c r="J162" s="30" t="s">
        <v>637</v>
      </c>
      <c r="K162" s="28" t="s">
        <v>821</v>
      </c>
      <c r="L162" s="44" t="s">
        <v>817</v>
      </c>
      <c r="M162" s="28" t="s">
        <v>814</v>
      </c>
      <c r="N162" s="30">
        <v>12</v>
      </c>
      <c r="O162" s="28" t="s">
        <v>814</v>
      </c>
      <c r="P162" s="30">
        <v>70</v>
      </c>
      <c r="Q162" s="36" t="s">
        <v>146</v>
      </c>
      <c r="R162" s="30" t="s">
        <v>63</v>
      </c>
      <c r="S162" s="30" t="s">
        <v>32</v>
      </c>
      <c r="T162" s="30"/>
      <c r="U162" s="30"/>
      <c r="V162" s="30" t="s">
        <v>32</v>
      </c>
      <c r="W162" s="30"/>
      <c r="X162" s="30"/>
      <c r="Y162" s="30"/>
      <c r="Z162" s="30"/>
      <c r="AA162" s="30"/>
      <c r="AB162" s="30"/>
      <c r="AC162" s="30"/>
      <c r="AD162" s="30"/>
      <c r="AE162" s="30"/>
      <c r="AF162" s="30"/>
      <c r="AG162" s="30" t="s">
        <v>534</v>
      </c>
      <c r="AH162" s="30" t="s">
        <v>535</v>
      </c>
      <c r="AI162" s="30" t="s">
        <v>579</v>
      </c>
      <c r="AJ162" s="30" t="s">
        <v>437</v>
      </c>
      <c r="AK162" s="36" t="s">
        <v>822</v>
      </c>
      <c r="AL162" s="30" t="s">
        <v>823</v>
      </c>
      <c r="AM162" s="30">
        <v>3.08</v>
      </c>
      <c r="AN162" s="30">
        <v>2.96</v>
      </c>
      <c r="AO162" s="30">
        <v>2.87</v>
      </c>
      <c r="AP162" s="30">
        <v>2.79</v>
      </c>
      <c r="AQ162" s="30">
        <v>2.7</v>
      </c>
      <c r="AR162" s="30">
        <v>2.7</v>
      </c>
      <c r="AS162" s="50"/>
      <c r="AT162" s="30"/>
      <c r="AU162" s="30">
        <v>2.87</v>
      </c>
      <c r="AV162" s="50"/>
      <c r="AW162" s="40"/>
      <c r="AX162" s="29"/>
      <c r="AY162" s="29"/>
      <c r="AZ162" s="29"/>
      <c r="BA162" s="29"/>
      <c r="BB162" s="29"/>
      <c r="BC162" s="29"/>
      <c r="BD162" s="29"/>
      <c r="BE162" s="29"/>
      <c r="BF162" s="29"/>
      <c r="BG162" s="29">
        <v>2.87</v>
      </c>
    </row>
    <row r="163" spans="1:59" ht="78" customHeight="1" x14ac:dyDescent="0.25">
      <c r="A163" s="43" t="s">
        <v>24</v>
      </c>
      <c r="B163" s="43" t="s">
        <v>25</v>
      </c>
      <c r="C163" s="43" t="s">
        <v>26</v>
      </c>
      <c r="D163" s="43" t="s">
        <v>130</v>
      </c>
      <c r="E163" s="43" t="s">
        <v>141</v>
      </c>
      <c r="F163" s="30" t="s">
        <v>145</v>
      </c>
      <c r="G163" s="30" t="s">
        <v>79</v>
      </c>
      <c r="H163" s="30" t="s">
        <v>74</v>
      </c>
      <c r="I163" s="30" t="s">
        <v>824</v>
      </c>
      <c r="J163" s="30" t="s">
        <v>720</v>
      </c>
      <c r="K163" s="28" t="s">
        <v>825</v>
      </c>
      <c r="L163" s="44" t="s">
        <v>826</v>
      </c>
      <c r="M163" s="28" t="s">
        <v>824</v>
      </c>
      <c r="N163" s="30">
        <v>13</v>
      </c>
      <c r="O163" s="28" t="s">
        <v>824</v>
      </c>
      <c r="P163" s="30">
        <v>71</v>
      </c>
      <c r="Q163" s="89" t="s">
        <v>147</v>
      </c>
      <c r="R163" s="30" t="s">
        <v>55</v>
      </c>
      <c r="S163" s="30" t="s">
        <v>32</v>
      </c>
      <c r="T163" s="30"/>
      <c r="U163" s="30"/>
      <c r="V163" s="30" t="s">
        <v>140</v>
      </c>
      <c r="W163" s="30"/>
      <c r="X163" s="30"/>
      <c r="Y163" s="30"/>
      <c r="Z163" s="30"/>
      <c r="AA163" s="30"/>
      <c r="AB163" s="30"/>
      <c r="AC163" s="30"/>
      <c r="AD163" s="30"/>
      <c r="AE163" s="30"/>
      <c r="AF163" s="30"/>
      <c r="AG163" s="30" t="s">
        <v>534</v>
      </c>
      <c r="AH163" s="30" t="s">
        <v>535</v>
      </c>
      <c r="AI163" s="30" t="s">
        <v>579</v>
      </c>
      <c r="AJ163" s="30" t="s">
        <v>437</v>
      </c>
      <c r="AK163" s="36" t="s">
        <v>827</v>
      </c>
      <c r="AL163" s="30" t="s">
        <v>828</v>
      </c>
      <c r="AM163" s="30">
        <v>5.2</v>
      </c>
      <c r="AN163" s="30">
        <v>4.8</v>
      </c>
      <c r="AO163" s="30">
        <v>4.5999999999999996</v>
      </c>
      <c r="AP163" s="30">
        <v>4.4000000000000004</v>
      </c>
      <c r="AQ163" s="30">
        <v>4.2</v>
      </c>
      <c r="AR163" s="30">
        <v>4.2</v>
      </c>
      <c r="AS163" s="30">
        <v>4.8</v>
      </c>
      <c r="AT163" s="30"/>
      <c r="AU163" s="30">
        <v>4.5999999999999996</v>
      </c>
      <c r="AV163" s="38"/>
      <c r="AW163" s="40"/>
      <c r="AX163" s="30"/>
      <c r="AY163" s="29"/>
      <c r="AZ163" s="29"/>
      <c r="BA163" s="29"/>
      <c r="BB163" s="29"/>
      <c r="BC163" s="29"/>
      <c r="BD163" s="29"/>
      <c r="BE163" s="29"/>
      <c r="BF163" s="29"/>
      <c r="BG163" s="29">
        <v>4.8</v>
      </c>
    </row>
    <row r="164" spans="1:59" ht="78" customHeight="1" x14ac:dyDescent="0.25">
      <c r="A164" s="43" t="s">
        <v>24</v>
      </c>
      <c r="B164" s="43" t="s">
        <v>25</v>
      </c>
      <c r="C164" s="43" t="s">
        <v>26</v>
      </c>
      <c r="D164" s="43" t="s">
        <v>130</v>
      </c>
      <c r="E164" s="43" t="s">
        <v>148</v>
      </c>
      <c r="F164" s="30" t="s">
        <v>145</v>
      </c>
      <c r="G164" s="30" t="s">
        <v>79</v>
      </c>
      <c r="H164" s="30" t="s">
        <v>74</v>
      </c>
      <c r="I164" s="30" t="s">
        <v>824</v>
      </c>
      <c r="J164" s="30" t="s">
        <v>720</v>
      </c>
      <c r="K164" s="28" t="s">
        <v>825</v>
      </c>
      <c r="L164" s="44" t="s">
        <v>826</v>
      </c>
      <c r="M164" s="28" t="s">
        <v>824</v>
      </c>
      <c r="N164" s="30">
        <v>13</v>
      </c>
      <c r="O164" s="28" t="s">
        <v>824</v>
      </c>
      <c r="P164" s="30">
        <v>72</v>
      </c>
      <c r="Q164" s="28" t="s">
        <v>149</v>
      </c>
      <c r="R164" s="30" t="s">
        <v>81</v>
      </c>
      <c r="S164" s="30"/>
      <c r="T164" s="30">
        <v>3932</v>
      </c>
      <c r="U164" s="30"/>
      <c r="V164" s="30"/>
      <c r="W164" s="30"/>
      <c r="X164" s="30"/>
      <c r="Y164" s="30"/>
      <c r="Z164" s="30"/>
      <c r="AA164" s="30"/>
      <c r="AB164" s="30"/>
      <c r="AC164" s="30"/>
      <c r="AD164" s="30"/>
      <c r="AE164" s="30"/>
      <c r="AF164" s="30"/>
      <c r="AG164" s="30" t="s">
        <v>444</v>
      </c>
      <c r="AH164" s="30" t="s">
        <v>535</v>
      </c>
      <c r="AI164" s="30" t="s">
        <v>441</v>
      </c>
      <c r="AJ164" s="30" t="s">
        <v>445</v>
      </c>
      <c r="AK164" s="36" t="s">
        <v>829</v>
      </c>
      <c r="AL164" s="30" t="s">
        <v>828</v>
      </c>
      <c r="AM164" s="30">
        <v>15804</v>
      </c>
      <c r="AN164" s="30">
        <v>2000</v>
      </c>
      <c r="AO164" s="30">
        <v>2000</v>
      </c>
      <c r="AP164" s="30">
        <v>2000</v>
      </c>
      <c r="AQ164" s="30">
        <v>2000</v>
      </c>
      <c r="AR164" s="30">
        <v>8000</v>
      </c>
      <c r="AS164" s="50">
        <v>2000</v>
      </c>
      <c r="AT164" s="30">
        <v>0</v>
      </c>
      <c r="AU164" s="30">
        <v>2000</v>
      </c>
      <c r="AV164" s="38"/>
      <c r="AW164" s="113"/>
      <c r="AX164" s="29"/>
      <c r="AY164" s="29"/>
      <c r="AZ164" s="29"/>
      <c r="BA164" s="29"/>
      <c r="BB164" s="29"/>
      <c r="BC164" s="29"/>
      <c r="BD164" s="29"/>
      <c r="BE164" s="29"/>
      <c r="BF164" s="29"/>
      <c r="BG164" s="29">
        <v>2000</v>
      </c>
    </row>
    <row r="165" spans="1:59" ht="78" customHeight="1" x14ac:dyDescent="0.25">
      <c r="A165" s="43" t="s">
        <v>24</v>
      </c>
      <c r="B165" s="43" t="s">
        <v>25</v>
      </c>
      <c r="C165" s="43" t="s">
        <v>26</v>
      </c>
      <c r="D165" s="43" t="s">
        <v>130</v>
      </c>
      <c r="E165" s="43" t="s">
        <v>148</v>
      </c>
      <c r="F165" s="30" t="s">
        <v>143</v>
      </c>
      <c r="G165" s="30" t="s">
        <v>79</v>
      </c>
      <c r="H165" s="30" t="s">
        <v>74</v>
      </c>
      <c r="I165" s="30" t="s">
        <v>824</v>
      </c>
      <c r="J165" s="30" t="s">
        <v>720</v>
      </c>
      <c r="K165" s="28" t="s">
        <v>825</v>
      </c>
      <c r="L165" s="44" t="s">
        <v>826</v>
      </c>
      <c r="M165" s="28" t="s">
        <v>824</v>
      </c>
      <c r="N165" s="30">
        <v>13</v>
      </c>
      <c r="O165" s="28" t="s">
        <v>824</v>
      </c>
      <c r="P165" s="30">
        <v>73</v>
      </c>
      <c r="Q165" s="28" t="s">
        <v>150</v>
      </c>
      <c r="R165" s="30" t="s">
        <v>81</v>
      </c>
      <c r="S165" s="30"/>
      <c r="T165" s="30">
        <v>3932</v>
      </c>
      <c r="U165" s="30"/>
      <c r="V165" s="30"/>
      <c r="W165" s="30"/>
      <c r="X165" s="30"/>
      <c r="Y165" s="30"/>
      <c r="Z165" s="30"/>
      <c r="AA165" s="30"/>
      <c r="AB165" s="30"/>
      <c r="AC165" s="30"/>
      <c r="AD165" s="30"/>
      <c r="AE165" s="30"/>
      <c r="AF165" s="30"/>
      <c r="AG165" s="30" t="s">
        <v>444</v>
      </c>
      <c r="AH165" s="30" t="s">
        <v>535</v>
      </c>
      <c r="AI165" s="30" t="s">
        <v>441</v>
      </c>
      <c r="AJ165" s="30" t="s">
        <v>445</v>
      </c>
      <c r="AK165" s="36" t="s">
        <v>830</v>
      </c>
      <c r="AL165" s="30" t="s">
        <v>828</v>
      </c>
      <c r="AM165" s="30">
        <v>6811</v>
      </c>
      <c r="AN165" s="30">
        <v>500</v>
      </c>
      <c r="AO165" s="30">
        <v>500</v>
      </c>
      <c r="AP165" s="30">
        <v>500</v>
      </c>
      <c r="AQ165" s="30">
        <v>500</v>
      </c>
      <c r="AR165" s="30">
        <v>2000</v>
      </c>
      <c r="AS165" s="50"/>
      <c r="AT165" s="30"/>
      <c r="AU165" s="30">
        <v>500</v>
      </c>
      <c r="AV165" s="38"/>
      <c r="AW165" s="113"/>
      <c r="AX165" s="29"/>
      <c r="AY165" s="29"/>
      <c r="AZ165" s="29"/>
      <c r="BA165" s="29"/>
      <c r="BB165" s="29"/>
      <c r="BC165" s="29"/>
      <c r="BD165" s="29"/>
      <c r="BE165" s="29"/>
      <c r="BF165" s="29"/>
      <c r="BG165" s="29">
        <v>500</v>
      </c>
    </row>
    <row r="166" spans="1:59" ht="78" customHeight="1" x14ac:dyDescent="0.25">
      <c r="A166" s="43" t="s">
        <v>24</v>
      </c>
      <c r="B166" s="43" t="s">
        <v>25</v>
      </c>
      <c r="C166" s="43" t="s">
        <v>26</v>
      </c>
      <c r="D166" s="43" t="s">
        <v>130</v>
      </c>
      <c r="E166" s="43" t="s">
        <v>148</v>
      </c>
      <c r="F166" s="30" t="s">
        <v>143</v>
      </c>
      <c r="G166" s="30" t="s">
        <v>79</v>
      </c>
      <c r="H166" s="30" t="s">
        <v>74</v>
      </c>
      <c r="I166" s="30" t="s">
        <v>824</v>
      </c>
      <c r="J166" s="30" t="s">
        <v>720</v>
      </c>
      <c r="K166" s="28" t="s">
        <v>704</v>
      </c>
      <c r="L166" s="44" t="s">
        <v>826</v>
      </c>
      <c r="M166" s="28" t="s">
        <v>824</v>
      </c>
      <c r="N166" s="30">
        <v>13</v>
      </c>
      <c r="O166" s="28" t="s">
        <v>824</v>
      </c>
      <c r="P166" s="115">
        <v>74</v>
      </c>
      <c r="Q166" s="28" t="s">
        <v>151</v>
      </c>
      <c r="R166" s="30" t="s">
        <v>81</v>
      </c>
      <c r="S166" s="30" t="s">
        <v>32</v>
      </c>
      <c r="T166" s="30"/>
      <c r="U166" s="30"/>
      <c r="V166" s="30" t="s">
        <v>93</v>
      </c>
      <c r="W166" s="30"/>
      <c r="X166" s="30"/>
      <c r="Y166" s="30"/>
      <c r="Z166" s="30"/>
      <c r="AA166" s="30"/>
      <c r="AB166" s="30"/>
      <c r="AC166" s="30"/>
      <c r="AD166" s="30"/>
      <c r="AE166" s="30"/>
      <c r="AF166" s="30"/>
      <c r="AG166" s="30" t="s">
        <v>444</v>
      </c>
      <c r="AH166" s="30" t="s">
        <v>535</v>
      </c>
      <c r="AI166" s="30" t="s">
        <v>503</v>
      </c>
      <c r="AJ166" s="30" t="s">
        <v>437</v>
      </c>
      <c r="AK166" s="36" t="s">
        <v>831</v>
      </c>
      <c r="AL166" s="30" t="s">
        <v>832</v>
      </c>
      <c r="AM166" s="62">
        <v>3.3000000000000003</v>
      </c>
      <c r="AN166" s="62">
        <v>4.7</v>
      </c>
      <c r="AO166" s="62">
        <v>6.2</v>
      </c>
      <c r="AP166" s="116">
        <v>7.7</v>
      </c>
      <c r="AQ166" s="62">
        <v>9.1999999999999993</v>
      </c>
      <c r="AR166" s="62">
        <v>9.1999999999999993</v>
      </c>
      <c r="AS166" s="50">
        <v>0</v>
      </c>
      <c r="AT166" s="30">
        <v>1.4000000000000001</v>
      </c>
      <c r="AU166" s="30">
        <v>6.2</v>
      </c>
      <c r="AV166" s="117"/>
      <c r="AW166" s="113"/>
      <c r="AX166" s="29"/>
      <c r="AY166" s="29"/>
      <c r="AZ166" s="29"/>
      <c r="BA166" s="29"/>
      <c r="BB166" s="29"/>
      <c r="BC166" s="29"/>
      <c r="BD166" s="29"/>
      <c r="BE166" s="29"/>
      <c r="BF166" s="29"/>
      <c r="BG166" s="30">
        <v>6.2</v>
      </c>
    </row>
    <row r="167" spans="1:59" ht="78" customHeight="1" x14ac:dyDescent="0.25">
      <c r="A167" s="43" t="s">
        <v>24</v>
      </c>
      <c r="B167" s="43" t="s">
        <v>25</v>
      </c>
      <c r="C167" s="43" t="s">
        <v>26</v>
      </c>
      <c r="D167" s="43" t="s">
        <v>130</v>
      </c>
      <c r="E167" s="43" t="s">
        <v>148</v>
      </c>
      <c r="F167" s="30" t="s">
        <v>143</v>
      </c>
      <c r="G167" s="30" t="s">
        <v>79</v>
      </c>
      <c r="H167" s="30" t="s">
        <v>74</v>
      </c>
      <c r="I167" s="30" t="s">
        <v>824</v>
      </c>
      <c r="J167" s="30" t="s">
        <v>720</v>
      </c>
      <c r="K167" s="28" t="s">
        <v>704</v>
      </c>
      <c r="L167" s="44" t="s">
        <v>826</v>
      </c>
      <c r="M167" s="28" t="s">
        <v>824</v>
      </c>
      <c r="N167" s="30">
        <v>13</v>
      </c>
      <c r="O167" s="28" t="s">
        <v>824</v>
      </c>
      <c r="P167" s="115">
        <v>75</v>
      </c>
      <c r="Q167" s="28" t="s">
        <v>152</v>
      </c>
      <c r="R167" s="30" t="s">
        <v>81</v>
      </c>
      <c r="S167" s="30"/>
      <c r="T167" s="30"/>
      <c r="U167" s="30"/>
      <c r="V167" s="30" t="s">
        <v>93</v>
      </c>
      <c r="W167" s="30"/>
      <c r="X167" s="30"/>
      <c r="Y167" s="30"/>
      <c r="Z167" s="30"/>
      <c r="AA167" s="30"/>
      <c r="AB167" s="30"/>
      <c r="AC167" s="30"/>
      <c r="AD167" s="30"/>
      <c r="AE167" s="30"/>
      <c r="AF167" s="30"/>
      <c r="AG167" s="30" t="s">
        <v>444</v>
      </c>
      <c r="AH167" s="30" t="s">
        <v>535</v>
      </c>
      <c r="AI167" s="30" t="s">
        <v>503</v>
      </c>
      <c r="AJ167" s="30" t="s">
        <v>437</v>
      </c>
      <c r="AK167" s="36" t="s">
        <v>833</v>
      </c>
      <c r="AL167" s="30" t="s">
        <v>832</v>
      </c>
      <c r="AM167" s="30">
        <v>6.8000000000000007</v>
      </c>
      <c r="AN167" s="30">
        <v>9.8000000000000007</v>
      </c>
      <c r="AO167" s="30">
        <v>12.9</v>
      </c>
      <c r="AP167" s="30">
        <v>15.9</v>
      </c>
      <c r="AQ167" s="30">
        <v>18.899999999999999</v>
      </c>
      <c r="AR167" s="30">
        <v>18.899999999999999</v>
      </c>
      <c r="AS167" s="50">
        <v>0</v>
      </c>
      <c r="AT167" s="30">
        <v>3</v>
      </c>
      <c r="AU167" s="30">
        <v>12.9</v>
      </c>
      <c r="AV167" s="117"/>
      <c r="AW167" s="113"/>
      <c r="AX167" s="29"/>
      <c r="AY167" s="29"/>
      <c r="AZ167" s="29"/>
      <c r="BA167" s="29"/>
      <c r="BB167" s="29"/>
      <c r="BC167" s="29"/>
      <c r="BD167" s="29"/>
      <c r="BE167" s="29"/>
      <c r="BF167" s="29"/>
      <c r="BG167" s="30">
        <v>12.9</v>
      </c>
    </row>
    <row r="168" spans="1:59" ht="78" customHeight="1" x14ac:dyDescent="0.25">
      <c r="A168" s="43" t="s">
        <v>24</v>
      </c>
      <c r="B168" s="43" t="s">
        <v>25</v>
      </c>
      <c r="C168" s="43" t="s">
        <v>26</v>
      </c>
      <c r="D168" s="43" t="s">
        <v>130</v>
      </c>
      <c r="E168" s="43" t="s">
        <v>141</v>
      </c>
      <c r="F168" s="30" t="s">
        <v>143</v>
      </c>
      <c r="G168" s="30" t="s">
        <v>79</v>
      </c>
      <c r="H168" s="30" t="s">
        <v>74</v>
      </c>
      <c r="I168" s="30" t="s">
        <v>834</v>
      </c>
      <c r="J168" s="30" t="s">
        <v>797</v>
      </c>
      <c r="K168" s="28" t="s">
        <v>803</v>
      </c>
      <c r="L168" s="44" t="s">
        <v>826</v>
      </c>
      <c r="M168" s="28" t="s">
        <v>824</v>
      </c>
      <c r="N168" s="30">
        <v>13</v>
      </c>
      <c r="O168" s="28" t="s">
        <v>824</v>
      </c>
      <c r="P168" s="30">
        <v>76</v>
      </c>
      <c r="Q168" s="28" t="s">
        <v>153</v>
      </c>
      <c r="R168" s="30" t="s">
        <v>55</v>
      </c>
      <c r="S168" s="30" t="s">
        <v>32</v>
      </c>
      <c r="T168" s="30"/>
      <c r="U168" s="30"/>
      <c r="V168" s="30"/>
      <c r="W168" s="30"/>
      <c r="X168" s="30"/>
      <c r="Y168" s="30"/>
      <c r="Z168" s="30"/>
      <c r="AA168" s="30"/>
      <c r="AB168" s="30"/>
      <c r="AC168" s="30"/>
      <c r="AD168" s="30"/>
      <c r="AE168" s="30"/>
      <c r="AF168" s="30"/>
      <c r="AG168" s="30" t="s">
        <v>534</v>
      </c>
      <c r="AH168" s="30" t="s">
        <v>535</v>
      </c>
      <c r="AI168" s="30" t="s">
        <v>503</v>
      </c>
      <c r="AJ168" s="30" t="s">
        <v>437</v>
      </c>
      <c r="AK168" s="36" t="s">
        <v>835</v>
      </c>
      <c r="AL168" s="30" t="s">
        <v>832</v>
      </c>
      <c r="AM168" s="30">
        <v>0</v>
      </c>
      <c r="AN168" s="30">
        <v>8</v>
      </c>
      <c r="AO168" s="30">
        <v>16</v>
      </c>
      <c r="AP168" s="30">
        <v>34</v>
      </c>
      <c r="AQ168" s="30">
        <v>50</v>
      </c>
      <c r="AR168" s="30">
        <v>50</v>
      </c>
      <c r="AS168" s="50">
        <v>10.5</v>
      </c>
      <c r="AT168" s="30"/>
      <c r="AU168" s="59">
        <v>16</v>
      </c>
      <c r="AV168" s="117"/>
      <c r="AW168" s="113"/>
      <c r="AX168" s="29"/>
      <c r="AY168" s="29"/>
      <c r="AZ168" s="29"/>
      <c r="BA168" s="29"/>
      <c r="BB168" s="29"/>
      <c r="BC168" s="29"/>
      <c r="BD168" s="29"/>
      <c r="BE168" s="29"/>
      <c r="BF168" s="29"/>
      <c r="BG168" s="30">
        <v>16</v>
      </c>
    </row>
    <row r="169" spans="1:59" ht="78" customHeight="1" x14ac:dyDescent="0.25">
      <c r="A169" s="43" t="s">
        <v>24</v>
      </c>
      <c r="B169" s="43" t="s">
        <v>25</v>
      </c>
      <c r="C169" s="43" t="s">
        <v>26</v>
      </c>
      <c r="D169" s="43" t="s">
        <v>130</v>
      </c>
      <c r="E169" s="43" t="s">
        <v>148</v>
      </c>
      <c r="F169" s="30" t="s">
        <v>154</v>
      </c>
      <c r="G169" s="30" t="s">
        <v>79</v>
      </c>
      <c r="H169" s="30" t="s">
        <v>74</v>
      </c>
      <c r="I169" s="30" t="s">
        <v>814</v>
      </c>
      <c r="J169" s="30" t="s">
        <v>797</v>
      </c>
      <c r="K169" s="28" t="s">
        <v>798</v>
      </c>
      <c r="L169" s="44" t="s">
        <v>817</v>
      </c>
      <c r="M169" s="28" t="s">
        <v>814</v>
      </c>
      <c r="N169" s="30">
        <v>12</v>
      </c>
      <c r="O169" s="28" t="s">
        <v>814</v>
      </c>
      <c r="P169" s="115">
        <v>78</v>
      </c>
      <c r="Q169" s="28" t="s">
        <v>155</v>
      </c>
      <c r="R169" s="30" t="s">
        <v>81</v>
      </c>
      <c r="S169" s="30"/>
      <c r="T169" s="30"/>
      <c r="U169" s="30"/>
      <c r="V169" s="30"/>
      <c r="W169" s="30"/>
      <c r="X169" s="30"/>
      <c r="Y169" s="30"/>
      <c r="Z169" s="30"/>
      <c r="AA169" s="30"/>
      <c r="AB169" s="30"/>
      <c r="AC169" s="30"/>
      <c r="AD169" s="30"/>
      <c r="AE169" s="30"/>
      <c r="AF169" s="30"/>
      <c r="AG169" s="30" t="s">
        <v>444</v>
      </c>
      <c r="AH169" s="30" t="s">
        <v>448</v>
      </c>
      <c r="AI169" s="30" t="s">
        <v>457</v>
      </c>
      <c r="AJ169" s="30" t="s">
        <v>437</v>
      </c>
      <c r="AK169" s="36" t="s">
        <v>836</v>
      </c>
      <c r="AL169" s="30" t="s">
        <v>837</v>
      </c>
      <c r="AM169" s="30"/>
      <c r="AN169" s="30">
        <v>74</v>
      </c>
      <c r="AO169" s="30">
        <v>100</v>
      </c>
      <c r="AP169" s="30">
        <v>100</v>
      </c>
      <c r="AQ169" s="30">
        <v>100</v>
      </c>
      <c r="AR169" s="30">
        <v>100</v>
      </c>
      <c r="AS169" s="50"/>
      <c r="AT169" s="30"/>
      <c r="AU169" s="30">
        <v>100</v>
      </c>
      <c r="AV169" s="50"/>
      <c r="AW169" s="113"/>
      <c r="AX169" s="29"/>
      <c r="AY169" s="29"/>
      <c r="AZ169" s="29"/>
      <c r="BA169" s="30">
        <v>100</v>
      </c>
      <c r="BB169" s="119"/>
      <c r="BC169" s="119"/>
      <c r="BD169" s="28"/>
      <c r="BE169" s="29"/>
      <c r="BF169" s="119"/>
      <c r="BG169" s="30"/>
    </row>
    <row r="170" spans="1:59" ht="78" customHeight="1" x14ac:dyDescent="0.25">
      <c r="A170" s="43" t="s">
        <v>24</v>
      </c>
      <c r="B170" s="43" t="s">
        <v>25</v>
      </c>
      <c r="C170" s="43" t="s">
        <v>26</v>
      </c>
      <c r="D170" s="43" t="s">
        <v>130</v>
      </c>
      <c r="E170" s="43" t="s">
        <v>131</v>
      </c>
      <c r="F170" s="30" t="s">
        <v>115</v>
      </c>
      <c r="G170" s="30" t="s">
        <v>156</v>
      </c>
      <c r="H170" s="30" t="s">
        <v>74</v>
      </c>
      <c r="I170" s="30" t="s">
        <v>796</v>
      </c>
      <c r="J170" s="30" t="s">
        <v>805</v>
      </c>
      <c r="K170" s="28" t="s">
        <v>803</v>
      </c>
      <c r="L170" s="44" t="s">
        <v>799</v>
      </c>
      <c r="M170" s="28" t="s">
        <v>800</v>
      </c>
      <c r="N170" s="30">
        <v>7</v>
      </c>
      <c r="O170" s="28" t="s">
        <v>800</v>
      </c>
      <c r="P170" s="30">
        <v>475</v>
      </c>
      <c r="Q170" s="28" t="s">
        <v>157</v>
      </c>
      <c r="R170" s="30" t="s">
        <v>119</v>
      </c>
      <c r="S170" s="30"/>
      <c r="T170" s="30"/>
      <c r="U170" s="30" t="s">
        <v>32</v>
      </c>
      <c r="V170" s="30"/>
      <c r="W170" s="30"/>
      <c r="X170" s="30"/>
      <c r="Y170" s="30"/>
      <c r="Z170" s="30"/>
      <c r="AA170" s="30"/>
      <c r="AB170" s="30"/>
      <c r="AC170" s="30"/>
      <c r="AD170" s="30"/>
      <c r="AE170" s="30"/>
      <c r="AF170" s="30"/>
      <c r="AG170" s="30" t="s">
        <v>434</v>
      </c>
      <c r="AH170" s="30" t="s">
        <v>535</v>
      </c>
      <c r="AI170" s="30" t="s">
        <v>441</v>
      </c>
      <c r="AJ170" s="30" t="s">
        <v>445</v>
      </c>
      <c r="AK170" s="36" t="s">
        <v>838</v>
      </c>
      <c r="AL170" s="50" t="s">
        <v>839</v>
      </c>
      <c r="AM170" s="119"/>
      <c r="AN170" s="119"/>
      <c r="AO170" s="30">
        <v>1</v>
      </c>
      <c r="AP170" s="30"/>
      <c r="AQ170" s="30"/>
      <c r="AR170" s="30">
        <v>1</v>
      </c>
      <c r="AS170" s="50"/>
      <c r="AT170" s="30"/>
      <c r="AU170" s="30">
        <v>1</v>
      </c>
      <c r="AV170" s="95"/>
      <c r="AW170" s="94"/>
      <c r="AX170" s="29"/>
      <c r="AY170" s="30"/>
      <c r="AZ170" s="29"/>
      <c r="BA170" s="29"/>
      <c r="BB170" s="29"/>
      <c r="BC170" s="29"/>
      <c r="BD170" s="29"/>
      <c r="BE170" s="29"/>
      <c r="BF170" s="29"/>
      <c r="BG170" s="29"/>
    </row>
    <row r="171" spans="1:59" ht="78" customHeight="1" x14ac:dyDescent="0.25">
      <c r="A171" s="43" t="s">
        <v>24</v>
      </c>
      <c r="B171" s="43" t="s">
        <v>25</v>
      </c>
      <c r="C171" s="43" t="s">
        <v>26</v>
      </c>
      <c r="D171" s="43" t="s">
        <v>130</v>
      </c>
      <c r="E171" s="43" t="s">
        <v>131</v>
      </c>
      <c r="F171" s="30" t="s">
        <v>115</v>
      </c>
      <c r="G171" s="30" t="s">
        <v>156</v>
      </c>
      <c r="H171" s="30" t="s">
        <v>74</v>
      </c>
      <c r="I171" s="30" t="s">
        <v>796</v>
      </c>
      <c r="J171" s="30" t="s">
        <v>805</v>
      </c>
      <c r="K171" s="28" t="s">
        <v>803</v>
      </c>
      <c r="L171" s="44" t="s">
        <v>799</v>
      </c>
      <c r="M171" s="28" t="s">
        <v>800</v>
      </c>
      <c r="N171" s="30">
        <v>7</v>
      </c>
      <c r="O171" s="28" t="s">
        <v>800</v>
      </c>
      <c r="P171" s="30">
        <v>476</v>
      </c>
      <c r="Q171" s="28" t="s">
        <v>158</v>
      </c>
      <c r="R171" s="30" t="s">
        <v>119</v>
      </c>
      <c r="S171" s="30"/>
      <c r="T171" s="30"/>
      <c r="U171" s="30" t="s">
        <v>32</v>
      </c>
      <c r="V171" s="30"/>
      <c r="W171" s="30"/>
      <c r="X171" s="30"/>
      <c r="Y171" s="30"/>
      <c r="Z171" s="30"/>
      <c r="AA171" s="30"/>
      <c r="AB171" s="30"/>
      <c r="AC171" s="30"/>
      <c r="AD171" s="30"/>
      <c r="AE171" s="30"/>
      <c r="AF171" s="30"/>
      <c r="AG171" s="30" t="s">
        <v>434</v>
      </c>
      <c r="AH171" s="30" t="s">
        <v>535</v>
      </c>
      <c r="AI171" s="30" t="s">
        <v>441</v>
      </c>
      <c r="AJ171" s="30" t="s">
        <v>756</v>
      </c>
      <c r="AK171" s="36" t="s">
        <v>840</v>
      </c>
      <c r="AL171" s="95"/>
      <c r="AM171" s="30"/>
      <c r="AN171" s="30"/>
      <c r="AO171" s="30">
        <v>40</v>
      </c>
      <c r="AP171" s="30">
        <v>35</v>
      </c>
      <c r="AQ171" s="30">
        <v>25</v>
      </c>
      <c r="AR171" s="30">
        <v>100</v>
      </c>
      <c r="AS171" s="50"/>
      <c r="AT171" s="30"/>
      <c r="AU171" s="30">
        <v>40</v>
      </c>
      <c r="AV171" s="95"/>
      <c r="AW171" s="94"/>
      <c r="AX171" s="29"/>
      <c r="AY171" s="30"/>
      <c r="AZ171" s="29"/>
      <c r="BA171" s="29"/>
      <c r="BB171" s="29"/>
      <c r="BC171" s="29"/>
      <c r="BD171" s="29"/>
      <c r="BE171" s="29"/>
      <c r="BF171" s="29"/>
      <c r="BG171" s="29"/>
    </row>
    <row r="172" spans="1:59" ht="78" customHeight="1" x14ac:dyDescent="0.25">
      <c r="A172" s="43" t="s">
        <v>24</v>
      </c>
      <c r="B172" s="43" t="s">
        <v>25</v>
      </c>
      <c r="C172" s="43" t="s">
        <v>26</v>
      </c>
      <c r="D172" s="43" t="s">
        <v>130</v>
      </c>
      <c r="E172" s="43" t="s">
        <v>148</v>
      </c>
      <c r="F172" s="30" t="s">
        <v>154</v>
      </c>
      <c r="G172" s="30" t="s">
        <v>79</v>
      </c>
      <c r="H172" s="30" t="s">
        <v>74</v>
      </c>
      <c r="I172" s="30" t="s">
        <v>814</v>
      </c>
      <c r="J172" s="30" t="s">
        <v>797</v>
      </c>
      <c r="K172" s="28" t="s">
        <v>798</v>
      </c>
      <c r="L172" s="44" t="s">
        <v>817</v>
      </c>
      <c r="M172" s="28" t="s">
        <v>814</v>
      </c>
      <c r="N172" s="30">
        <v>12</v>
      </c>
      <c r="O172" s="28" t="s">
        <v>814</v>
      </c>
      <c r="P172" s="30">
        <v>507</v>
      </c>
      <c r="Q172" s="28" t="s">
        <v>841</v>
      </c>
      <c r="R172" s="30" t="s">
        <v>81</v>
      </c>
      <c r="S172" s="30"/>
      <c r="T172" s="30"/>
      <c r="U172" s="30"/>
      <c r="V172" s="30"/>
      <c r="W172" s="30"/>
      <c r="X172" s="30"/>
      <c r="Y172" s="30"/>
      <c r="Z172" s="30"/>
      <c r="AA172" s="30"/>
      <c r="AB172" s="30"/>
      <c r="AC172" s="30"/>
      <c r="AD172" s="30"/>
      <c r="AE172" s="30"/>
      <c r="AF172" s="30"/>
      <c r="AG172" s="120" t="s">
        <v>444</v>
      </c>
      <c r="AH172" s="30" t="s">
        <v>535</v>
      </c>
      <c r="AI172" s="30" t="s">
        <v>503</v>
      </c>
      <c r="AJ172" s="30" t="s">
        <v>437</v>
      </c>
      <c r="AK172" s="30" t="s">
        <v>842</v>
      </c>
      <c r="AL172" s="95"/>
      <c r="AM172" s="119"/>
      <c r="AN172" s="30">
        <v>4.7</v>
      </c>
      <c r="AO172" s="30">
        <v>6.2</v>
      </c>
      <c r="AP172" s="30">
        <v>7.7</v>
      </c>
      <c r="AQ172" s="30">
        <v>9.1999999999999993</v>
      </c>
      <c r="AR172" s="30">
        <v>9.1999999999999993</v>
      </c>
      <c r="AS172" s="50"/>
      <c r="AT172" s="30"/>
      <c r="AU172" s="59">
        <v>6.2</v>
      </c>
      <c r="AV172" s="50"/>
      <c r="AW172" s="93"/>
      <c r="AX172" s="116"/>
      <c r="AY172" s="29"/>
      <c r="AZ172" s="29"/>
      <c r="BA172" s="29"/>
      <c r="BB172" s="29"/>
      <c r="BC172" s="29"/>
      <c r="BD172" s="29"/>
      <c r="BE172" s="29"/>
      <c r="BF172" s="29"/>
      <c r="BG172" s="30">
        <v>6.2</v>
      </c>
    </row>
    <row r="173" spans="1:59" ht="78" customHeight="1" x14ac:dyDescent="0.25">
      <c r="A173" s="51" t="s">
        <v>24</v>
      </c>
      <c r="B173" s="51" t="s">
        <v>25</v>
      </c>
      <c r="C173" s="51" t="s">
        <v>26</v>
      </c>
      <c r="D173" s="51" t="s">
        <v>130</v>
      </c>
      <c r="E173" s="51" t="s">
        <v>148</v>
      </c>
      <c r="F173" s="25" t="s">
        <v>154</v>
      </c>
      <c r="G173" s="25" t="s">
        <v>79</v>
      </c>
      <c r="H173" s="25" t="s">
        <v>74</v>
      </c>
      <c r="I173" s="25" t="s">
        <v>814</v>
      </c>
      <c r="J173" s="25" t="s">
        <v>797</v>
      </c>
      <c r="K173" s="23" t="s">
        <v>798</v>
      </c>
      <c r="L173" s="78" t="s">
        <v>817</v>
      </c>
      <c r="M173" s="23" t="s">
        <v>814</v>
      </c>
      <c r="N173" s="25">
        <v>12</v>
      </c>
      <c r="O173" s="23" t="s">
        <v>814</v>
      </c>
      <c r="P173" s="25">
        <v>508</v>
      </c>
      <c r="Q173" s="28" t="s">
        <v>843</v>
      </c>
      <c r="R173" s="30" t="s">
        <v>81</v>
      </c>
      <c r="S173" s="30"/>
      <c r="T173" s="30"/>
      <c r="U173" s="30"/>
      <c r="V173" s="30"/>
      <c r="W173" s="30"/>
      <c r="X173" s="30"/>
      <c r="Y173" s="30"/>
      <c r="Z173" s="30"/>
      <c r="AA173" s="30"/>
      <c r="AB173" s="30"/>
      <c r="AC173" s="30"/>
      <c r="AD173" s="30"/>
      <c r="AE173" s="30"/>
      <c r="AF173" s="30"/>
      <c r="AG173" s="120" t="s">
        <v>444</v>
      </c>
      <c r="AH173" s="30" t="s">
        <v>535</v>
      </c>
      <c r="AI173" s="30" t="s">
        <v>503</v>
      </c>
      <c r="AJ173" s="30" t="s">
        <v>437</v>
      </c>
      <c r="AK173" s="30" t="s">
        <v>844</v>
      </c>
      <c r="AL173" s="29"/>
      <c r="AM173" s="29"/>
      <c r="AN173" s="30">
        <v>9.8000000000000007</v>
      </c>
      <c r="AO173" s="30">
        <v>12.9</v>
      </c>
      <c r="AP173" s="30">
        <v>15.9</v>
      </c>
      <c r="AQ173" s="30">
        <v>18.899999999999999</v>
      </c>
      <c r="AR173" s="30">
        <v>18.899999999999999</v>
      </c>
      <c r="AS173" s="50"/>
      <c r="AT173" s="29"/>
      <c r="AU173" s="59">
        <v>12.9</v>
      </c>
      <c r="AV173" s="95"/>
      <c r="AW173" s="121"/>
      <c r="AX173" s="29"/>
      <c r="AY173" s="29"/>
      <c r="AZ173" s="29"/>
      <c r="BA173" s="29"/>
      <c r="BB173" s="29"/>
      <c r="BC173" s="29"/>
      <c r="BD173" s="30"/>
      <c r="BE173" s="30"/>
      <c r="BF173" s="30"/>
      <c r="BG173" s="59">
        <v>12.9</v>
      </c>
    </row>
    <row r="174" spans="1:59" ht="78" customHeight="1" x14ac:dyDescent="0.25">
      <c r="A174" s="51" t="s">
        <v>24</v>
      </c>
      <c r="B174" s="51" t="s">
        <v>25</v>
      </c>
      <c r="C174" s="51" t="s">
        <v>26</v>
      </c>
      <c r="D174" s="51" t="s">
        <v>130</v>
      </c>
      <c r="E174" s="51" t="s">
        <v>148</v>
      </c>
      <c r="F174" s="58" t="s">
        <v>154</v>
      </c>
      <c r="G174" s="58" t="s">
        <v>79</v>
      </c>
      <c r="H174" s="58" t="s">
        <v>74</v>
      </c>
      <c r="I174" s="58" t="s">
        <v>814</v>
      </c>
      <c r="J174" s="58" t="s">
        <v>797</v>
      </c>
      <c r="K174" s="114" t="s">
        <v>798</v>
      </c>
      <c r="L174" s="122" t="s">
        <v>817</v>
      </c>
      <c r="M174" s="114" t="s">
        <v>814</v>
      </c>
      <c r="N174" s="58">
        <v>12</v>
      </c>
      <c r="O174" s="114" t="s">
        <v>814</v>
      </c>
      <c r="P174" s="58">
        <v>108</v>
      </c>
      <c r="Q174" s="28" t="s">
        <v>845</v>
      </c>
      <c r="R174" s="30" t="s">
        <v>846</v>
      </c>
      <c r="S174" s="115"/>
      <c r="T174" s="115"/>
      <c r="U174" s="115"/>
      <c r="V174" s="115"/>
      <c r="W174" s="115"/>
      <c r="X174" s="115"/>
      <c r="Y174" s="115"/>
      <c r="Z174" s="115"/>
      <c r="AA174" s="115"/>
      <c r="AB174" s="115"/>
      <c r="AC174" s="115"/>
      <c r="AD174" s="115"/>
      <c r="AE174" s="115"/>
      <c r="AF174" s="115"/>
      <c r="AG174" s="123"/>
      <c r="AH174" s="115" t="s">
        <v>535</v>
      </c>
      <c r="AI174" s="115"/>
      <c r="AJ174" s="115" t="s">
        <v>437</v>
      </c>
      <c r="AK174" s="115"/>
      <c r="AL174" s="124"/>
      <c r="AM174" s="124"/>
      <c r="AN174" s="115"/>
      <c r="AO174" s="115"/>
      <c r="AP174" s="115"/>
      <c r="AQ174" s="115"/>
      <c r="AR174" s="115"/>
      <c r="AS174" s="125">
        <v>89.15</v>
      </c>
      <c r="AT174" s="124"/>
      <c r="AU174" s="126"/>
      <c r="AV174" s="127"/>
      <c r="AW174" s="128"/>
      <c r="AX174" s="124"/>
      <c r="AY174" s="124"/>
      <c r="AZ174" s="124"/>
      <c r="BA174" s="124"/>
      <c r="BB174" s="124"/>
      <c r="BC174" s="124"/>
      <c r="BD174" s="115"/>
      <c r="BE174" s="115"/>
      <c r="BF174" s="115"/>
      <c r="BG174" s="115"/>
    </row>
    <row r="175" spans="1:59" ht="84.75" customHeight="1" x14ac:dyDescent="0.25">
      <c r="A175" s="51" t="s">
        <v>24</v>
      </c>
      <c r="B175" s="51" t="s">
        <v>25</v>
      </c>
      <c r="C175" s="51" t="s">
        <v>26</v>
      </c>
      <c r="D175" s="51" t="s">
        <v>177</v>
      </c>
      <c r="E175" s="51" t="s">
        <v>177</v>
      </c>
      <c r="F175" s="25" t="s">
        <v>28</v>
      </c>
      <c r="G175" s="25" t="s">
        <v>175</v>
      </c>
      <c r="H175" s="25" t="s">
        <v>74</v>
      </c>
      <c r="I175" s="25" t="s">
        <v>847</v>
      </c>
      <c r="J175" s="25" t="s">
        <v>744</v>
      </c>
      <c r="K175" s="23" t="s">
        <v>744</v>
      </c>
      <c r="L175" s="78" t="s">
        <v>848</v>
      </c>
      <c r="M175" s="23" t="s">
        <v>847</v>
      </c>
      <c r="N175" s="23">
        <v>6</v>
      </c>
      <c r="O175" s="23" t="s">
        <v>847</v>
      </c>
      <c r="P175" s="25">
        <v>88</v>
      </c>
      <c r="Q175" s="23" t="s">
        <v>178</v>
      </c>
      <c r="R175" s="25" t="s">
        <v>10</v>
      </c>
      <c r="S175" s="25"/>
      <c r="T175" s="25"/>
      <c r="U175" s="25" t="s">
        <v>32</v>
      </c>
      <c r="V175" s="25"/>
      <c r="W175" s="25"/>
      <c r="X175" s="25"/>
      <c r="Y175" s="25"/>
      <c r="Z175" s="25"/>
      <c r="AA175" s="25"/>
      <c r="AB175" s="25"/>
      <c r="AC175" s="25"/>
      <c r="AD175" s="25"/>
      <c r="AE175" s="25"/>
      <c r="AF175" s="25"/>
      <c r="AG175" s="23" t="s">
        <v>534</v>
      </c>
      <c r="AH175" s="25" t="s">
        <v>435</v>
      </c>
      <c r="AI175" s="25" t="s">
        <v>441</v>
      </c>
      <c r="AJ175" s="25" t="s">
        <v>437</v>
      </c>
      <c r="AK175" s="23" t="s">
        <v>849</v>
      </c>
      <c r="AL175" s="23" t="s">
        <v>850</v>
      </c>
      <c r="AM175" s="25">
        <v>0</v>
      </c>
      <c r="AN175" s="25">
        <v>0</v>
      </c>
      <c r="AO175" s="25">
        <v>100</v>
      </c>
      <c r="AP175" s="25">
        <v>100</v>
      </c>
      <c r="AQ175" s="25">
        <v>100</v>
      </c>
      <c r="AR175" s="25">
        <v>100</v>
      </c>
      <c r="AS175" s="25"/>
      <c r="AT175" s="25"/>
      <c r="AU175" s="25">
        <v>100</v>
      </c>
      <c r="AV175" s="25"/>
      <c r="AW175" s="56"/>
      <c r="AX175" s="25"/>
      <c r="AY175" s="25">
        <v>30</v>
      </c>
      <c r="AZ175" s="25"/>
      <c r="BA175" s="25"/>
      <c r="BB175" s="23"/>
      <c r="BC175" s="25">
        <v>40</v>
      </c>
      <c r="BD175" s="25"/>
      <c r="BE175" s="25"/>
      <c r="BF175" s="23"/>
      <c r="BG175" s="25">
        <v>30</v>
      </c>
    </row>
    <row r="176" spans="1:59" ht="84.75" customHeight="1" x14ac:dyDescent="0.25">
      <c r="A176" s="43" t="s">
        <v>24</v>
      </c>
      <c r="B176" s="43" t="s">
        <v>25</v>
      </c>
      <c r="C176" s="43" t="s">
        <v>26</v>
      </c>
      <c r="D176" s="43" t="s">
        <v>177</v>
      </c>
      <c r="E176" s="43" t="s">
        <v>179</v>
      </c>
      <c r="F176" s="30" t="s">
        <v>28</v>
      </c>
      <c r="G176" s="30" t="s">
        <v>175</v>
      </c>
      <c r="H176" s="107" t="s">
        <v>180</v>
      </c>
      <c r="I176" s="30" t="s">
        <v>847</v>
      </c>
      <c r="J176" s="30" t="s">
        <v>747</v>
      </c>
      <c r="K176" s="28" t="s">
        <v>747</v>
      </c>
      <c r="L176" s="44" t="s">
        <v>848</v>
      </c>
      <c r="M176" s="28" t="s">
        <v>847</v>
      </c>
      <c r="N176" s="28">
        <v>6</v>
      </c>
      <c r="O176" s="28" t="s">
        <v>847</v>
      </c>
      <c r="P176" s="30">
        <v>89</v>
      </c>
      <c r="Q176" s="28" t="s">
        <v>181</v>
      </c>
      <c r="R176" s="30" t="s">
        <v>10</v>
      </c>
      <c r="S176" s="30"/>
      <c r="T176" s="30"/>
      <c r="U176" s="30"/>
      <c r="V176" s="30"/>
      <c r="W176" s="30"/>
      <c r="X176" s="30"/>
      <c r="Y176" s="30"/>
      <c r="Z176" s="30"/>
      <c r="AA176" s="30"/>
      <c r="AB176" s="30"/>
      <c r="AC176" s="30"/>
      <c r="AD176" s="30"/>
      <c r="AE176" s="30"/>
      <c r="AF176" s="30"/>
      <c r="AG176" s="28" t="s">
        <v>444</v>
      </c>
      <c r="AH176" s="30" t="s">
        <v>463</v>
      </c>
      <c r="AI176" s="30" t="s">
        <v>441</v>
      </c>
      <c r="AJ176" s="30" t="s">
        <v>445</v>
      </c>
      <c r="AK176" s="28" t="s">
        <v>851</v>
      </c>
      <c r="AL176" s="28" t="s">
        <v>852</v>
      </c>
      <c r="AM176" s="30">
        <v>0</v>
      </c>
      <c r="AN176" s="30">
        <v>0</v>
      </c>
      <c r="AO176" s="30">
        <v>96</v>
      </c>
      <c r="AP176" s="30">
        <v>96</v>
      </c>
      <c r="AQ176" s="30">
        <v>96</v>
      </c>
      <c r="AR176" s="30">
        <v>96</v>
      </c>
      <c r="AS176" s="30"/>
      <c r="AT176" s="30"/>
      <c r="AU176" s="30">
        <v>96</v>
      </c>
      <c r="AV176" s="30">
        <v>0</v>
      </c>
      <c r="AW176" s="57">
        <v>0</v>
      </c>
      <c r="AX176" s="30">
        <v>0</v>
      </c>
      <c r="AY176" s="30">
        <v>0</v>
      </c>
      <c r="AZ176" s="30">
        <v>0</v>
      </c>
      <c r="BA176" s="30"/>
      <c r="BB176" s="28"/>
      <c r="BC176" s="30"/>
      <c r="BD176" s="30"/>
      <c r="BE176" s="30"/>
      <c r="BF176" s="28"/>
      <c r="BG176" s="30">
        <v>96</v>
      </c>
    </row>
    <row r="177" spans="1:61" ht="84.75" customHeight="1" x14ac:dyDescent="0.25">
      <c r="A177" s="51" t="s">
        <v>24</v>
      </c>
      <c r="B177" s="51" t="s">
        <v>25</v>
      </c>
      <c r="C177" s="51" t="s">
        <v>26</v>
      </c>
      <c r="D177" s="51" t="s">
        <v>177</v>
      </c>
      <c r="E177" s="51" t="s">
        <v>182</v>
      </c>
      <c r="F177" s="25" t="s">
        <v>28</v>
      </c>
      <c r="G177" s="25" t="s">
        <v>175</v>
      </c>
      <c r="H177" s="107" t="s">
        <v>180</v>
      </c>
      <c r="I177" s="25" t="s">
        <v>847</v>
      </c>
      <c r="J177" s="25" t="s">
        <v>853</v>
      </c>
      <c r="K177" s="23" t="s">
        <v>747</v>
      </c>
      <c r="L177" s="78" t="s">
        <v>848</v>
      </c>
      <c r="M177" s="23" t="s">
        <v>847</v>
      </c>
      <c r="N177" s="23">
        <v>6</v>
      </c>
      <c r="O177" s="23" t="s">
        <v>847</v>
      </c>
      <c r="P177" s="25">
        <v>90</v>
      </c>
      <c r="Q177" s="23" t="s">
        <v>183</v>
      </c>
      <c r="R177" s="25" t="s">
        <v>36</v>
      </c>
      <c r="S177" s="25"/>
      <c r="T177" s="25"/>
      <c r="U177" s="25"/>
      <c r="V177" s="25"/>
      <c r="W177" s="25"/>
      <c r="X177" s="25"/>
      <c r="Y177" s="25"/>
      <c r="Z177" s="25"/>
      <c r="AA177" s="25"/>
      <c r="AB177" s="25"/>
      <c r="AC177" s="25"/>
      <c r="AD177" s="25"/>
      <c r="AE177" s="25"/>
      <c r="AF177" s="25"/>
      <c r="AG177" s="23" t="s">
        <v>534</v>
      </c>
      <c r="AH177" s="58" t="s">
        <v>854</v>
      </c>
      <c r="AI177" s="25" t="s">
        <v>579</v>
      </c>
      <c r="AJ177" s="25" t="s">
        <v>445</v>
      </c>
      <c r="AK177" s="23" t="s">
        <v>855</v>
      </c>
      <c r="AL177" s="23" t="s">
        <v>856</v>
      </c>
      <c r="AM177" s="25">
        <v>39</v>
      </c>
      <c r="AN177" s="25">
        <v>29</v>
      </c>
      <c r="AO177" s="25">
        <v>20</v>
      </c>
      <c r="AP177" s="25">
        <v>15</v>
      </c>
      <c r="AQ177" s="25">
        <v>10</v>
      </c>
      <c r="AR177" s="25">
        <v>10</v>
      </c>
      <c r="AS177" s="25"/>
      <c r="AT177" s="25"/>
      <c r="AU177" s="25">
        <v>20</v>
      </c>
      <c r="AV177" s="25"/>
      <c r="AW177" s="56"/>
      <c r="AX177" s="25"/>
      <c r="AY177" s="25"/>
      <c r="AZ177" s="25"/>
      <c r="BA177" s="25"/>
      <c r="BB177" s="25">
        <v>20</v>
      </c>
      <c r="BC177" s="25"/>
      <c r="BD177" s="25"/>
      <c r="BE177" s="25"/>
      <c r="BF177" s="23"/>
      <c r="BG177" s="25"/>
    </row>
    <row r="178" spans="1:61" ht="84.75" customHeight="1" x14ac:dyDescent="0.25">
      <c r="A178" s="43" t="s">
        <v>24</v>
      </c>
      <c r="B178" s="43" t="s">
        <v>25</v>
      </c>
      <c r="C178" s="43" t="s">
        <v>26</v>
      </c>
      <c r="D178" s="43" t="s">
        <v>177</v>
      </c>
      <c r="E178" s="43" t="s">
        <v>182</v>
      </c>
      <c r="F178" s="30" t="s">
        <v>28</v>
      </c>
      <c r="G178" s="30" t="s">
        <v>175</v>
      </c>
      <c r="H178" s="107" t="s">
        <v>180</v>
      </c>
      <c r="I178" s="30" t="s">
        <v>847</v>
      </c>
      <c r="J178" s="30" t="s">
        <v>853</v>
      </c>
      <c r="K178" s="28" t="s">
        <v>747</v>
      </c>
      <c r="L178" s="44" t="s">
        <v>848</v>
      </c>
      <c r="M178" s="28" t="s">
        <v>847</v>
      </c>
      <c r="N178" s="28">
        <v>6</v>
      </c>
      <c r="O178" s="28" t="s">
        <v>847</v>
      </c>
      <c r="P178" s="115">
        <v>91</v>
      </c>
      <c r="Q178" s="28" t="s">
        <v>184</v>
      </c>
      <c r="R178" s="30" t="s">
        <v>36</v>
      </c>
      <c r="S178" s="30" t="s">
        <v>32</v>
      </c>
      <c r="T178" s="30"/>
      <c r="U178" s="30"/>
      <c r="V178" s="30"/>
      <c r="W178" s="30"/>
      <c r="X178" s="30"/>
      <c r="Y178" s="30"/>
      <c r="Z178" s="30"/>
      <c r="AA178" s="30"/>
      <c r="AB178" s="30"/>
      <c r="AC178" s="30"/>
      <c r="AD178" s="30"/>
      <c r="AE178" s="30"/>
      <c r="AF178" s="30"/>
      <c r="AG178" s="28" t="s">
        <v>534</v>
      </c>
      <c r="AH178" s="30" t="s">
        <v>463</v>
      </c>
      <c r="AI178" s="30" t="s">
        <v>441</v>
      </c>
      <c r="AJ178" s="30" t="s">
        <v>445</v>
      </c>
      <c r="AK178" s="28" t="s">
        <v>857</v>
      </c>
      <c r="AL178" s="28" t="s">
        <v>858</v>
      </c>
      <c r="AM178" s="30">
        <v>96</v>
      </c>
      <c r="AN178" s="30">
        <v>96</v>
      </c>
      <c r="AO178" s="30">
        <v>96</v>
      </c>
      <c r="AP178" s="30">
        <v>100</v>
      </c>
      <c r="AQ178" s="30">
        <v>100</v>
      </c>
      <c r="AR178" s="30">
        <v>100</v>
      </c>
      <c r="AS178" s="30"/>
      <c r="AT178" s="30"/>
      <c r="AU178" s="30">
        <v>96</v>
      </c>
      <c r="AV178" s="30"/>
      <c r="AW178" s="57"/>
      <c r="AX178" s="30">
        <v>34</v>
      </c>
      <c r="AY178" s="30">
        <v>10</v>
      </c>
      <c r="AZ178" s="30">
        <v>20</v>
      </c>
      <c r="BA178" s="30">
        <v>30</v>
      </c>
      <c r="BB178" s="30">
        <v>46</v>
      </c>
      <c r="BC178" s="30">
        <v>56</v>
      </c>
      <c r="BD178" s="30">
        <v>66</v>
      </c>
      <c r="BE178" s="30">
        <v>76</v>
      </c>
      <c r="BF178" s="28">
        <v>86</v>
      </c>
      <c r="BG178" s="30">
        <v>96</v>
      </c>
    </row>
    <row r="179" spans="1:61" ht="84.75" customHeight="1" x14ac:dyDescent="0.25">
      <c r="A179" s="51" t="s">
        <v>24</v>
      </c>
      <c r="B179" s="51" t="s">
        <v>25</v>
      </c>
      <c r="C179" s="51" t="s">
        <v>26</v>
      </c>
      <c r="D179" s="51" t="s">
        <v>177</v>
      </c>
      <c r="E179" s="51" t="s">
        <v>185</v>
      </c>
      <c r="F179" s="25" t="s">
        <v>28</v>
      </c>
      <c r="G179" s="25" t="s">
        <v>175</v>
      </c>
      <c r="H179" s="107" t="s">
        <v>180</v>
      </c>
      <c r="I179" s="25" t="s">
        <v>847</v>
      </c>
      <c r="J179" s="25" t="s">
        <v>853</v>
      </c>
      <c r="K179" s="23" t="s">
        <v>747</v>
      </c>
      <c r="L179" s="78" t="s">
        <v>848</v>
      </c>
      <c r="M179" s="23" t="s">
        <v>847</v>
      </c>
      <c r="N179" s="23">
        <v>6</v>
      </c>
      <c r="O179" s="23" t="s">
        <v>847</v>
      </c>
      <c r="P179" s="25">
        <v>189</v>
      </c>
      <c r="Q179" s="23" t="s">
        <v>859</v>
      </c>
      <c r="R179" s="25" t="s">
        <v>10</v>
      </c>
      <c r="S179" s="25" t="s">
        <v>32</v>
      </c>
      <c r="T179" s="25"/>
      <c r="U179" s="25"/>
      <c r="V179" s="25"/>
      <c r="W179" s="25"/>
      <c r="X179" s="25"/>
      <c r="Y179" s="25"/>
      <c r="Z179" s="25"/>
      <c r="AA179" s="25"/>
      <c r="AB179" s="25"/>
      <c r="AC179" s="25"/>
      <c r="AD179" s="25"/>
      <c r="AE179" s="25"/>
      <c r="AF179" s="25"/>
      <c r="AG179" s="23" t="s">
        <v>534</v>
      </c>
      <c r="AH179" s="25" t="s">
        <v>440</v>
      </c>
      <c r="AI179" s="25" t="s">
        <v>441</v>
      </c>
      <c r="AJ179" s="25" t="s">
        <v>437</v>
      </c>
      <c r="AK179" s="23" t="s">
        <v>860</v>
      </c>
      <c r="AL179" s="23" t="s">
        <v>687</v>
      </c>
      <c r="AM179" s="25"/>
      <c r="AN179" s="25"/>
      <c r="AO179" s="25">
        <v>70</v>
      </c>
      <c r="AP179" s="25"/>
      <c r="AQ179" s="25"/>
      <c r="AR179" s="25">
        <v>70</v>
      </c>
      <c r="AS179" s="25"/>
      <c r="AT179" s="25"/>
      <c r="AU179" s="25">
        <v>70</v>
      </c>
      <c r="AV179" s="25"/>
      <c r="AW179" s="56"/>
      <c r="AX179" s="25"/>
      <c r="AY179" s="25"/>
      <c r="AZ179" s="25"/>
      <c r="BA179" s="25">
        <v>28</v>
      </c>
      <c r="BB179" s="23"/>
      <c r="BC179" s="25">
        <v>42</v>
      </c>
      <c r="BD179" s="25"/>
      <c r="BE179" s="25">
        <v>56</v>
      </c>
      <c r="BF179" s="23"/>
      <c r="BG179" s="25">
        <v>70</v>
      </c>
    </row>
    <row r="180" spans="1:61" ht="84.75" customHeight="1" x14ac:dyDescent="0.25">
      <c r="A180" s="43" t="s">
        <v>24</v>
      </c>
      <c r="B180" s="43" t="s">
        <v>25</v>
      </c>
      <c r="C180" s="43" t="s">
        <v>26</v>
      </c>
      <c r="D180" s="43" t="s">
        <v>177</v>
      </c>
      <c r="E180" s="43" t="s">
        <v>185</v>
      </c>
      <c r="F180" s="30" t="s">
        <v>28</v>
      </c>
      <c r="G180" s="30" t="s">
        <v>175</v>
      </c>
      <c r="H180" s="107" t="s">
        <v>180</v>
      </c>
      <c r="I180" s="30" t="s">
        <v>847</v>
      </c>
      <c r="J180" s="30" t="s">
        <v>664</v>
      </c>
      <c r="K180" s="28" t="s">
        <v>861</v>
      </c>
      <c r="L180" s="44" t="s">
        <v>848</v>
      </c>
      <c r="M180" s="28" t="s">
        <v>847</v>
      </c>
      <c r="N180" s="28">
        <v>6</v>
      </c>
      <c r="O180" s="28" t="s">
        <v>847</v>
      </c>
      <c r="P180" s="30">
        <v>93</v>
      </c>
      <c r="Q180" s="28" t="s">
        <v>186</v>
      </c>
      <c r="R180" s="30" t="s">
        <v>10</v>
      </c>
      <c r="S180" s="30" t="s">
        <v>32</v>
      </c>
      <c r="T180" s="30"/>
      <c r="U180" s="30"/>
      <c r="V180" s="30"/>
      <c r="W180" s="30"/>
      <c r="X180" s="30"/>
      <c r="Y180" s="30"/>
      <c r="Z180" s="30"/>
      <c r="AA180" s="30"/>
      <c r="AB180" s="30"/>
      <c r="AC180" s="30"/>
      <c r="AD180" s="30"/>
      <c r="AE180" s="30"/>
      <c r="AF180" s="30"/>
      <c r="AG180" s="28" t="s">
        <v>534</v>
      </c>
      <c r="AH180" s="30" t="s">
        <v>463</v>
      </c>
      <c r="AI180" s="30" t="s">
        <v>441</v>
      </c>
      <c r="AJ180" s="30" t="s">
        <v>445</v>
      </c>
      <c r="AK180" s="28" t="s">
        <v>862</v>
      </c>
      <c r="AL180" s="28" t="s">
        <v>863</v>
      </c>
      <c r="AM180" s="30"/>
      <c r="AN180" s="30"/>
      <c r="AO180" s="30">
        <v>96</v>
      </c>
      <c r="AP180" s="30">
        <v>48</v>
      </c>
      <c r="AQ180" s="30">
        <v>48</v>
      </c>
      <c r="AR180" s="30">
        <v>96</v>
      </c>
      <c r="AS180" s="30"/>
      <c r="AT180" s="30"/>
      <c r="AU180" s="30">
        <v>96</v>
      </c>
      <c r="AV180" s="30">
        <v>10</v>
      </c>
      <c r="AW180" s="57">
        <v>10</v>
      </c>
      <c r="AX180" s="30"/>
      <c r="AY180" s="30"/>
      <c r="AZ180" s="30">
        <v>0</v>
      </c>
      <c r="BA180" s="30"/>
      <c r="BB180" s="28"/>
      <c r="BC180" s="28"/>
      <c r="BD180" s="30">
        <v>76</v>
      </c>
      <c r="BE180" s="30"/>
      <c r="BF180" s="28"/>
      <c r="BG180" s="30"/>
    </row>
    <row r="181" spans="1:61" ht="84.75" customHeight="1" x14ac:dyDescent="0.25">
      <c r="A181" s="51" t="s">
        <v>24</v>
      </c>
      <c r="B181" s="51" t="s">
        <v>25</v>
      </c>
      <c r="C181" s="51" t="s">
        <v>26</v>
      </c>
      <c r="D181" s="51" t="s">
        <v>177</v>
      </c>
      <c r="E181" s="51" t="s">
        <v>177</v>
      </c>
      <c r="F181" s="25" t="s">
        <v>28</v>
      </c>
      <c r="G181" s="25" t="s">
        <v>175</v>
      </c>
      <c r="H181" s="25" t="s">
        <v>74</v>
      </c>
      <c r="I181" s="25" t="s">
        <v>847</v>
      </c>
      <c r="J181" s="25" t="s">
        <v>744</v>
      </c>
      <c r="K181" s="23" t="s">
        <v>744</v>
      </c>
      <c r="L181" s="78" t="s">
        <v>848</v>
      </c>
      <c r="M181" s="23" t="s">
        <v>847</v>
      </c>
      <c r="N181" s="23">
        <v>6</v>
      </c>
      <c r="O181" s="23" t="s">
        <v>847</v>
      </c>
      <c r="P181" s="25">
        <v>468</v>
      </c>
      <c r="Q181" s="129" t="s">
        <v>187</v>
      </c>
      <c r="R181" s="25" t="s">
        <v>119</v>
      </c>
      <c r="S181" s="25"/>
      <c r="T181" s="25"/>
      <c r="U181" s="25" t="s">
        <v>32</v>
      </c>
      <c r="V181" s="25"/>
      <c r="W181" s="25"/>
      <c r="X181" s="25"/>
      <c r="Y181" s="25"/>
      <c r="Z181" s="25"/>
      <c r="AA181" s="25"/>
      <c r="AB181" s="25"/>
      <c r="AC181" s="25"/>
      <c r="AD181" s="25"/>
      <c r="AE181" s="25"/>
      <c r="AF181" s="25"/>
      <c r="AG181" s="23" t="s">
        <v>444</v>
      </c>
      <c r="AH181" s="25" t="s">
        <v>535</v>
      </c>
      <c r="AI181" s="25" t="s">
        <v>457</v>
      </c>
      <c r="AJ181" s="25" t="s">
        <v>445</v>
      </c>
      <c r="AK181" s="23" t="s">
        <v>864</v>
      </c>
      <c r="AL181" s="23" t="s">
        <v>865</v>
      </c>
      <c r="AM181" s="25">
        <v>0</v>
      </c>
      <c r="AN181" s="25"/>
      <c r="AO181" s="25">
        <v>1</v>
      </c>
      <c r="AP181" s="25"/>
      <c r="AQ181" s="25">
        <v>1</v>
      </c>
      <c r="AR181" s="25">
        <v>1</v>
      </c>
      <c r="AS181" s="25"/>
      <c r="AT181" s="25"/>
      <c r="AU181" s="59">
        <v>1</v>
      </c>
      <c r="AV181" s="25"/>
      <c r="AW181" s="77"/>
      <c r="AX181" s="25"/>
      <c r="AY181" s="25"/>
      <c r="AZ181" s="25"/>
      <c r="BA181" s="25"/>
      <c r="BB181" s="23"/>
      <c r="BC181" s="23"/>
      <c r="BD181" s="23"/>
      <c r="BE181" s="25"/>
      <c r="BF181" s="23"/>
      <c r="BG181" s="25"/>
    </row>
    <row r="182" spans="1:61" ht="84.75" customHeight="1" x14ac:dyDescent="0.25">
      <c r="A182" s="43" t="s">
        <v>24</v>
      </c>
      <c r="B182" s="43" t="s">
        <v>25</v>
      </c>
      <c r="C182" s="43" t="s">
        <v>26</v>
      </c>
      <c r="D182" s="43" t="s">
        <v>177</v>
      </c>
      <c r="E182" s="43" t="s">
        <v>177</v>
      </c>
      <c r="F182" s="30" t="s">
        <v>28</v>
      </c>
      <c r="G182" s="30" t="s">
        <v>175</v>
      </c>
      <c r="H182" s="30" t="s">
        <v>74</v>
      </c>
      <c r="I182" s="30" t="s">
        <v>847</v>
      </c>
      <c r="J182" s="30" t="s">
        <v>744</v>
      </c>
      <c r="K182" s="28" t="s">
        <v>744</v>
      </c>
      <c r="L182" s="44" t="s">
        <v>848</v>
      </c>
      <c r="M182" s="28" t="s">
        <v>847</v>
      </c>
      <c r="N182" s="28">
        <v>6</v>
      </c>
      <c r="O182" s="28" t="s">
        <v>847</v>
      </c>
      <c r="P182" s="115">
        <v>469</v>
      </c>
      <c r="Q182" s="130" t="s">
        <v>188</v>
      </c>
      <c r="R182" s="30" t="s">
        <v>119</v>
      </c>
      <c r="S182" s="30"/>
      <c r="T182" s="30"/>
      <c r="U182" s="30" t="s">
        <v>32</v>
      </c>
      <c r="V182" s="30"/>
      <c r="W182" s="30"/>
      <c r="X182" s="30"/>
      <c r="Y182" s="30"/>
      <c r="Z182" s="30"/>
      <c r="AA182" s="30"/>
      <c r="AB182" s="30"/>
      <c r="AC182" s="30"/>
      <c r="AD182" s="30"/>
      <c r="AE182" s="30"/>
      <c r="AF182" s="30"/>
      <c r="AG182" s="28" t="s">
        <v>444</v>
      </c>
      <c r="AH182" s="30" t="s">
        <v>535</v>
      </c>
      <c r="AI182" s="30" t="s">
        <v>441</v>
      </c>
      <c r="AJ182" s="30" t="s">
        <v>756</v>
      </c>
      <c r="AK182" s="28" t="s">
        <v>866</v>
      </c>
      <c r="AL182" s="28" t="s">
        <v>867</v>
      </c>
      <c r="AM182" s="30"/>
      <c r="AN182" s="30"/>
      <c r="AO182" s="30">
        <v>30</v>
      </c>
      <c r="AP182" s="30">
        <v>50</v>
      </c>
      <c r="AQ182" s="30">
        <v>20</v>
      </c>
      <c r="AR182" s="30">
        <v>100</v>
      </c>
      <c r="AS182" s="30"/>
      <c r="AT182" s="30"/>
      <c r="AU182" s="59">
        <v>30</v>
      </c>
      <c r="AV182" s="30"/>
      <c r="AW182" s="77"/>
      <c r="AX182" s="30"/>
      <c r="AY182" s="30"/>
      <c r="AZ182" s="30"/>
      <c r="BA182" s="30"/>
      <c r="BB182" s="28"/>
      <c r="BC182" s="28"/>
      <c r="BD182" s="28"/>
      <c r="BE182" s="30"/>
      <c r="BF182" s="28"/>
      <c r="BG182" s="30"/>
    </row>
    <row r="183" spans="1:61" ht="84.75" customHeight="1" x14ac:dyDescent="0.25">
      <c r="A183" s="51" t="s">
        <v>24</v>
      </c>
      <c r="B183" s="51" t="s">
        <v>25</v>
      </c>
      <c r="C183" s="51" t="s">
        <v>26</v>
      </c>
      <c r="D183" s="51" t="s">
        <v>177</v>
      </c>
      <c r="E183" s="51" t="s">
        <v>177</v>
      </c>
      <c r="F183" s="25" t="s">
        <v>28</v>
      </c>
      <c r="G183" s="25" t="s">
        <v>175</v>
      </c>
      <c r="H183" s="25" t="s">
        <v>74</v>
      </c>
      <c r="I183" s="25" t="s">
        <v>847</v>
      </c>
      <c r="J183" s="25" t="s">
        <v>744</v>
      </c>
      <c r="K183" s="23" t="s">
        <v>744</v>
      </c>
      <c r="L183" s="78" t="s">
        <v>848</v>
      </c>
      <c r="M183" s="23" t="s">
        <v>847</v>
      </c>
      <c r="N183" s="23">
        <v>6</v>
      </c>
      <c r="O183" s="23" t="s">
        <v>847</v>
      </c>
      <c r="P183" s="25">
        <v>470</v>
      </c>
      <c r="Q183" s="131" t="s">
        <v>189</v>
      </c>
      <c r="R183" s="25" t="s">
        <v>119</v>
      </c>
      <c r="S183" s="25"/>
      <c r="T183" s="25"/>
      <c r="U183" s="25" t="s">
        <v>32</v>
      </c>
      <c r="V183" s="25"/>
      <c r="W183" s="25"/>
      <c r="X183" s="25"/>
      <c r="Y183" s="25"/>
      <c r="Z183" s="25"/>
      <c r="AA183" s="25"/>
      <c r="AB183" s="25"/>
      <c r="AC183" s="25"/>
      <c r="AD183" s="25"/>
      <c r="AE183" s="25"/>
      <c r="AF183" s="25"/>
      <c r="AG183" s="23" t="s">
        <v>444</v>
      </c>
      <c r="AH183" s="25" t="s">
        <v>535</v>
      </c>
      <c r="AI183" s="25" t="s">
        <v>457</v>
      </c>
      <c r="AJ183" s="25" t="s">
        <v>756</v>
      </c>
      <c r="AK183" s="23" t="s">
        <v>868</v>
      </c>
      <c r="AL183" s="23" t="s">
        <v>869</v>
      </c>
      <c r="AM183" s="25"/>
      <c r="AN183" s="25"/>
      <c r="AO183" s="25">
        <v>100</v>
      </c>
      <c r="AP183" s="25"/>
      <c r="AQ183" s="25"/>
      <c r="AR183" s="25">
        <v>100</v>
      </c>
      <c r="AS183" s="25"/>
      <c r="AT183" s="25"/>
      <c r="AU183" s="25">
        <v>100</v>
      </c>
      <c r="AV183" s="25"/>
      <c r="AW183" s="77"/>
      <c r="AX183" s="25"/>
      <c r="AY183" s="25"/>
      <c r="AZ183" s="25"/>
      <c r="BA183" s="25"/>
      <c r="BB183" s="23"/>
      <c r="BC183" s="23"/>
      <c r="BD183" s="23"/>
      <c r="BE183" s="25"/>
      <c r="BF183" s="23"/>
      <c r="BG183" s="25"/>
    </row>
    <row r="184" spans="1:61" ht="84.75" customHeight="1" x14ac:dyDescent="0.25">
      <c r="A184" s="43" t="s">
        <v>24</v>
      </c>
      <c r="B184" s="43" t="s">
        <v>25</v>
      </c>
      <c r="C184" s="43" t="s">
        <v>26</v>
      </c>
      <c r="D184" s="43" t="s">
        <v>177</v>
      </c>
      <c r="E184" s="43" t="s">
        <v>177</v>
      </c>
      <c r="F184" s="30" t="s">
        <v>28</v>
      </c>
      <c r="G184" s="30" t="s">
        <v>175</v>
      </c>
      <c r="H184" s="30" t="s">
        <v>74</v>
      </c>
      <c r="I184" s="30" t="s">
        <v>847</v>
      </c>
      <c r="J184" s="30" t="s">
        <v>744</v>
      </c>
      <c r="K184" s="28" t="s">
        <v>744</v>
      </c>
      <c r="L184" s="44" t="s">
        <v>848</v>
      </c>
      <c r="M184" s="28" t="s">
        <v>847</v>
      </c>
      <c r="N184" s="28">
        <v>6</v>
      </c>
      <c r="O184" s="28" t="s">
        <v>847</v>
      </c>
      <c r="P184" s="30">
        <v>471</v>
      </c>
      <c r="Q184" s="129" t="s">
        <v>870</v>
      </c>
      <c r="R184" s="30" t="s">
        <v>119</v>
      </c>
      <c r="S184" s="30"/>
      <c r="T184" s="30"/>
      <c r="U184" s="30" t="s">
        <v>32</v>
      </c>
      <c r="V184" s="30"/>
      <c r="W184" s="30"/>
      <c r="X184" s="30"/>
      <c r="Y184" s="30"/>
      <c r="Z184" s="30"/>
      <c r="AA184" s="30"/>
      <c r="AB184" s="30"/>
      <c r="AC184" s="30"/>
      <c r="AD184" s="30"/>
      <c r="AE184" s="30"/>
      <c r="AF184" s="30"/>
      <c r="AG184" s="28" t="s">
        <v>434</v>
      </c>
      <c r="AH184" s="30" t="s">
        <v>535</v>
      </c>
      <c r="AI184" s="30" t="s">
        <v>457</v>
      </c>
      <c r="AJ184" s="30" t="s">
        <v>756</v>
      </c>
      <c r="AK184" s="28" t="s">
        <v>871</v>
      </c>
      <c r="AL184" s="28" t="s">
        <v>872</v>
      </c>
      <c r="AM184" s="30">
        <v>100</v>
      </c>
      <c r="AN184" s="30"/>
      <c r="AO184" s="30"/>
      <c r="AP184" s="30">
        <v>100</v>
      </c>
      <c r="AQ184" s="30">
        <v>100</v>
      </c>
      <c r="AR184" s="30">
        <v>100</v>
      </c>
      <c r="AS184" s="30"/>
      <c r="AT184" s="30"/>
      <c r="AU184" s="59">
        <v>0</v>
      </c>
      <c r="AV184" s="30"/>
      <c r="AW184" s="77"/>
      <c r="AX184" s="30"/>
      <c r="AY184" s="30"/>
      <c r="AZ184" s="30"/>
      <c r="BA184" s="30"/>
      <c r="BB184" s="28"/>
      <c r="BC184" s="28"/>
      <c r="BD184" s="28"/>
      <c r="BE184" s="30"/>
      <c r="BF184" s="28"/>
      <c r="BG184" s="30"/>
      <c r="BI184" s="86" t="s">
        <v>582</v>
      </c>
    </row>
    <row r="185" spans="1:61" ht="84.75" customHeight="1" x14ac:dyDescent="0.25">
      <c r="A185" s="51" t="s">
        <v>24</v>
      </c>
      <c r="B185" s="51" t="s">
        <v>25</v>
      </c>
      <c r="C185" s="51" t="s">
        <v>26</v>
      </c>
      <c r="D185" s="51" t="s">
        <v>177</v>
      </c>
      <c r="E185" s="51" t="s">
        <v>177</v>
      </c>
      <c r="F185" s="25" t="s">
        <v>28</v>
      </c>
      <c r="G185" s="25" t="s">
        <v>175</v>
      </c>
      <c r="H185" s="25" t="s">
        <v>74</v>
      </c>
      <c r="I185" s="25" t="s">
        <v>847</v>
      </c>
      <c r="J185" s="25" t="s">
        <v>744</v>
      </c>
      <c r="K185" s="23" t="s">
        <v>744</v>
      </c>
      <c r="L185" s="78" t="s">
        <v>848</v>
      </c>
      <c r="M185" s="23" t="s">
        <v>847</v>
      </c>
      <c r="N185" s="23">
        <v>6</v>
      </c>
      <c r="O185" s="23" t="s">
        <v>847</v>
      </c>
      <c r="P185" s="25">
        <v>472</v>
      </c>
      <c r="Q185" s="131" t="s">
        <v>190</v>
      </c>
      <c r="R185" s="25" t="s">
        <v>119</v>
      </c>
      <c r="S185" s="25"/>
      <c r="T185" s="25"/>
      <c r="U185" s="25" t="s">
        <v>32</v>
      </c>
      <c r="V185" s="25"/>
      <c r="W185" s="25"/>
      <c r="X185" s="25"/>
      <c r="Y185" s="25"/>
      <c r="Z185" s="25"/>
      <c r="AA185" s="25"/>
      <c r="AB185" s="25"/>
      <c r="AC185" s="25"/>
      <c r="AD185" s="25"/>
      <c r="AE185" s="25"/>
      <c r="AF185" s="25"/>
      <c r="AG185" s="23" t="s">
        <v>444</v>
      </c>
      <c r="AH185" s="25" t="s">
        <v>535</v>
      </c>
      <c r="AI185" s="25" t="s">
        <v>457</v>
      </c>
      <c r="AJ185" s="25" t="s">
        <v>445</v>
      </c>
      <c r="AK185" s="23" t="s">
        <v>873</v>
      </c>
      <c r="AL185" s="23" t="s">
        <v>874</v>
      </c>
      <c r="AM185" s="25"/>
      <c r="AN185" s="25"/>
      <c r="AO185" s="25"/>
      <c r="AP185" s="25"/>
      <c r="AQ185" s="25">
        <v>1</v>
      </c>
      <c r="AR185" s="25">
        <v>1</v>
      </c>
      <c r="AS185" s="25"/>
      <c r="AT185" s="25"/>
      <c r="AU185" s="59">
        <v>0</v>
      </c>
      <c r="AV185" s="25"/>
      <c r="AW185" s="77"/>
      <c r="AX185" s="25"/>
      <c r="AY185" s="25"/>
      <c r="AZ185" s="25"/>
      <c r="BA185" s="25"/>
      <c r="BB185" s="23"/>
      <c r="BC185" s="23"/>
      <c r="BD185" s="23"/>
      <c r="BE185" s="25"/>
      <c r="BF185" s="23"/>
      <c r="BG185" s="25"/>
      <c r="BI185" s="86" t="s">
        <v>582</v>
      </c>
    </row>
    <row r="186" spans="1:61" ht="84.75" customHeight="1" x14ac:dyDescent="0.25">
      <c r="A186" s="43" t="s">
        <v>24</v>
      </c>
      <c r="B186" s="43" t="s">
        <v>25</v>
      </c>
      <c r="C186" s="43" t="s">
        <v>26</v>
      </c>
      <c r="D186" s="43" t="s">
        <v>177</v>
      </c>
      <c r="E186" s="43" t="s">
        <v>177</v>
      </c>
      <c r="F186" s="30" t="s">
        <v>28</v>
      </c>
      <c r="G186" s="30" t="s">
        <v>175</v>
      </c>
      <c r="H186" s="30" t="s">
        <v>74</v>
      </c>
      <c r="I186" s="30" t="s">
        <v>847</v>
      </c>
      <c r="J186" s="30" t="s">
        <v>744</v>
      </c>
      <c r="K186" s="28" t="s">
        <v>744</v>
      </c>
      <c r="L186" s="44" t="s">
        <v>848</v>
      </c>
      <c r="M186" s="28" t="s">
        <v>847</v>
      </c>
      <c r="N186" s="28">
        <v>6</v>
      </c>
      <c r="O186" s="28" t="s">
        <v>847</v>
      </c>
      <c r="P186" s="30">
        <v>473</v>
      </c>
      <c r="Q186" s="132" t="s">
        <v>191</v>
      </c>
      <c r="R186" s="30" t="s">
        <v>119</v>
      </c>
      <c r="S186" s="30"/>
      <c r="T186" s="30"/>
      <c r="U186" s="30" t="s">
        <v>32</v>
      </c>
      <c r="V186" s="30"/>
      <c r="W186" s="30"/>
      <c r="X186" s="30"/>
      <c r="Y186" s="30"/>
      <c r="Z186" s="30"/>
      <c r="AA186" s="30"/>
      <c r="AB186" s="30"/>
      <c r="AC186" s="30"/>
      <c r="AD186" s="30"/>
      <c r="AE186" s="30"/>
      <c r="AF186" s="30"/>
      <c r="AG186" s="28" t="s">
        <v>434</v>
      </c>
      <c r="AH186" s="30" t="s">
        <v>463</v>
      </c>
      <c r="AI186" s="30" t="s">
        <v>457</v>
      </c>
      <c r="AJ186" s="30" t="s">
        <v>756</v>
      </c>
      <c r="AK186" s="28" t="s">
        <v>875</v>
      </c>
      <c r="AL186" s="28" t="s">
        <v>876</v>
      </c>
      <c r="AM186" s="30">
        <v>0</v>
      </c>
      <c r="AN186" s="30"/>
      <c r="AO186" s="30">
        <v>100</v>
      </c>
      <c r="AP186" s="30">
        <v>100</v>
      </c>
      <c r="AQ186" s="30">
        <v>100</v>
      </c>
      <c r="AR186" s="30">
        <v>100</v>
      </c>
      <c r="AS186" s="30"/>
      <c r="AT186" s="30"/>
      <c r="AU186" s="30">
        <v>100</v>
      </c>
      <c r="AV186" s="30"/>
      <c r="AW186" s="77"/>
      <c r="AX186" s="30"/>
      <c r="AY186" s="30"/>
      <c r="AZ186" s="30"/>
      <c r="BA186" s="30"/>
      <c r="BB186" s="28"/>
      <c r="BC186" s="28"/>
      <c r="BD186" s="28"/>
      <c r="BE186" s="30"/>
      <c r="BF186" s="28"/>
      <c r="BG186" s="30"/>
    </row>
    <row r="187" spans="1:61" ht="84.75" customHeight="1" x14ac:dyDescent="0.25">
      <c r="A187" s="133" t="s">
        <v>24</v>
      </c>
      <c r="B187" s="133" t="s">
        <v>25</v>
      </c>
      <c r="C187" s="133" t="s">
        <v>26</v>
      </c>
      <c r="D187" s="133" t="s">
        <v>177</v>
      </c>
      <c r="E187" s="133" t="s">
        <v>177</v>
      </c>
      <c r="F187" s="134" t="s">
        <v>28</v>
      </c>
      <c r="G187" s="134" t="s">
        <v>175</v>
      </c>
      <c r="H187" s="134" t="s">
        <v>74</v>
      </c>
      <c r="I187" s="134" t="s">
        <v>847</v>
      </c>
      <c r="J187" s="134" t="s">
        <v>744</v>
      </c>
      <c r="K187" s="135" t="s">
        <v>744</v>
      </c>
      <c r="L187" s="136" t="s">
        <v>848</v>
      </c>
      <c r="M187" s="135" t="s">
        <v>847</v>
      </c>
      <c r="N187" s="135">
        <v>6</v>
      </c>
      <c r="O187" s="135" t="s">
        <v>847</v>
      </c>
      <c r="P187" s="134">
        <v>474</v>
      </c>
      <c r="Q187" s="137" t="s">
        <v>192</v>
      </c>
      <c r="R187" s="134" t="s">
        <v>119</v>
      </c>
      <c r="S187" s="134"/>
      <c r="T187" s="134"/>
      <c r="U187" s="134" t="s">
        <v>32</v>
      </c>
      <c r="V187" s="134"/>
      <c r="W187" s="134"/>
      <c r="X187" s="134"/>
      <c r="Y187" s="134"/>
      <c r="Z187" s="134"/>
      <c r="AA187" s="134"/>
      <c r="AB187" s="134"/>
      <c r="AC187" s="134"/>
      <c r="AD187" s="134"/>
      <c r="AE187" s="134"/>
      <c r="AF187" s="134"/>
      <c r="AG187" s="135" t="s">
        <v>444</v>
      </c>
      <c r="AH187" s="134" t="s">
        <v>535</v>
      </c>
      <c r="AI187" s="134" t="s">
        <v>457</v>
      </c>
      <c r="AJ187" s="134" t="s">
        <v>445</v>
      </c>
      <c r="AK187" s="135" t="s">
        <v>877</v>
      </c>
      <c r="AL187" s="135" t="s">
        <v>878</v>
      </c>
      <c r="AM187" s="134">
        <v>0</v>
      </c>
      <c r="AN187" s="134"/>
      <c r="AO187" s="134">
        <v>1</v>
      </c>
      <c r="AP187" s="134"/>
      <c r="AQ187" s="134">
        <v>1</v>
      </c>
      <c r="AR187" s="134">
        <v>1</v>
      </c>
      <c r="AS187" s="134"/>
      <c r="AT187" s="134"/>
      <c r="AU187" s="134">
        <v>1</v>
      </c>
      <c r="AV187" s="134"/>
      <c r="AW187" s="138"/>
      <c r="AX187" s="134"/>
      <c r="AY187" s="134"/>
      <c r="AZ187" s="134"/>
      <c r="BA187" s="134"/>
      <c r="BB187" s="135"/>
      <c r="BC187" s="135"/>
      <c r="BD187" s="135"/>
      <c r="BE187" s="134"/>
      <c r="BF187" s="135"/>
      <c r="BG187" s="134"/>
    </row>
    <row r="188" spans="1:61" ht="90" x14ac:dyDescent="0.25">
      <c r="A188" s="139" t="s">
        <v>24</v>
      </c>
      <c r="B188" s="139" t="s">
        <v>25</v>
      </c>
      <c r="C188" s="139" t="s">
        <v>26</v>
      </c>
      <c r="D188" s="139" t="s">
        <v>177</v>
      </c>
      <c r="E188" s="28" t="s">
        <v>185</v>
      </c>
      <c r="F188" s="139" t="s">
        <v>28</v>
      </c>
      <c r="G188" s="139" t="s">
        <v>175</v>
      </c>
      <c r="H188" s="139" t="s">
        <v>74</v>
      </c>
      <c r="I188" s="139" t="s">
        <v>847</v>
      </c>
      <c r="J188" s="139" t="s">
        <v>744</v>
      </c>
      <c r="K188" s="139" t="s">
        <v>744</v>
      </c>
      <c r="L188" s="140" t="s">
        <v>848</v>
      </c>
      <c r="M188" s="139" t="s">
        <v>847</v>
      </c>
      <c r="N188" s="120">
        <v>6</v>
      </c>
      <c r="O188" s="120" t="s">
        <v>847</v>
      </c>
      <c r="P188" s="120">
        <v>106</v>
      </c>
      <c r="Q188" s="139" t="s">
        <v>879</v>
      </c>
      <c r="R188" s="120" t="s">
        <v>81</v>
      </c>
      <c r="S188" s="120"/>
      <c r="T188" s="120"/>
      <c r="U188" s="120"/>
      <c r="V188" s="120"/>
      <c r="W188" s="120"/>
      <c r="X188" s="120"/>
      <c r="Y188" s="120"/>
      <c r="Z188" s="120"/>
      <c r="AA188" s="120"/>
      <c r="AB188" s="120"/>
      <c r="AC188" s="120"/>
      <c r="AD188" s="120"/>
      <c r="AE188" s="120"/>
      <c r="AF188" s="120"/>
      <c r="AG188" s="139"/>
      <c r="AH188" s="120" t="s">
        <v>535</v>
      </c>
      <c r="AI188" s="120"/>
      <c r="AJ188" s="120"/>
      <c r="AK188" s="139"/>
      <c r="AL188" s="139"/>
      <c r="AM188" s="120"/>
      <c r="AN188" s="120"/>
      <c r="AO188" s="123">
        <v>0</v>
      </c>
      <c r="AP188" s="120">
        <v>75</v>
      </c>
      <c r="AQ188" s="120">
        <v>80</v>
      </c>
      <c r="AR188" s="120">
        <v>80</v>
      </c>
      <c r="AS188" s="120"/>
      <c r="AT188" s="120"/>
      <c r="AU188" s="120">
        <v>0</v>
      </c>
      <c r="AV188" s="120"/>
      <c r="AW188" s="141"/>
      <c r="AX188" s="120"/>
      <c r="AY188" s="120"/>
      <c r="AZ188" s="139"/>
      <c r="BA188" s="120"/>
      <c r="BB188" s="139"/>
      <c r="BC188" s="139"/>
      <c r="BD188" s="139"/>
      <c r="BE188" s="139"/>
      <c r="BF188" s="139"/>
      <c r="BG188" s="120"/>
      <c r="BI188" s="86" t="s">
        <v>582</v>
      </c>
    </row>
    <row r="189" spans="1:61" ht="90" x14ac:dyDescent="0.25">
      <c r="A189" s="139" t="s">
        <v>24</v>
      </c>
      <c r="B189" s="139" t="s">
        <v>25</v>
      </c>
      <c r="C189" s="139" t="s">
        <v>26</v>
      </c>
      <c r="D189" s="139" t="s">
        <v>177</v>
      </c>
      <c r="E189" s="28" t="s">
        <v>185</v>
      </c>
      <c r="F189" s="139" t="s">
        <v>28</v>
      </c>
      <c r="G189" s="139" t="s">
        <v>175</v>
      </c>
      <c r="H189" s="139" t="s">
        <v>74</v>
      </c>
      <c r="I189" s="139" t="s">
        <v>847</v>
      </c>
      <c r="J189" s="139" t="s">
        <v>744</v>
      </c>
      <c r="K189" s="139" t="s">
        <v>744</v>
      </c>
      <c r="L189" s="140" t="s">
        <v>848</v>
      </c>
      <c r="M189" s="139" t="s">
        <v>847</v>
      </c>
      <c r="N189" s="120">
        <v>6</v>
      </c>
      <c r="O189" s="120" t="s">
        <v>847</v>
      </c>
      <c r="P189" s="120">
        <v>107</v>
      </c>
      <c r="Q189" s="139" t="s">
        <v>880</v>
      </c>
      <c r="R189" s="120" t="s">
        <v>81</v>
      </c>
      <c r="S189" s="120"/>
      <c r="T189" s="120"/>
      <c r="U189" s="120"/>
      <c r="V189" s="120"/>
      <c r="W189" s="120"/>
      <c r="X189" s="120"/>
      <c r="Y189" s="120"/>
      <c r="Z189" s="120"/>
      <c r="AA189" s="120"/>
      <c r="AB189" s="120"/>
      <c r="AC189" s="120"/>
      <c r="AD189" s="120"/>
      <c r="AE189" s="120"/>
      <c r="AF189" s="120"/>
      <c r="AG189" s="139"/>
      <c r="AH189" s="120" t="s">
        <v>535</v>
      </c>
      <c r="AI189" s="120"/>
      <c r="AJ189" s="120"/>
      <c r="AK189" s="139"/>
      <c r="AL189" s="139"/>
      <c r="AM189" s="120"/>
      <c r="AN189" s="120"/>
      <c r="AO189" s="123">
        <v>70</v>
      </c>
      <c r="AP189" s="120">
        <v>80</v>
      </c>
      <c r="AQ189" s="120">
        <v>90</v>
      </c>
      <c r="AR189" s="120">
        <v>90</v>
      </c>
      <c r="AS189" s="120"/>
      <c r="AT189" s="120"/>
      <c r="AU189" s="120">
        <v>70</v>
      </c>
      <c r="AV189" s="120"/>
      <c r="AW189" s="141"/>
      <c r="AX189" s="120"/>
      <c r="AY189" s="120"/>
      <c r="AZ189" s="139"/>
      <c r="BA189" s="120"/>
      <c r="BB189" s="139"/>
      <c r="BC189" s="139"/>
      <c r="BD189" s="139"/>
      <c r="BE189" s="139"/>
      <c r="BF189" s="139"/>
      <c r="BG189" s="120"/>
    </row>
    <row r="190" spans="1:61" ht="84.75" customHeight="1" x14ac:dyDescent="0.25">
      <c r="A190" s="51" t="s">
        <v>24</v>
      </c>
      <c r="B190" s="51" t="s">
        <v>25</v>
      </c>
      <c r="C190" s="51" t="s">
        <v>26</v>
      </c>
      <c r="D190" s="51" t="s">
        <v>161</v>
      </c>
      <c r="E190" s="51" t="s">
        <v>161</v>
      </c>
      <c r="F190" s="25" t="s">
        <v>154</v>
      </c>
      <c r="G190" s="25" t="s">
        <v>82</v>
      </c>
      <c r="H190" s="25" t="s">
        <v>74</v>
      </c>
      <c r="I190" s="25" t="s">
        <v>881</v>
      </c>
      <c r="J190" s="25" t="s">
        <v>815</v>
      </c>
      <c r="K190" s="25" t="s">
        <v>816</v>
      </c>
      <c r="L190" s="78" t="s">
        <v>882</v>
      </c>
      <c r="M190" s="25" t="s">
        <v>883</v>
      </c>
      <c r="N190" s="25">
        <v>14</v>
      </c>
      <c r="O190" s="25" t="s">
        <v>883</v>
      </c>
      <c r="P190" s="25">
        <v>79</v>
      </c>
      <c r="Q190" s="142" t="s">
        <v>162</v>
      </c>
      <c r="R190" s="96" t="s">
        <v>55</v>
      </c>
      <c r="S190" s="25" t="s">
        <v>32</v>
      </c>
      <c r="T190" s="25"/>
      <c r="U190" s="25" t="s">
        <v>163</v>
      </c>
      <c r="V190" s="25" t="s">
        <v>164</v>
      </c>
      <c r="W190" s="25"/>
      <c r="X190" s="25"/>
      <c r="Y190" s="25"/>
      <c r="Z190" s="25"/>
      <c r="AA190" s="25"/>
      <c r="AB190" s="25"/>
      <c r="AC190" s="25"/>
      <c r="AD190" s="25"/>
      <c r="AE190" s="25"/>
      <c r="AF190" s="25"/>
      <c r="AG190" s="25" t="s">
        <v>534</v>
      </c>
      <c r="AH190" s="25" t="s">
        <v>535</v>
      </c>
      <c r="AI190" s="25" t="s">
        <v>457</v>
      </c>
      <c r="AJ190" s="25" t="s">
        <v>437</v>
      </c>
      <c r="AK190" s="52" t="s">
        <v>884</v>
      </c>
      <c r="AL190" s="142" t="s">
        <v>885</v>
      </c>
      <c r="AM190" s="25">
        <v>55.3</v>
      </c>
      <c r="AN190" s="25">
        <v>58.44</v>
      </c>
      <c r="AO190" s="25">
        <v>61.63</v>
      </c>
      <c r="AP190" s="25">
        <v>64.81</v>
      </c>
      <c r="AQ190" s="25">
        <v>68</v>
      </c>
      <c r="AR190" s="25">
        <v>68</v>
      </c>
      <c r="AS190" s="25"/>
      <c r="AT190" s="25"/>
      <c r="AU190" s="25">
        <v>61.63</v>
      </c>
      <c r="AV190" s="24"/>
      <c r="AW190" s="143"/>
      <c r="AX190" s="24"/>
      <c r="AY190" s="24"/>
      <c r="AZ190" s="24"/>
      <c r="BA190" s="25"/>
      <c r="BB190" s="25"/>
      <c r="BC190" s="25"/>
      <c r="BD190" s="25"/>
      <c r="BE190" s="25"/>
      <c r="BF190" s="25"/>
      <c r="BG190" s="25">
        <v>61.63</v>
      </c>
    </row>
    <row r="191" spans="1:61" ht="84.75" customHeight="1" x14ac:dyDescent="0.25">
      <c r="A191" s="43" t="s">
        <v>24</v>
      </c>
      <c r="B191" s="43" t="s">
        <v>25</v>
      </c>
      <c r="C191" s="43" t="s">
        <v>26</v>
      </c>
      <c r="D191" s="43" t="s">
        <v>161</v>
      </c>
      <c r="E191" s="43" t="s">
        <v>165</v>
      </c>
      <c r="F191" s="30" t="s">
        <v>154</v>
      </c>
      <c r="G191" s="30" t="s">
        <v>82</v>
      </c>
      <c r="H191" s="30" t="s">
        <v>74</v>
      </c>
      <c r="I191" s="30" t="s">
        <v>881</v>
      </c>
      <c r="J191" s="30" t="s">
        <v>664</v>
      </c>
      <c r="K191" s="30" t="s">
        <v>670</v>
      </c>
      <c r="L191" s="44" t="s">
        <v>882</v>
      </c>
      <c r="M191" s="30" t="s">
        <v>883</v>
      </c>
      <c r="N191" s="30">
        <v>14</v>
      </c>
      <c r="O191" s="30" t="s">
        <v>883</v>
      </c>
      <c r="P191" s="30">
        <v>80</v>
      </c>
      <c r="Q191" s="144" t="s">
        <v>166</v>
      </c>
      <c r="R191" s="30" t="s">
        <v>10</v>
      </c>
      <c r="S191" s="30"/>
      <c r="T191" s="30"/>
      <c r="U191" s="30"/>
      <c r="V191" s="30"/>
      <c r="W191" s="30"/>
      <c r="X191" s="30"/>
      <c r="Y191" s="30"/>
      <c r="Z191" s="30"/>
      <c r="AA191" s="30"/>
      <c r="AB191" s="30"/>
      <c r="AC191" s="30" t="s">
        <v>32</v>
      </c>
      <c r="AD191" s="30"/>
      <c r="AE191" s="30"/>
      <c r="AF191" s="30"/>
      <c r="AG191" s="30" t="s">
        <v>444</v>
      </c>
      <c r="AH191" s="30" t="s">
        <v>448</v>
      </c>
      <c r="AI191" s="30" t="s">
        <v>441</v>
      </c>
      <c r="AJ191" s="30" t="s">
        <v>445</v>
      </c>
      <c r="AK191" s="36" t="s">
        <v>886</v>
      </c>
      <c r="AL191" s="144" t="s">
        <v>887</v>
      </c>
      <c r="AM191" s="145">
        <v>3920</v>
      </c>
      <c r="AN191" s="145">
        <v>13000</v>
      </c>
      <c r="AO191" s="145">
        <v>17000</v>
      </c>
      <c r="AP191" s="145">
        <v>18000</v>
      </c>
      <c r="AQ191" s="145">
        <v>19000</v>
      </c>
      <c r="AR191" s="145">
        <v>19000</v>
      </c>
      <c r="AS191" s="145">
        <v>12456</v>
      </c>
      <c r="AT191" s="145">
        <v>2460</v>
      </c>
      <c r="AU191" s="145">
        <v>17000</v>
      </c>
      <c r="AV191" s="29"/>
      <c r="AW191" s="146"/>
      <c r="AX191" s="29"/>
      <c r="AY191" s="29"/>
      <c r="AZ191" s="29"/>
      <c r="BA191" s="30">
        <v>12908</v>
      </c>
      <c r="BB191" s="30"/>
      <c r="BC191" s="30"/>
      <c r="BD191" s="30"/>
      <c r="BE191" s="30"/>
      <c r="BF191" s="30"/>
      <c r="BG191" s="30">
        <v>17000</v>
      </c>
    </row>
    <row r="192" spans="1:61" ht="84.75" customHeight="1" x14ac:dyDescent="0.25">
      <c r="A192" s="51" t="s">
        <v>24</v>
      </c>
      <c r="B192" s="51" t="s">
        <v>25</v>
      </c>
      <c r="C192" s="51" t="s">
        <v>26</v>
      </c>
      <c r="D192" s="51" t="s">
        <v>161</v>
      </c>
      <c r="E192" s="51" t="s">
        <v>167</v>
      </c>
      <c r="F192" s="25" t="s">
        <v>154</v>
      </c>
      <c r="G192" s="25" t="s">
        <v>82</v>
      </c>
      <c r="H192" s="25" t="s">
        <v>74</v>
      </c>
      <c r="I192" s="25" t="s">
        <v>881</v>
      </c>
      <c r="J192" s="25" t="s">
        <v>637</v>
      </c>
      <c r="K192" s="25" t="s">
        <v>888</v>
      </c>
      <c r="L192" s="78" t="s">
        <v>882</v>
      </c>
      <c r="M192" s="25" t="s">
        <v>883</v>
      </c>
      <c r="N192" s="25">
        <v>14</v>
      </c>
      <c r="O192" s="25" t="s">
        <v>883</v>
      </c>
      <c r="P192" s="25">
        <v>81</v>
      </c>
      <c r="Q192" s="142" t="s">
        <v>168</v>
      </c>
      <c r="R192" s="25" t="s">
        <v>10</v>
      </c>
      <c r="S192" s="25"/>
      <c r="T192" s="25"/>
      <c r="U192" s="25"/>
      <c r="V192" s="25" t="s">
        <v>169</v>
      </c>
      <c r="W192" s="25"/>
      <c r="X192" s="25"/>
      <c r="Y192" s="25"/>
      <c r="Z192" s="25"/>
      <c r="AA192" s="25"/>
      <c r="AB192" s="25"/>
      <c r="AC192" s="25"/>
      <c r="AD192" s="25"/>
      <c r="AE192" s="25"/>
      <c r="AF192" s="25"/>
      <c r="AG192" s="25" t="s">
        <v>444</v>
      </c>
      <c r="AH192" s="25" t="s">
        <v>463</v>
      </c>
      <c r="AI192" s="25" t="s">
        <v>457</v>
      </c>
      <c r="AJ192" s="25" t="s">
        <v>437</v>
      </c>
      <c r="AK192" s="52" t="s">
        <v>889</v>
      </c>
      <c r="AL192" s="142" t="s">
        <v>890</v>
      </c>
      <c r="AM192" s="25" t="s">
        <v>170</v>
      </c>
      <c r="AN192" s="25">
        <v>20</v>
      </c>
      <c r="AO192" s="25">
        <v>50</v>
      </c>
      <c r="AP192" s="25">
        <v>70</v>
      </c>
      <c r="AQ192" s="25">
        <v>100</v>
      </c>
      <c r="AR192" s="25">
        <v>100</v>
      </c>
      <c r="AS192" s="25">
        <v>20</v>
      </c>
      <c r="AT192" s="25"/>
      <c r="AU192" s="25">
        <v>50</v>
      </c>
      <c r="AV192" s="24"/>
      <c r="AW192" s="143"/>
      <c r="AX192" s="24"/>
      <c r="AY192" s="24"/>
      <c r="AZ192" s="24"/>
      <c r="BA192" s="25">
        <v>20</v>
      </c>
      <c r="BB192" s="25"/>
      <c r="BC192" s="25"/>
      <c r="BD192" s="25"/>
      <c r="BE192" s="25"/>
      <c r="BF192" s="25"/>
      <c r="BG192" s="25">
        <v>50</v>
      </c>
    </row>
    <row r="193" spans="1:59" ht="114.75" customHeight="1" x14ac:dyDescent="0.25">
      <c r="A193" s="43" t="s">
        <v>24</v>
      </c>
      <c r="B193" s="43" t="s">
        <v>25</v>
      </c>
      <c r="C193" s="43" t="s">
        <v>26</v>
      </c>
      <c r="D193" s="43" t="s">
        <v>161</v>
      </c>
      <c r="E193" s="43" t="s">
        <v>161</v>
      </c>
      <c r="F193" s="30" t="s">
        <v>154</v>
      </c>
      <c r="G193" s="30" t="s">
        <v>82</v>
      </c>
      <c r="H193" s="30" t="s">
        <v>74</v>
      </c>
      <c r="I193" s="30" t="s">
        <v>881</v>
      </c>
      <c r="J193" s="30" t="s">
        <v>891</v>
      </c>
      <c r="K193" s="30" t="s">
        <v>892</v>
      </c>
      <c r="L193" s="44" t="s">
        <v>882</v>
      </c>
      <c r="M193" s="30" t="s">
        <v>883</v>
      </c>
      <c r="N193" s="30">
        <v>14</v>
      </c>
      <c r="O193" s="30" t="s">
        <v>883</v>
      </c>
      <c r="P193" s="30">
        <v>82</v>
      </c>
      <c r="Q193" s="144" t="s">
        <v>1198</v>
      </c>
      <c r="R193" s="96" t="s">
        <v>63</v>
      </c>
      <c r="S193" s="30" t="s">
        <v>32</v>
      </c>
      <c r="T193" s="30"/>
      <c r="U193" s="30" t="s">
        <v>163</v>
      </c>
      <c r="V193" s="30" t="s">
        <v>169</v>
      </c>
      <c r="W193" s="30"/>
      <c r="X193" s="30"/>
      <c r="Y193" s="30"/>
      <c r="Z193" s="30"/>
      <c r="AA193" s="30"/>
      <c r="AB193" s="30"/>
      <c r="AC193" s="30"/>
      <c r="AD193" s="30"/>
      <c r="AE193" s="30"/>
      <c r="AF193" s="30"/>
      <c r="AG193" s="30" t="s">
        <v>444</v>
      </c>
      <c r="AH193" s="30" t="s">
        <v>463</v>
      </c>
      <c r="AI193" s="30" t="s">
        <v>457</v>
      </c>
      <c r="AJ193" s="30" t="s">
        <v>445</v>
      </c>
      <c r="AK193" s="36" t="s">
        <v>894</v>
      </c>
      <c r="AL193" s="144" t="s">
        <v>890</v>
      </c>
      <c r="AM193" s="147">
        <v>68080</v>
      </c>
      <c r="AN193" s="147">
        <v>110000</v>
      </c>
      <c r="AO193" s="147">
        <v>260000</v>
      </c>
      <c r="AP193" s="147">
        <v>400000</v>
      </c>
      <c r="AQ193" s="147">
        <v>500000</v>
      </c>
      <c r="AR193" s="147">
        <v>500000</v>
      </c>
      <c r="AS193" s="101">
        <v>112869</v>
      </c>
      <c r="AT193" s="30">
        <v>0</v>
      </c>
      <c r="AU193" s="101">
        <v>260000</v>
      </c>
      <c r="AV193" s="29"/>
      <c r="AW193" s="146"/>
      <c r="AX193" s="29"/>
      <c r="AY193" s="29"/>
      <c r="AZ193" s="29"/>
      <c r="BA193" s="30">
        <v>102000</v>
      </c>
      <c r="BB193" s="30"/>
      <c r="BC193" s="30"/>
      <c r="BD193" s="30"/>
      <c r="BE193" s="30"/>
      <c r="BF193" s="30"/>
      <c r="BG193" s="30">
        <v>260000</v>
      </c>
    </row>
    <row r="194" spans="1:59" ht="84.75" customHeight="1" x14ac:dyDescent="0.25">
      <c r="A194" s="51" t="s">
        <v>24</v>
      </c>
      <c r="B194" s="51" t="s">
        <v>25</v>
      </c>
      <c r="C194" s="51" t="s">
        <v>26</v>
      </c>
      <c r="D194" s="51" t="s">
        <v>161</v>
      </c>
      <c r="E194" s="51" t="s">
        <v>161</v>
      </c>
      <c r="F194" s="25" t="s">
        <v>154</v>
      </c>
      <c r="G194" s="25" t="s">
        <v>79</v>
      </c>
      <c r="H194" s="25" t="s">
        <v>74</v>
      </c>
      <c r="I194" s="25" t="s">
        <v>881</v>
      </c>
      <c r="J194" s="25" t="s">
        <v>805</v>
      </c>
      <c r="K194" s="25" t="s">
        <v>704</v>
      </c>
      <c r="L194" s="78" t="s">
        <v>882</v>
      </c>
      <c r="M194" s="25" t="s">
        <v>883</v>
      </c>
      <c r="N194" s="25">
        <v>14</v>
      </c>
      <c r="O194" s="25" t="s">
        <v>883</v>
      </c>
      <c r="P194" s="25">
        <v>83</v>
      </c>
      <c r="Q194" s="142" t="s">
        <v>171</v>
      </c>
      <c r="R194" s="25" t="s">
        <v>81</v>
      </c>
      <c r="S194" s="25"/>
      <c r="T194" s="25"/>
      <c r="U194" s="25"/>
      <c r="V194" s="25"/>
      <c r="W194" s="25"/>
      <c r="X194" s="25"/>
      <c r="Y194" s="25"/>
      <c r="Z194" s="25"/>
      <c r="AA194" s="25"/>
      <c r="AB194" s="25"/>
      <c r="AC194" s="25"/>
      <c r="AD194" s="25"/>
      <c r="AE194" s="25"/>
      <c r="AF194" s="25"/>
      <c r="AG194" s="25" t="s">
        <v>444</v>
      </c>
      <c r="AH194" s="25" t="s">
        <v>463</v>
      </c>
      <c r="AI194" s="25" t="s">
        <v>457</v>
      </c>
      <c r="AJ194" s="25" t="s">
        <v>437</v>
      </c>
      <c r="AK194" s="52" t="s">
        <v>895</v>
      </c>
      <c r="AL194" s="142" t="s">
        <v>890</v>
      </c>
      <c r="AM194" s="25">
        <v>60</v>
      </c>
      <c r="AN194" s="25">
        <v>61</v>
      </c>
      <c r="AO194" s="25">
        <v>62</v>
      </c>
      <c r="AP194" s="25">
        <v>63</v>
      </c>
      <c r="AQ194" s="25">
        <v>64</v>
      </c>
      <c r="AR194" s="25">
        <v>64</v>
      </c>
      <c r="AS194" s="25">
        <v>45</v>
      </c>
      <c r="AT194" s="25"/>
      <c r="AU194" s="30">
        <v>62</v>
      </c>
      <c r="AV194" s="24"/>
      <c r="AW194" s="143"/>
      <c r="AX194" s="24"/>
      <c r="AY194" s="24"/>
      <c r="AZ194" s="24"/>
      <c r="BA194" s="25">
        <v>56</v>
      </c>
      <c r="BB194" s="25"/>
      <c r="BC194" s="25"/>
      <c r="BD194" s="25"/>
      <c r="BE194" s="25"/>
      <c r="BF194" s="25"/>
      <c r="BG194" s="25">
        <v>0</v>
      </c>
    </row>
    <row r="195" spans="1:59" ht="84.75" customHeight="1" x14ac:dyDescent="0.25">
      <c r="A195" s="43" t="s">
        <v>24</v>
      </c>
      <c r="B195" s="43" t="s">
        <v>25</v>
      </c>
      <c r="C195" s="43" t="s">
        <v>26</v>
      </c>
      <c r="D195" s="43" t="s">
        <v>161</v>
      </c>
      <c r="E195" s="43" t="s">
        <v>161</v>
      </c>
      <c r="F195" s="30" t="s">
        <v>154</v>
      </c>
      <c r="G195" s="30" t="s">
        <v>79</v>
      </c>
      <c r="H195" s="30" t="s">
        <v>74</v>
      </c>
      <c r="I195" s="30" t="s">
        <v>881</v>
      </c>
      <c r="J195" s="30" t="s">
        <v>805</v>
      </c>
      <c r="K195" s="30" t="s">
        <v>704</v>
      </c>
      <c r="L195" s="44" t="s">
        <v>882</v>
      </c>
      <c r="M195" s="30" t="s">
        <v>883</v>
      </c>
      <c r="N195" s="30">
        <v>14</v>
      </c>
      <c r="O195" s="30" t="s">
        <v>883</v>
      </c>
      <c r="P195" s="30">
        <v>84</v>
      </c>
      <c r="Q195" s="144" t="s">
        <v>172</v>
      </c>
      <c r="R195" s="30" t="s">
        <v>81</v>
      </c>
      <c r="S195" s="30"/>
      <c r="T195" s="30"/>
      <c r="U195" s="30"/>
      <c r="V195" s="30"/>
      <c r="W195" s="30"/>
      <c r="X195" s="30"/>
      <c r="Y195" s="30"/>
      <c r="Z195" s="30"/>
      <c r="AA195" s="30"/>
      <c r="AB195" s="30"/>
      <c r="AC195" s="30"/>
      <c r="AD195" s="30"/>
      <c r="AE195" s="30"/>
      <c r="AF195" s="30"/>
      <c r="AG195" s="30" t="s">
        <v>444</v>
      </c>
      <c r="AH195" s="30" t="s">
        <v>463</v>
      </c>
      <c r="AI195" s="30" t="s">
        <v>441</v>
      </c>
      <c r="AJ195" s="30" t="s">
        <v>437</v>
      </c>
      <c r="AK195" s="36" t="s">
        <v>896</v>
      </c>
      <c r="AL195" s="144" t="s">
        <v>890</v>
      </c>
      <c r="AM195" s="30">
        <v>60</v>
      </c>
      <c r="AN195" s="30">
        <v>61</v>
      </c>
      <c r="AO195" s="30">
        <v>62</v>
      </c>
      <c r="AP195" s="30">
        <v>63</v>
      </c>
      <c r="AQ195" s="30">
        <v>64</v>
      </c>
      <c r="AR195" s="30">
        <v>64</v>
      </c>
      <c r="AS195" s="30">
        <v>45</v>
      </c>
      <c r="AT195" s="30"/>
      <c r="AU195" s="30">
        <v>62</v>
      </c>
      <c r="AV195" s="29"/>
      <c r="AW195" s="146"/>
      <c r="AX195" s="29"/>
      <c r="AY195" s="29"/>
      <c r="AZ195" s="29"/>
      <c r="BA195" s="30">
        <v>56</v>
      </c>
      <c r="BB195" s="30"/>
      <c r="BC195" s="30"/>
      <c r="BD195" s="30"/>
      <c r="BE195" s="30"/>
      <c r="BF195" s="30"/>
      <c r="BG195" s="30">
        <v>0</v>
      </c>
    </row>
    <row r="196" spans="1:59" ht="84.75" customHeight="1" x14ac:dyDescent="0.25">
      <c r="A196" s="51" t="s">
        <v>24</v>
      </c>
      <c r="B196" s="51" t="s">
        <v>25</v>
      </c>
      <c r="C196" s="51" t="s">
        <v>26</v>
      </c>
      <c r="D196" s="51" t="s">
        <v>161</v>
      </c>
      <c r="E196" s="51" t="s">
        <v>161</v>
      </c>
      <c r="F196" s="25" t="s">
        <v>154</v>
      </c>
      <c r="G196" s="25" t="s">
        <v>79</v>
      </c>
      <c r="H196" s="25" t="s">
        <v>74</v>
      </c>
      <c r="I196" s="25" t="s">
        <v>881</v>
      </c>
      <c r="J196" s="25" t="s">
        <v>805</v>
      </c>
      <c r="K196" s="25" t="s">
        <v>704</v>
      </c>
      <c r="L196" s="78" t="s">
        <v>882</v>
      </c>
      <c r="M196" s="25" t="s">
        <v>883</v>
      </c>
      <c r="N196" s="25">
        <v>14</v>
      </c>
      <c r="O196" s="25" t="s">
        <v>883</v>
      </c>
      <c r="P196" s="25">
        <v>85</v>
      </c>
      <c r="Q196" s="142" t="s">
        <v>173</v>
      </c>
      <c r="R196" s="25" t="s">
        <v>81</v>
      </c>
      <c r="S196" s="25"/>
      <c r="T196" s="25"/>
      <c r="U196" s="25"/>
      <c r="V196" s="25"/>
      <c r="W196" s="25"/>
      <c r="X196" s="25"/>
      <c r="Y196" s="25"/>
      <c r="Z196" s="25"/>
      <c r="AA196" s="25"/>
      <c r="AB196" s="25"/>
      <c r="AC196" s="25"/>
      <c r="AD196" s="25"/>
      <c r="AE196" s="25"/>
      <c r="AF196" s="25"/>
      <c r="AG196" s="25" t="s">
        <v>444</v>
      </c>
      <c r="AH196" s="25" t="s">
        <v>463</v>
      </c>
      <c r="AI196" s="25" t="s">
        <v>457</v>
      </c>
      <c r="AJ196" s="25" t="s">
        <v>437</v>
      </c>
      <c r="AK196" s="52" t="s">
        <v>897</v>
      </c>
      <c r="AL196" s="142" t="s">
        <v>890</v>
      </c>
      <c r="AM196" s="25">
        <v>29</v>
      </c>
      <c r="AN196" s="25">
        <v>30</v>
      </c>
      <c r="AO196" s="25">
        <v>31</v>
      </c>
      <c r="AP196" s="25">
        <v>32</v>
      </c>
      <c r="AQ196" s="25">
        <v>33</v>
      </c>
      <c r="AR196" s="25">
        <v>33</v>
      </c>
      <c r="AS196" s="25"/>
      <c r="AT196" s="25"/>
      <c r="AU196" s="30">
        <v>31</v>
      </c>
      <c r="AV196" s="24"/>
      <c r="AW196" s="143"/>
      <c r="AX196" s="24"/>
      <c r="AY196" s="24"/>
      <c r="AZ196" s="24"/>
      <c r="BA196" s="25">
        <v>30</v>
      </c>
      <c r="BB196" s="25"/>
      <c r="BC196" s="25"/>
      <c r="BD196" s="25"/>
      <c r="BE196" s="25"/>
      <c r="BF196" s="25"/>
      <c r="BG196" s="25">
        <v>0</v>
      </c>
    </row>
    <row r="197" spans="1:59" ht="84.75" customHeight="1" x14ac:dyDescent="0.25">
      <c r="A197" s="43" t="s">
        <v>24</v>
      </c>
      <c r="B197" s="43" t="s">
        <v>25</v>
      </c>
      <c r="C197" s="43" t="s">
        <v>26</v>
      </c>
      <c r="D197" s="43" t="s">
        <v>161</v>
      </c>
      <c r="E197" s="43" t="s">
        <v>161</v>
      </c>
      <c r="F197" s="30" t="s">
        <v>154</v>
      </c>
      <c r="G197" s="30" t="s">
        <v>79</v>
      </c>
      <c r="H197" s="30" t="s">
        <v>74</v>
      </c>
      <c r="I197" s="30" t="s">
        <v>881</v>
      </c>
      <c r="J197" s="30" t="s">
        <v>805</v>
      </c>
      <c r="K197" s="30" t="s">
        <v>704</v>
      </c>
      <c r="L197" s="44" t="s">
        <v>882</v>
      </c>
      <c r="M197" s="30" t="s">
        <v>883</v>
      </c>
      <c r="N197" s="30">
        <v>14</v>
      </c>
      <c r="O197" s="30" t="s">
        <v>883</v>
      </c>
      <c r="P197" s="30">
        <v>86</v>
      </c>
      <c r="Q197" s="144" t="s">
        <v>174</v>
      </c>
      <c r="R197" s="30" t="s">
        <v>81</v>
      </c>
      <c r="S197" s="30"/>
      <c r="T197" s="30"/>
      <c r="U197" s="30"/>
      <c r="V197" s="30"/>
      <c r="W197" s="30"/>
      <c r="X197" s="30"/>
      <c r="Y197" s="30"/>
      <c r="Z197" s="30"/>
      <c r="AA197" s="30"/>
      <c r="AB197" s="30"/>
      <c r="AC197" s="30"/>
      <c r="AD197" s="30"/>
      <c r="AE197" s="30"/>
      <c r="AF197" s="30"/>
      <c r="AG197" s="30" t="s">
        <v>444</v>
      </c>
      <c r="AH197" s="30" t="s">
        <v>463</v>
      </c>
      <c r="AI197" s="30" t="s">
        <v>441</v>
      </c>
      <c r="AJ197" s="30" t="s">
        <v>437</v>
      </c>
      <c r="AK197" s="36" t="s">
        <v>898</v>
      </c>
      <c r="AL197" s="144" t="s">
        <v>890</v>
      </c>
      <c r="AM197" s="30">
        <v>61</v>
      </c>
      <c r="AN197" s="30">
        <v>62</v>
      </c>
      <c r="AO197" s="30">
        <v>63</v>
      </c>
      <c r="AP197" s="30">
        <v>64</v>
      </c>
      <c r="AQ197" s="30">
        <v>65</v>
      </c>
      <c r="AR197" s="30">
        <v>65</v>
      </c>
      <c r="AS197" s="30">
        <v>48</v>
      </c>
      <c r="AT197" s="30"/>
      <c r="AU197" s="30">
        <v>63</v>
      </c>
      <c r="AV197" s="29"/>
      <c r="AW197" s="146"/>
      <c r="AX197" s="29"/>
      <c r="AY197" s="29"/>
      <c r="AZ197" s="29"/>
      <c r="BA197" s="30">
        <v>57</v>
      </c>
      <c r="BB197" s="30"/>
      <c r="BC197" s="30"/>
      <c r="BD197" s="30"/>
      <c r="BE197" s="30"/>
      <c r="BF197" s="30"/>
      <c r="BG197" s="30">
        <v>0</v>
      </c>
    </row>
    <row r="198" spans="1:59" ht="84.75" customHeight="1" x14ac:dyDescent="0.25">
      <c r="A198" s="51" t="s">
        <v>24</v>
      </c>
      <c r="B198" s="51" t="s">
        <v>25</v>
      </c>
      <c r="C198" s="51" t="s">
        <v>26</v>
      </c>
      <c r="D198" s="51" t="s">
        <v>161</v>
      </c>
      <c r="E198" s="51" t="s">
        <v>165</v>
      </c>
      <c r="F198" s="25" t="s">
        <v>28</v>
      </c>
      <c r="G198" s="25" t="s">
        <v>175</v>
      </c>
      <c r="H198" s="25" t="s">
        <v>74</v>
      </c>
      <c r="I198" s="25" t="s">
        <v>881</v>
      </c>
      <c r="J198" s="25" t="s">
        <v>853</v>
      </c>
      <c r="K198" s="25" t="s">
        <v>899</v>
      </c>
      <c r="L198" s="78" t="s">
        <v>882</v>
      </c>
      <c r="M198" s="25" t="s">
        <v>883</v>
      </c>
      <c r="N198" s="25">
        <v>14</v>
      </c>
      <c r="O198" s="25" t="s">
        <v>883</v>
      </c>
      <c r="P198" s="25">
        <v>87</v>
      </c>
      <c r="Q198" s="142" t="s">
        <v>176</v>
      </c>
      <c r="R198" s="25" t="s">
        <v>10</v>
      </c>
      <c r="S198" s="25"/>
      <c r="T198" s="25"/>
      <c r="U198" s="25"/>
      <c r="V198" s="25"/>
      <c r="W198" s="25"/>
      <c r="X198" s="25"/>
      <c r="Y198" s="25"/>
      <c r="Z198" s="25"/>
      <c r="AA198" s="25"/>
      <c r="AB198" s="25"/>
      <c r="AC198" s="25"/>
      <c r="AD198" s="25"/>
      <c r="AE198" s="25"/>
      <c r="AF198" s="25"/>
      <c r="AG198" s="25" t="s">
        <v>444</v>
      </c>
      <c r="AH198" s="25" t="s">
        <v>463</v>
      </c>
      <c r="AI198" s="25" t="s">
        <v>441</v>
      </c>
      <c r="AJ198" s="25" t="s">
        <v>445</v>
      </c>
      <c r="AK198" s="52" t="s">
        <v>900</v>
      </c>
      <c r="AL198" s="142" t="s">
        <v>887</v>
      </c>
      <c r="AM198" s="99">
        <v>2222</v>
      </c>
      <c r="AN198" s="99">
        <v>2900</v>
      </c>
      <c r="AO198" s="99">
        <v>3600</v>
      </c>
      <c r="AP198" s="99">
        <v>4300</v>
      </c>
      <c r="AQ198" s="99">
        <v>5000</v>
      </c>
      <c r="AR198" s="99">
        <v>5000</v>
      </c>
      <c r="AS198" s="99">
        <v>3119</v>
      </c>
      <c r="AT198" s="99">
        <v>2900</v>
      </c>
      <c r="AU198" s="30">
        <v>3600</v>
      </c>
      <c r="AV198" s="24"/>
      <c r="AW198" s="143"/>
      <c r="AX198" s="24"/>
      <c r="AY198" s="24"/>
      <c r="AZ198" s="24"/>
      <c r="BA198" s="25">
        <v>3200</v>
      </c>
      <c r="BB198" s="25"/>
      <c r="BC198" s="25"/>
      <c r="BD198" s="25"/>
      <c r="BE198" s="25"/>
      <c r="BF198" s="25"/>
      <c r="BG198" s="25">
        <v>3600</v>
      </c>
    </row>
    <row r="199" spans="1:59" ht="84.75" customHeight="1" x14ac:dyDescent="0.25">
      <c r="A199" s="51" t="s">
        <v>24</v>
      </c>
      <c r="B199" s="51" t="s">
        <v>193</v>
      </c>
      <c r="C199" s="51" t="s">
        <v>194</v>
      </c>
      <c r="D199" s="51" t="s">
        <v>195</v>
      </c>
      <c r="E199" s="51" t="s">
        <v>195</v>
      </c>
      <c r="F199" s="25" t="s">
        <v>170</v>
      </c>
      <c r="G199" s="25" t="s">
        <v>29</v>
      </c>
      <c r="H199" s="107" t="s">
        <v>30</v>
      </c>
      <c r="I199" s="25" t="s">
        <v>431</v>
      </c>
      <c r="J199" s="25"/>
      <c r="K199" s="24"/>
      <c r="L199" s="25" t="s">
        <v>901</v>
      </c>
      <c r="M199" s="25" t="s">
        <v>902</v>
      </c>
      <c r="N199" s="24"/>
      <c r="O199" s="24"/>
      <c r="P199" s="25">
        <v>111</v>
      </c>
      <c r="Q199" s="52" t="s">
        <v>196</v>
      </c>
      <c r="R199" s="25" t="s">
        <v>36</v>
      </c>
      <c r="S199" s="25"/>
      <c r="T199" s="25" t="s">
        <v>197</v>
      </c>
      <c r="U199" s="25"/>
      <c r="V199" s="25"/>
      <c r="W199" s="25"/>
      <c r="X199" s="25"/>
      <c r="Y199" s="25"/>
      <c r="Z199" s="25"/>
      <c r="AA199" s="25"/>
      <c r="AB199" s="25"/>
      <c r="AC199" s="25"/>
      <c r="AD199" s="25"/>
      <c r="AE199" s="25"/>
      <c r="AF199" s="25"/>
      <c r="AG199" s="25" t="s">
        <v>444</v>
      </c>
      <c r="AH199" s="25" t="s">
        <v>463</v>
      </c>
      <c r="AI199" s="25" t="s">
        <v>457</v>
      </c>
      <c r="AJ199" s="25" t="s">
        <v>445</v>
      </c>
      <c r="AK199" s="23" t="s">
        <v>903</v>
      </c>
      <c r="AL199" s="23" t="s">
        <v>904</v>
      </c>
      <c r="AM199" s="25">
        <v>0</v>
      </c>
      <c r="AN199" s="25">
        <v>220</v>
      </c>
      <c r="AO199" s="25">
        <v>320</v>
      </c>
      <c r="AP199" s="25">
        <v>400</v>
      </c>
      <c r="AQ199" s="25">
        <v>450</v>
      </c>
      <c r="AR199" s="25">
        <v>450</v>
      </c>
      <c r="AS199" s="25">
        <v>220</v>
      </c>
      <c r="AT199" s="25">
        <v>0</v>
      </c>
      <c r="AU199" s="148">
        <v>320</v>
      </c>
      <c r="AV199" s="25">
        <v>0</v>
      </c>
      <c r="AW199" s="56"/>
      <c r="AX199" s="25">
        <v>0</v>
      </c>
      <c r="AY199" s="24"/>
      <c r="AZ199" s="23"/>
      <c r="BA199" s="25">
        <v>0</v>
      </c>
      <c r="BB199" s="23"/>
      <c r="BC199" s="23"/>
      <c r="BD199" s="23"/>
      <c r="BE199" s="23"/>
      <c r="BF199" s="23"/>
      <c r="BG199" s="23"/>
    </row>
    <row r="200" spans="1:59" ht="82.5" customHeight="1" x14ac:dyDescent="0.25">
      <c r="A200" s="43" t="s">
        <v>24</v>
      </c>
      <c r="B200" s="43" t="s">
        <v>193</v>
      </c>
      <c r="C200" s="43" t="s">
        <v>194</v>
      </c>
      <c r="D200" s="43" t="s">
        <v>195</v>
      </c>
      <c r="E200" s="43" t="s">
        <v>195</v>
      </c>
      <c r="F200" s="30" t="s">
        <v>170</v>
      </c>
      <c r="G200" s="30" t="s">
        <v>29</v>
      </c>
      <c r="H200" s="107" t="s">
        <v>30</v>
      </c>
      <c r="I200" s="30" t="s">
        <v>431</v>
      </c>
      <c r="J200" s="30"/>
      <c r="K200" s="29"/>
      <c r="L200" s="30" t="s">
        <v>901</v>
      </c>
      <c r="M200" s="30" t="s">
        <v>902</v>
      </c>
      <c r="N200" s="29"/>
      <c r="O200" s="29"/>
      <c r="P200" s="30">
        <v>112</v>
      </c>
      <c r="Q200" s="36" t="s">
        <v>198</v>
      </c>
      <c r="R200" s="30" t="s">
        <v>36</v>
      </c>
      <c r="S200" s="30"/>
      <c r="T200" s="30" t="s">
        <v>199</v>
      </c>
      <c r="U200" s="30"/>
      <c r="V200" s="30"/>
      <c r="W200" s="30"/>
      <c r="X200" s="30"/>
      <c r="Y200" s="30"/>
      <c r="Z200" s="30"/>
      <c r="AA200" s="30"/>
      <c r="AB200" s="30"/>
      <c r="AC200" s="30"/>
      <c r="AD200" s="30"/>
      <c r="AE200" s="30"/>
      <c r="AF200" s="30"/>
      <c r="AG200" s="30" t="s">
        <v>444</v>
      </c>
      <c r="AH200" s="30" t="s">
        <v>535</v>
      </c>
      <c r="AI200" s="30" t="s">
        <v>441</v>
      </c>
      <c r="AJ200" s="30" t="s">
        <v>437</v>
      </c>
      <c r="AK200" s="28" t="s">
        <v>198</v>
      </c>
      <c r="AL200" s="28" t="s">
        <v>905</v>
      </c>
      <c r="AM200" s="30">
        <v>0</v>
      </c>
      <c r="AN200" s="30">
        <v>0</v>
      </c>
      <c r="AO200" s="30">
        <v>100</v>
      </c>
      <c r="AP200" s="30">
        <v>100</v>
      </c>
      <c r="AQ200" s="30">
        <v>100</v>
      </c>
      <c r="AR200" s="30">
        <v>100</v>
      </c>
      <c r="AS200" s="30"/>
      <c r="AT200" s="30"/>
      <c r="AU200" s="30">
        <v>100</v>
      </c>
      <c r="AV200" s="30">
        <v>0</v>
      </c>
      <c r="AW200" s="57"/>
      <c r="AX200" s="30">
        <v>0</v>
      </c>
      <c r="AY200" s="29"/>
      <c r="AZ200" s="28"/>
      <c r="BA200" s="30">
        <v>40</v>
      </c>
      <c r="BB200" s="28"/>
      <c r="BC200" s="28"/>
      <c r="BD200" s="28"/>
      <c r="BE200" s="28"/>
      <c r="BF200" s="28"/>
      <c r="BG200" s="28">
        <v>100</v>
      </c>
    </row>
    <row r="201" spans="1:59" ht="84.75" customHeight="1" x14ac:dyDescent="0.25">
      <c r="A201" s="51" t="s">
        <v>24</v>
      </c>
      <c r="B201" s="51" t="s">
        <v>193</v>
      </c>
      <c r="C201" s="51" t="s">
        <v>194</v>
      </c>
      <c r="D201" s="51" t="s">
        <v>195</v>
      </c>
      <c r="E201" s="51" t="s">
        <v>195</v>
      </c>
      <c r="F201" s="25" t="s">
        <v>170</v>
      </c>
      <c r="G201" s="25" t="s">
        <v>29</v>
      </c>
      <c r="H201" s="107" t="s">
        <v>30</v>
      </c>
      <c r="I201" s="25" t="s">
        <v>431</v>
      </c>
      <c r="J201" s="25"/>
      <c r="K201" s="24"/>
      <c r="L201" s="25" t="s">
        <v>901</v>
      </c>
      <c r="M201" s="25" t="s">
        <v>902</v>
      </c>
      <c r="N201" s="24"/>
      <c r="O201" s="24"/>
      <c r="P201" s="25">
        <v>113</v>
      </c>
      <c r="Q201" s="52" t="s">
        <v>200</v>
      </c>
      <c r="R201" s="25" t="s">
        <v>36</v>
      </c>
      <c r="S201" s="25"/>
      <c r="T201" s="25" t="s">
        <v>197</v>
      </c>
      <c r="U201" s="25"/>
      <c r="V201" s="25"/>
      <c r="W201" s="25"/>
      <c r="X201" s="25"/>
      <c r="Y201" s="25"/>
      <c r="Z201" s="25"/>
      <c r="AA201" s="25"/>
      <c r="AB201" s="25"/>
      <c r="AC201" s="25"/>
      <c r="AD201" s="25"/>
      <c r="AE201" s="25"/>
      <c r="AF201" s="25"/>
      <c r="AG201" s="25" t="s">
        <v>444</v>
      </c>
      <c r="AH201" s="25" t="s">
        <v>463</v>
      </c>
      <c r="AI201" s="25" t="s">
        <v>441</v>
      </c>
      <c r="AJ201" s="25" t="s">
        <v>437</v>
      </c>
      <c r="AK201" s="23" t="s">
        <v>906</v>
      </c>
      <c r="AL201" s="23" t="s">
        <v>907</v>
      </c>
      <c r="AM201" s="25">
        <v>0</v>
      </c>
      <c r="AN201" s="25">
        <v>0</v>
      </c>
      <c r="AO201" s="149">
        <v>100</v>
      </c>
      <c r="AP201" s="25">
        <v>100</v>
      </c>
      <c r="AQ201" s="25">
        <v>100</v>
      </c>
      <c r="AR201" s="150">
        <v>100</v>
      </c>
      <c r="AS201" s="25"/>
      <c r="AT201" s="25">
        <v>0</v>
      </c>
      <c r="AU201" s="149">
        <v>100</v>
      </c>
      <c r="AV201" s="25">
        <v>0</v>
      </c>
      <c r="AW201" s="56"/>
      <c r="AX201" s="25">
        <v>20</v>
      </c>
      <c r="AY201" s="24"/>
      <c r="AZ201" s="23"/>
      <c r="BA201" s="25">
        <v>20</v>
      </c>
      <c r="BB201" s="23"/>
      <c r="BC201" s="23"/>
      <c r="BD201" s="23"/>
      <c r="BE201" s="23"/>
      <c r="BF201" s="23"/>
      <c r="BG201" s="23"/>
    </row>
    <row r="202" spans="1:59" ht="84.75" customHeight="1" x14ac:dyDescent="0.25">
      <c r="A202" s="43" t="s">
        <v>24</v>
      </c>
      <c r="B202" s="43" t="s">
        <v>193</v>
      </c>
      <c r="C202" s="43" t="s">
        <v>194</v>
      </c>
      <c r="D202" s="43" t="s">
        <v>195</v>
      </c>
      <c r="E202" s="43" t="s">
        <v>195</v>
      </c>
      <c r="F202" s="30" t="s">
        <v>170</v>
      </c>
      <c r="G202" s="30" t="s">
        <v>29</v>
      </c>
      <c r="H202" s="107" t="s">
        <v>30</v>
      </c>
      <c r="I202" s="30" t="s">
        <v>431</v>
      </c>
      <c r="J202" s="30"/>
      <c r="K202" s="29"/>
      <c r="L202" s="30" t="s">
        <v>901</v>
      </c>
      <c r="M202" s="30" t="s">
        <v>902</v>
      </c>
      <c r="N202" s="29"/>
      <c r="O202" s="29"/>
      <c r="P202" s="30">
        <v>114</v>
      </c>
      <c r="Q202" s="36" t="s">
        <v>201</v>
      </c>
      <c r="R202" s="30" t="s">
        <v>36</v>
      </c>
      <c r="S202" s="30"/>
      <c r="T202" s="30" t="s">
        <v>199</v>
      </c>
      <c r="U202" s="30"/>
      <c r="V202" s="30"/>
      <c r="W202" s="30"/>
      <c r="X202" s="30"/>
      <c r="Y202" s="30"/>
      <c r="Z202" s="30"/>
      <c r="AA202" s="30"/>
      <c r="AB202" s="30"/>
      <c r="AC202" s="30"/>
      <c r="AD202" s="30"/>
      <c r="AE202" s="30"/>
      <c r="AF202" s="30"/>
      <c r="AG202" s="30" t="s">
        <v>444</v>
      </c>
      <c r="AH202" s="30" t="s">
        <v>463</v>
      </c>
      <c r="AI202" s="30" t="s">
        <v>908</v>
      </c>
      <c r="AJ202" s="30" t="s">
        <v>437</v>
      </c>
      <c r="AK202" s="28" t="s">
        <v>906</v>
      </c>
      <c r="AL202" s="28" t="s">
        <v>909</v>
      </c>
      <c r="AM202" s="30">
        <v>0</v>
      </c>
      <c r="AN202" s="30">
        <v>100</v>
      </c>
      <c r="AO202" s="30">
        <v>100</v>
      </c>
      <c r="AP202" s="30">
        <v>100</v>
      </c>
      <c r="AQ202" s="30">
        <v>100</v>
      </c>
      <c r="AR202" s="30">
        <v>100</v>
      </c>
      <c r="AS202" s="30">
        <v>100</v>
      </c>
      <c r="AT202" s="30">
        <v>0</v>
      </c>
      <c r="AU202" s="151">
        <v>100</v>
      </c>
      <c r="AV202" s="30">
        <v>0</v>
      </c>
      <c r="AW202" s="57"/>
      <c r="AX202" s="30">
        <v>10</v>
      </c>
      <c r="AY202" s="29"/>
      <c r="AZ202" s="28"/>
      <c r="BA202" s="30">
        <v>10</v>
      </c>
      <c r="BB202" s="28"/>
      <c r="BC202" s="28"/>
      <c r="BD202" s="28"/>
      <c r="BE202" s="28"/>
      <c r="BF202" s="28"/>
      <c r="BG202" s="28"/>
    </row>
    <row r="203" spans="1:59" ht="84.75" customHeight="1" x14ac:dyDescent="0.25">
      <c r="A203" s="51" t="s">
        <v>24</v>
      </c>
      <c r="B203" s="51" t="s">
        <v>193</v>
      </c>
      <c r="C203" s="51" t="s">
        <v>194</v>
      </c>
      <c r="D203" s="51" t="s">
        <v>195</v>
      </c>
      <c r="E203" s="51" t="s">
        <v>195</v>
      </c>
      <c r="F203" s="25" t="s">
        <v>170</v>
      </c>
      <c r="G203" s="25" t="s">
        <v>29</v>
      </c>
      <c r="H203" s="107" t="s">
        <v>30</v>
      </c>
      <c r="I203" s="25" t="s">
        <v>431</v>
      </c>
      <c r="J203" s="25"/>
      <c r="K203" s="24"/>
      <c r="L203" s="25" t="s">
        <v>901</v>
      </c>
      <c r="M203" s="25" t="s">
        <v>902</v>
      </c>
      <c r="N203" s="24"/>
      <c r="O203" s="24"/>
      <c r="P203" s="25">
        <v>115</v>
      </c>
      <c r="Q203" s="52" t="s">
        <v>202</v>
      </c>
      <c r="R203" s="25" t="s">
        <v>36</v>
      </c>
      <c r="S203" s="25"/>
      <c r="T203" s="25" t="s">
        <v>55</v>
      </c>
      <c r="U203" s="25"/>
      <c r="V203" s="25"/>
      <c r="W203" s="25"/>
      <c r="X203" s="25"/>
      <c r="Y203" s="25"/>
      <c r="Z203" s="25"/>
      <c r="AA203" s="25"/>
      <c r="AB203" s="25"/>
      <c r="AC203" s="25"/>
      <c r="AD203" s="25"/>
      <c r="AE203" s="25"/>
      <c r="AF203" s="25"/>
      <c r="AG203" s="25" t="s">
        <v>444</v>
      </c>
      <c r="AH203" s="25" t="s">
        <v>463</v>
      </c>
      <c r="AI203" s="25" t="s">
        <v>441</v>
      </c>
      <c r="AJ203" s="25" t="s">
        <v>437</v>
      </c>
      <c r="AK203" s="23" t="s">
        <v>910</v>
      </c>
      <c r="AL203" s="23" t="s">
        <v>911</v>
      </c>
      <c r="AM203" s="25">
        <v>0</v>
      </c>
      <c r="AN203" s="25">
        <v>0</v>
      </c>
      <c r="AO203" s="25">
        <v>100</v>
      </c>
      <c r="AP203" s="25">
        <v>100</v>
      </c>
      <c r="AQ203" s="25">
        <v>100</v>
      </c>
      <c r="AR203" s="25">
        <v>100</v>
      </c>
      <c r="AS203" s="25"/>
      <c r="AT203" s="25">
        <v>0</v>
      </c>
      <c r="AU203" s="149">
        <v>100</v>
      </c>
      <c r="AV203" s="25">
        <v>0</v>
      </c>
      <c r="AW203" s="56"/>
      <c r="AX203" s="25">
        <v>15</v>
      </c>
      <c r="AY203" s="24"/>
      <c r="AZ203" s="23"/>
      <c r="BA203" s="25">
        <v>30</v>
      </c>
      <c r="BB203" s="23"/>
      <c r="BC203" s="23"/>
      <c r="BD203" s="23"/>
      <c r="BE203" s="23"/>
      <c r="BF203" s="23"/>
      <c r="BG203" s="23"/>
    </row>
    <row r="204" spans="1:59" ht="84.75" customHeight="1" x14ac:dyDescent="0.25">
      <c r="A204" s="43" t="s">
        <v>24</v>
      </c>
      <c r="B204" s="43" t="s">
        <v>193</v>
      </c>
      <c r="C204" s="43" t="s">
        <v>194</v>
      </c>
      <c r="D204" s="43" t="s">
        <v>195</v>
      </c>
      <c r="E204" s="43" t="s">
        <v>195</v>
      </c>
      <c r="F204" s="30" t="s">
        <v>170</v>
      </c>
      <c r="G204" s="30" t="s">
        <v>29</v>
      </c>
      <c r="H204" s="107" t="s">
        <v>30</v>
      </c>
      <c r="I204" s="30" t="s">
        <v>431</v>
      </c>
      <c r="J204" s="30"/>
      <c r="K204" s="29"/>
      <c r="L204" s="30" t="s">
        <v>901</v>
      </c>
      <c r="M204" s="30" t="s">
        <v>902</v>
      </c>
      <c r="N204" s="29"/>
      <c r="O204" s="29"/>
      <c r="P204" s="30">
        <v>116</v>
      </c>
      <c r="Q204" s="36" t="s">
        <v>203</v>
      </c>
      <c r="R204" s="30" t="s">
        <v>36</v>
      </c>
      <c r="S204" s="30"/>
      <c r="T204" s="30" t="s">
        <v>204</v>
      </c>
      <c r="U204" s="30"/>
      <c r="V204" s="30"/>
      <c r="W204" s="30"/>
      <c r="X204" s="30"/>
      <c r="Y204" s="30"/>
      <c r="Z204" s="30"/>
      <c r="AA204" s="30"/>
      <c r="AB204" s="30"/>
      <c r="AC204" s="30"/>
      <c r="AD204" s="30"/>
      <c r="AE204" s="30"/>
      <c r="AF204" s="30"/>
      <c r="AG204" s="30" t="s">
        <v>444</v>
      </c>
      <c r="AH204" s="30" t="s">
        <v>463</v>
      </c>
      <c r="AI204" s="30" t="s">
        <v>441</v>
      </c>
      <c r="AJ204" s="30" t="s">
        <v>437</v>
      </c>
      <c r="AK204" s="28" t="s">
        <v>912</v>
      </c>
      <c r="AL204" s="28" t="s">
        <v>913</v>
      </c>
      <c r="AM204" s="30">
        <v>0</v>
      </c>
      <c r="AN204" s="30">
        <v>0</v>
      </c>
      <c r="AO204" s="30">
        <v>100</v>
      </c>
      <c r="AP204" s="30">
        <v>100</v>
      </c>
      <c r="AQ204" s="30">
        <v>100</v>
      </c>
      <c r="AR204" s="30">
        <v>100</v>
      </c>
      <c r="AS204" s="30"/>
      <c r="AT204" s="30">
        <v>0</v>
      </c>
      <c r="AU204" s="151">
        <v>100</v>
      </c>
      <c r="AV204" s="30">
        <v>0</v>
      </c>
      <c r="AW204" s="57"/>
      <c r="AX204" s="30">
        <v>10</v>
      </c>
      <c r="AY204" s="29"/>
      <c r="AZ204" s="28"/>
      <c r="BA204" s="30">
        <v>30</v>
      </c>
      <c r="BB204" s="28"/>
      <c r="BC204" s="28"/>
      <c r="BD204" s="28"/>
      <c r="BE204" s="28"/>
      <c r="BF204" s="28"/>
      <c r="BG204" s="28"/>
    </row>
    <row r="205" spans="1:59" ht="84.75" customHeight="1" x14ac:dyDescent="0.25">
      <c r="A205" s="51" t="s">
        <v>24</v>
      </c>
      <c r="B205" s="51" t="s">
        <v>193</v>
      </c>
      <c r="C205" s="51" t="s">
        <v>194</v>
      </c>
      <c r="D205" s="51" t="s">
        <v>195</v>
      </c>
      <c r="E205" s="51" t="s">
        <v>195</v>
      </c>
      <c r="F205" s="25" t="s">
        <v>170</v>
      </c>
      <c r="G205" s="25" t="s">
        <v>29</v>
      </c>
      <c r="H205" s="107" t="s">
        <v>30</v>
      </c>
      <c r="I205" s="25" t="s">
        <v>431</v>
      </c>
      <c r="J205" s="25"/>
      <c r="K205" s="24"/>
      <c r="L205" s="25" t="s">
        <v>901</v>
      </c>
      <c r="M205" s="25" t="s">
        <v>902</v>
      </c>
      <c r="N205" s="24"/>
      <c r="O205" s="24"/>
      <c r="P205" s="25">
        <v>117</v>
      </c>
      <c r="Q205" s="52" t="s">
        <v>205</v>
      </c>
      <c r="R205" s="25" t="s">
        <v>36</v>
      </c>
      <c r="S205" s="25"/>
      <c r="T205" s="25" t="s">
        <v>199</v>
      </c>
      <c r="U205" s="25"/>
      <c r="V205" s="25"/>
      <c r="W205" s="25"/>
      <c r="X205" s="25"/>
      <c r="Y205" s="25"/>
      <c r="Z205" s="25"/>
      <c r="AA205" s="25"/>
      <c r="AB205" s="25"/>
      <c r="AC205" s="25"/>
      <c r="AD205" s="25"/>
      <c r="AE205" s="25"/>
      <c r="AF205" s="25"/>
      <c r="AG205" s="25" t="s">
        <v>444</v>
      </c>
      <c r="AH205" s="25" t="s">
        <v>463</v>
      </c>
      <c r="AI205" s="25" t="s">
        <v>441</v>
      </c>
      <c r="AJ205" s="25" t="s">
        <v>437</v>
      </c>
      <c r="AK205" s="23" t="s">
        <v>914</v>
      </c>
      <c r="AL205" s="23" t="s">
        <v>915</v>
      </c>
      <c r="AM205" s="25">
        <v>0</v>
      </c>
      <c r="AN205" s="25">
        <v>0</v>
      </c>
      <c r="AO205" s="149">
        <v>100</v>
      </c>
      <c r="AP205" s="149">
        <v>100</v>
      </c>
      <c r="AQ205" s="149">
        <v>100</v>
      </c>
      <c r="AR205" s="149">
        <v>100</v>
      </c>
      <c r="AS205" s="25"/>
      <c r="AT205" s="25">
        <v>0</v>
      </c>
      <c r="AU205" s="149">
        <v>100</v>
      </c>
      <c r="AV205" s="25">
        <v>0</v>
      </c>
      <c r="AW205" s="56"/>
      <c r="AX205" s="25">
        <v>10</v>
      </c>
      <c r="AY205" s="24"/>
      <c r="AZ205" s="23"/>
      <c r="BA205" s="25">
        <v>35</v>
      </c>
      <c r="BB205" s="23"/>
      <c r="BC205" s="23"/>
      <c r="BD205" s="23"/>
      <c r="BE205" s="23"/>
      <c r="BF205" s="23"/>
      <c r="BG205" s="23"/>
    </row>
    <row r="206" spans="1:59" ht="84.75" customHeight="1" x14ac:dyDescent="0.25">
      <c r="A206" s="43" t="s">
        <v>24</v>
      </c>
      <c r="B206" s="43" t="s">
        <v>193</v>
      </c>
      <c r="C206" s="43" t="s">
        <v>194</v>
      </c>
      <c r="D206" s="43" t="s">
        <v>195</v>
      </c>
      <c r="E206" s="43" t="s">
        <v>195</v>
      </c>
      <c r="F206" s="30" t="s">
        <v>170</v>
      </c>
      <c r="G206" s="30" t="s">
        <v>29</v>
      </c>
      <c r="H206" s="107" t="s">
        <v>30</v>
      </c>
      <c r="I206" s="30" t="s">
        <v>431</v>
      </c>
      <c r="J206" s="30"/>
      <c r="K206" s="30"/>
      <c r="L206" s="30" t="s">
        <v>901</v>
      </c>
      <c r="M206" s="30" t="s">
        <v>902</v>
      </c>
      <c r="N206" s="30"/>
      <c r="O206" s="30"/>
      <c r="P206" s="30">
        <v>118</v>
      </c>
      <c r="Q206" s="152" t="s">
        <v>206</v>
      </c>
      <c r="R206" s="30" t="s">
        <v>36</v>
      </c>
      <c r="S206" s="30"/>
      <c r="T206" s="30" t="s">
        <v>197</v>
      </c>
      <c r="U206" s="30"/>
      <c r="V206" s="30"/>
      <c r="W206" s="30"/>
      <c r="X206" s="30"/>
      <c r="Y206" s="30"/>
      <c r="Z206" s="30"/>
      <c r="AA206" s="30"/>
      <c r="AB206" s="30"/>
      <c r="AC206" s="30"/>
      <c r="AD206" s="30"/>
      <c r="AE206" s="30"/>
      <c r="AF206" s="30"/>
      <c r="AG206" s="30" t="s">
        <v>444</v>
      </c>
      <c r="AH206" s="30" t="s">
        <v>463</v>
      </c>
      <c r="AI206" s="30" t="s">
        <v>441</v>
      </c>
      <c r="AJ206" s="30" t="s">
        <v>445</v>
      </c>
      <c r="AK206" s="28" t="s">
        <v>916</v>
      </c>
      <c r="AL206" s="28" t="s">
        <v>917</v>
      </c>
      <c r="AM206" s="30">
        <v>0</v>
      </c>
      <c r="AN206" s="30">
        <v>450</v>
      </c>
      <c r="AO206" s="30">
        <v>400</v>
      </c>
      <c r="AP206" s="30">
        <v>0</v>
      </c>
      <c r="AQ206" s="30">
        <v>0</v>
      </c>
      <c r="AR206" s="30">
        <v>850</v>
      </c>
      <c r="AS206" s="30"/>
      <c r="AT206" s="30"/>
      <c r="AU206" s="30">
        <v>400</v>
      </c>
      <c r="AV206" s="30">
        <v>0</v>
      </c>
      <c r="AW206" s="57"/>
      <c r="AX206" s="30">
        <v>0</v>
      </c>
      <c r="AY206" s="29"/>
      <c r="AZ206" s="28"/>
      <c r="BA206" s="30">
        <v>150</v>
      </c>
      <c r="BB206" s="28"/>
      <c r="BC206" s="28"/>
      <c r="BD206" s="28"/>
      <c r="BE206" s="28"/>
      <c r="BF206" s="28"/>
      <c r="BG206" s="28"/>
    </row>
    <row r="207" spans="1:59" ht="84.75" customHeight="1" x14ac:dyDescent="0.25">
      <c r="A207" s="51" t="s">
        <v>24</v>
      </c>
      <c r="B207" s="51" t="s">
        <v>193</v>
      </c>
      <c r="C207" s="51" t="s">
        <v>194</v>
      </c>
      <c r="D207" s="51" t="s">
        <v>195</v>
      </c>
      <c r="E207" s="51" t="s">
        <v>195</v>
      </c>
      <c r="F207" s="25" t="s">
        <v>170</v>
      </c>
      <c r="G207" s="25" t="s">
        <v>29</v>
      </c>
      <c r="H207" s="107" t="s">
        <v>30</v>
      </c>
      <c r="I207" s="25" t="s">
        <v>431</v>
      </c>
      <c r="J207" s="25"/>
      <c r="K207" s="24"/>
      <c r="L207" s="25" t="s">
        <v>901</v>
      </c>
      <c r="M207" s="25" t="s">
        <v>902</v>
      </c>
      <c r="N207" s="24"/>
      <c r="O207" s="24"/>
      <c r="P207" s="25">
        <v>119</v>
      </c>
      <c r="Q207" s="52" t="s">
        <v>207</v>
      </c>
      <c r="R207" s="25" t="s">
        <v>36</v>
      </c>
      <c r="S207" s="25"/>
      <c r="T207" s="25" t="s">
        <v>197</v>
      </c>
      <c r="U207" s="25"/>
      <c r="V207" s="25"/>
      <c r="W207" s="25"/>
      <c r="X207" s="25"/>
      <c r="Y207" s="25"/>
      <c r="Z207" s="25"/>
      <c r="AA207" s="25"/>
      <c r="AB207" s="25"/>
      <c r="AC207" s="25"/>
      <c r="AD207" s="25"/>
      <c r="AE207" s="25"/>
      <c r="AF207" s="25"/>
      <c r="AG207" s="25" t="s">
        <v>444</v>
      </c>
      <c r="AH207" s="25" t="s">
        <v>463</v>
      </c>
      <c r="AI207" s="25" t="s">
        <v>441</v>
      </c>
      <c r="AJ207" s="25" t="s">
        <v>445</v>
      </c>
      <c r="AK207" s="23" t="s">
        <v>918</v>
      </c>
      <c r="AL207" s="23" t="s">
        <v>919</v>
      </c>
      <c r="AM207" s="25">
        <v>0</v>
      </c>
      <c r="AN207" s="25">
        <v>0</v>
      </c>
      <c r="AO207" s="99">
        <v>2000</v>
      </c>
      <c r="AP207" s="99">
        <v>1000</v>
      </c>
      <c r="AQ207" s="99">
        <v>1000</v>
      </c>
      <c r="AR207" s="99">
        <v>4000</v>
      </c>
      <c r="AS207" s="99"/>
      <c r="AT207" s="99">
        <v>0</v>
      </c>
      <c r="AU207" s="99">
        <v>2000</v>
      </c>
      <c r="AV207" s="25">
        <v>0</v>
      </c>
      <c r="AW207" s="56"/>
      <c r="AX207" s="25">
        <v>0</v>
      </c>
      <c r="AY207" s="24"/>
      <c r="AZ207" s="23"/>
      <c r="BA207" s="25">
        <v>0</v>
      </c>
      <c r="BB207" s="23"/>
      <c r="BC207" s="23"/>
      <c r="BD207" s="23"/>
      <c r="BE207" s="23"/>
      <c r="BF207" s="23"/>
      <c r="BG207" s="23"/>
    </row>
    <row r="208" spans="1:59" ht="84.75" customHeight="1" x14ac:dyDescent="0.25">
      <c r="A208" s="43" t="s">
        <v>24</v>
      </c>
      <c r="B208" s="43" t="s">
        <v>193</v>
      </c>
      <c r="C208" s="43" t="s">
        <v>194</v>
      </c>
      <c r="D208" s="43" t="s">
        <v>195</v>
      </c>
      <c r="E208" s="43" t="s">
        <v>195</v>
      </c>
      <c r="F208" s="30" t="s">
        <v>170</v>
      </c>
      <c r="G208" s="30" t="s">
        <v>29</v>
      </c>
      <c r="H208" s="107" t="s">
        <v>30</v>
      </c>
      <c r="I208" s="30" t="s">
        <v>431</v>
      </c>
      <c r="J208" s="30"/>
      <c r="K208" s="29"/>
      <c r="L208" s="30" t="s">
        <v>901</v>
      </c>
      <c r="M208" s="30" t="s">
        <v>902</v>
      </c>
      <c r="N208" s="29"/>
      <c r="O208" s="29"/>
      <c r="P208" s="30">
        <v>120</v>
      </c>
      <c r="Q208" s="36" t="s">
        <v>208</v>
      </c>
      <c r="R208" s="30" t="s">
        <v>36</v>
      </c>
      <c r="S208" s="30"/>
      <c r="T208" s="30" t="s">
        <v>197</v>
      </c>
      <c r="U208" s="30"/>
      <c r="V208" s="30"/>
      <c r="W208" s="30"/>
      <c r="X208" s="30"/>
      <c r="Y208" s="30"/>
      <c r="Z208" s="30"/>
      <c r="AA208" s="30"/>
      <c r="AB208" s="30"/>
      <c r="AC208" s="30"/>
      <c r="AD208" s="30"/>
      <c r="AE208" s="30"/>
      <c r="AF208" s="30"/>
      <c r="AG208" s="30" t="s">
        <v>444</v>
      </c>
      <c r="AH208" s="30" t="s">
        <v>463</v>
      </c>
      <c r="AI208" s="30" t="s">
        <v>441</v>
      </c>
      <c r="AJ208" s="30" t="s">
        <v>445</v>
      </c>
      <c r="AK208" s="28" t="s">
        <v>920</v>
      </c>
      <c r="AL208" s="28" t="s">
        <v>919</v>
      </c>
      <c r="AM208" s="30">
        <v>0</v>
      </c>
      <c r="AN208" s="30">
        <v>0</v>
      </c>
      <c r="AO208" s="30">
        <v>30</v>
      </c>
      <c r="AP208" s="30">
        <v>40</v>
      </c>
      <c r="AQ208" s="30">
        <v>50</v>
      </c>
      <c r="AR208" s="30">
        <v>120</v>
      </c>
      <c r="AS208" s="30"/>
      <c r="AT208" s="30">
        <v>0</v>
      </c>
      <c r="AU208" s="69">
        <v>30</v>
      </c>
      <c r="AV208" s="30">
        <v>0</v>
      </c>
      <c r="AW208" s="57"/>
      <c r="AX208" s="30">
        <v>0</v>
      </c>
      <c r="AY208" s="29"/>
      <c r="AZ208" s="28"/>
      <c r="BA208" s="30">
        <v>5</v>
      </c>
      <c r="BB208" s="28"/>
      <c r="BC208" s="28"/>
      <c r="BD208" s="28"/>
      <c r="BE208" s="28"/>
      <c r="BF208" s="28"/>
      <c r="BG208" s="28"/>
    </row>
    <row r="209" spans="1:61" s="91" customFormat="1" ht="84.75" customHeight="1" x14ac:dyDescent="0.25">
      <c r="A209" s="89" t="s">
        <v>24</v>
      </c>
      <c r="B209" s="89" t="s">
        <v>25</v>
      </c>
      <c r="C209" s="89" t="s">
        <v>26</v>
      </c>
      <c r="D209" s="118" t="s">
        <v>195</v>
      </c>
      <c r="E209" s="118" t="s">
        <v>195</v>
      </c>
      <c r="F209" s="28" t="s">
        <v>73</v>
      </c>
      <c r="G209" s="28" t="s">
        <v>123</v>
      </c>
      <c r="H209" s="131" t="s">
        <v>74</v>
      </c>
      <c r="I209" s="28"/>
      <c r="J209" s="28" t="s">
        <v>726</v>
      </c>
      <c r="K209" s="28" t="s">
        <v>709</v>
      </c>
      <c r="L209" s="30" t="s">
        <v>901</v>
      </c>
      <c r="M209" s="30" t="s">
        <v>902</v>
      </c>
      <c r="N209" s="108"/>
      <c r="O209" s="28"/>
      <c r="P209" s="69">
        <v>492</v>
      </c>
      <c r="Q209" s="28" t="s">
        <v>921</v>
      </c>
      <c r="R209" s="30" t="s">
        <v>125</v>
      </c>
      <c r="S209" s="28"/>
      <c r="T209" s="28"/>
      <c r="U209" s="28"/>
      <c r="V209" s="28" t="s">
        <v>32</v>
      </c>
      <c r="W209" s="28"/>
      <c r="X209" s="28"/>
      <c r="Y209" s="28"/>
      <c r="Z209" s="28"/>
      <c r="AA209" s="28"/>
      <c r="AB209" s="28"/>
      <c r="AC209" s="28"/>
      <c r="AD209" s="28"/>
      <c r="AE209" s="28"/>
      <c r="AF209" s="28"/>
      <c r="AG209" s="28" t="s">
        <v>434</v>
      </c>
      <c r="AH209" s="28" t="s">
        <v>535</v>
      </c>
      <c r="AI209" s="28" t="s">
        <v>764</v>
      </c>
      <c r="AJ209" s="28" t="s">
        <v>445</v>
      </c>
      <c r="AK209" s="28" t="s">
        <v>922</v>
      </c>
      <c r="AL209" s="28"/>
      <c r="AM209" s="30">
        <v>0</v>
      </c>
      <c r="AN209" s="30"/>
      <c r="AO209" s="30"/>
      <c r="AP209" s="30"/>
      <c r="AQ209" s="30">
        <v>1</v>
      </c>
      <c r="AR209" s="30">
        <v>1</v>
      </c>
      <c r="AS209" s="30"/>
      <c r="AT209" s="30"/>
      <c r="AU209" s="59">
        <v>0</v>
      </c>
      <c r="AV209" s="30"/>
      <c r="AW209" s="153"/>
      <c r="AX209" s="30"/>
      <c r="AY209" s="30"/>
      <c r="AZ209" s="28"/>
      <c r="BA209" s="28"/>
      <c r="BB209" s="28"/>
      <c r="BC209" s="28"/>
      <c r="BD209" s="28"/>
      <c r="BE209" s="28"/>
      <c r="BF209" s="28"/>
      <c r="BG209" s="28"/>
      <c r="BI209" s="86" t="s">
        <v>582</v>
      </c>
    </row>
    <row r="210" spans="1:61" ht="84.75" customHeight="1" x14ac:dyDescent="0.25">
      <c r="A210" s="43" t="s">
        <v>923</v>
      </c>
      <c r="B210" s="89" t="s">
        <v>25</v>
      </c>
      <c r="C210" s="89" t="s">
        <v>26</v>
      </c>
      <c r="D210" s="43" t="s">
        <v>924</v>
      </c>
      <c r="E210" s="43" t="s">
        <v>925</v>
      </c>
      <c r="F210" s="30" t="s">
        <v>28</v>
      </c>
      <c r="G210" s="30" t="s">
        <v>29</v>
      </c>
      <c r="H210" s="30" t="s">
        <v>74</v>
      </c>
      <c r="I210" s="28" t="s">
        <v>926</v>
      </c>
      <c r="J210" s="28" t="s">
        <v>637</v>
      </c>
      <c r="K210" s="28" t="s">
        <v>927</v>
      </c>
      <c r="L210" s="44" t="s">
        <v>928</v>
      </c>
      <c r="M210" s="30" t="s">
        <v>925</v>
      </c>
      <c r="N210" s="30">
        <v>5</v>
      </c>
      <c r="O210" s="30" t="s">
        <v>925</v>
      </c>
      <c r="P210" s="30">
        <v>63</v>
      </c>
      <c r="Q210" s="30" t="s">
        <v>137</v>
      </c>
      <c r="R210" s="30" t="s">
        <v>55</v>
      </c>
      <c r="S210" s="30" t="s">
        <v>32</v>
      </c>
      <c r="T210" s="30">
        <v>3944</v>
      </c>
      <c r="U210" s="30"/>
      <c r="V210" s="30"/>
      <c r="W210" s="30"/>
      <c r="X210" s="30"/>
      <c r="Y210" s="30"/>
      <c r="Z210" s="30"/>
      <c r="AA210" s="30"/>
      <c r="AB210" s="30"/>
      <c r="AC210" s="30"/>
      <c r="AD210" s="30"/>
      <c r="AE210" s="30"/>
      <c r="AF210" s="30"/>
      <c r="AG210" s="30" t="s">
        <v>444</v>
      </c>
      <c r="AH210" s="30" t="s">
        <v>460</v>
      </c>
      <c r="AI210" s="30" t="s">
        <v>457</v>
      </c>
      <c r="AJ210" s="30" t="s">
        <v>445</v>
      </c>
      <c r="AK210" s="36" t="s">
        <v>929</v>
      </c>
      <c r="AL210" s="30" t="s">
        <v>930</v>
      </c>
      <c r="AM210" s="101">
        <v>5300000</v>
      </c>
      <c r="AN210" s="101">
        <v>5600000</v>
      </c>
      <c r="AO210" s="101">
        <v>6033000</v>
      </c>
      <c r="AP210" s="101">
        <v>6469000</v>
      </c>
      <c r="AQ210" s="101">
        <v>7000000</v>
      </c>
      <c r="AR210" s="101">
        <v>7000000</v>
      </c>
      <c r="AS210" s="154">
        <v>5605793</v>
      </c>
      <c r="AT210" s="29"/>
      <c r="AU210" s="101">
        <v>6033000</v>
      </c>
      <c r="AV210" s="154">
        <v>240400</v>
      </c>
      <c r="AW210" s="155">
        <v>1502500</v>
      </c>
      <c r="AX210" s="147">
        <v>3203330</v>
      </c>
      <c r="AY210" s="147">
        <v>3658287</v>
      </c>
      <c r="AZ210" s="49">
        <v>4874711</v>
      </c>
      <c r="BA210" s="49">
        <v>4874711</v>
      </c>
      <c r="BB210" s="147">
        <v>5410202</v>
      </c>
      <c r="BC210" s="147">
        <v>5649400</v>
      </c>
      <c r="BD210" s="147">
        <v>5821286</v>
      </c>
      <c r="BE210" s="147">
        <v>5937880</v>
      </c>
      <c r="BF210" s="147">
        <v>6003990</v>
      </c>
      <c r="BG210" s="147">
        <v>6033000</v>
      </c>
    </row>
    <row r="211" spans="1:61" ht="84.75" customHeight="1" x14ac:dyDescent="0.25">
      <c r="A211" s="43" t="s">
        <v>923</v>
      </c>
      <c r="B211" s="89" t="s">
        <v>25</v>
      </c>
      <c r="C211" s="89" t="s">
        <v>26</v>
      </c>
      <c r="D211" s="43" t="s">
        <v>924</v>
      </c>
      <c r="E211" s="43" t="s">
        <v>925</v>
      </c>
      <c r="F211" s="30" t="s">
        <v>28</v>
      </c>
      <c r="G211" s="107" t="s">
        <v>79</v>
      </c>
      <c r="H211" s="30" t="s">
        <v>74</v>
      </c>
      <c r="I211" s="28" t="s">
        <v>926</v>
      </c>
      <c r="J211" s="28" t="s">
        <v>637</v>
      </c>
      <c r="K211" s="28" t="s">
        <v>927</v>
      </c>
      <c r="L211" s="44" t="s">
        <v>928</v>
      </c>
      <c r="M211" s="30" t="s">
        <v>925</v>
      </c>
      <c r="N211" s="30">
        <v>5</v>
      </c>
      <c r="O211" s="30" t="s">
        <v>925</v>
      </c>
      <c r="P211" s="30">
        <v>64</v>
      </c>
      <c r="Q211" s="30" t="s">
        <v>138</v>
      </c>
      <c r="R211" s="30" t="s">
        <v>55</v>
      </c>
      <c r="S211" s="30" t="s">
        <v>32</v>
      </c>
      <c r="T211" s="30"/>
      <c r="U211" s="30"/>
      <c r="V211" s="30"/>
      <c r="W211" s="30"/>
      <c r="X211" s="30"/>
      <c r="Y211" s="30"/>
      <c r="Z211" s="30"/>
      <c r="AA211" s="30"/>
      <c r="AB211" s="30"/>
      <c r="AC211" s="30"/>
      <c r="AD211" s="30"/>
      <c r="AE211" s="30"/>
      <c r="AF211" s="30"/>
      <c r="AG211" s="30" t="s">
        <v>444</v>
      </c>
      <c r="AH211" s="30" t="s">
        <v>460</v>
      </c>
      <c r="AI211" s="30" t="s">
        <v>457</v>
      </c>
      <c r="AJ211" s="30" t="s">
        <v>445</v>
      </c>
      <c r="AK211" s="36" t="s">
        <v>931</v>
      </c>
      <c r="AL211" s="30" t="s">
        <v>930</v>
      </c>
      <c r="AM211" s="101">
        <v>1780000</v>
      </c>
      <c r="AN211" s="101">
        <v>1824000</v>
      </c>
      <c r="AO211" s="101">
        <v>1862000</v>
      </c>
      <c r="AP211" s="101">
        <v>1900000</v>
      </c>
      <c r="AQ211" s="101">
        <v>1900000</v>
      </c>
      <c r="AR211" s="101">
        <v>1900000</v>
      </c>
      <c r="AS211" s="154">
        <v>1872907</v>
      </c>
      <c r="AT211" s="29"/>
      <c r="AU211" s="30">
        <v>1862000</v>
      </c>
      <c r="AV211" s="156">
        <v>74480</v>
      </c>
      <c r="AW211" s="156">
        <v>463725</v>
      </c>
      <c r="AX211" s="157">
        <v>988662</v>
      </c>
      <c r="AY211" s="157">
        <v>1129078</v>
      </c>
      <c r="AZ211" s="49">
        <v>1504511</v>
      </c>
      <c r="BA211" s="147">
        <v>1602635</v>
      </c>
      <c r="BB211" s="147">
        <v>1669782</v>
      </c>
      <c r="BC211" s="147">
        <v>1743607</v>
      </c>
      <c r="BD211" s="147">
        <v>1796657</v>
      </c>
      <c r="BE211" s="147">
        <v>1832643</v>
      </c>
      <c r="BF211" s="147">
        <v>1853046</v>
      </c>
      <c r="BG211" s="147">
        <v>1862000</v>
      </c>
    </row>
    <row r="212" spans="1:61" ht="101.25" customHeight="1" x14ac:dyDescent="0.25">
      <c r="A212" s="43" t="s">
        <v>923</v>
      </c>
      <c r="B212" s="43" t="s">
        <v>25</v>
      </c>
      <c r="C212" s="43" t="s">
        <v>26</v>
      </c>
      <c r="D212" s="43" t="s">
        <v>924</v>
      </c>
      <c r="E212" s="43" t="s">
        <v>925</v>
      </c>
      <c r="F212" s="30" t="s">
        <v>28</v>
      </c>
      <c r="G212" s="30" t="s">
        <v>156</v>
      </c>
      <c r="H212" s="30" t="s">
        <v>74</v>
      </c>
      <c r="I212" s="30" t="s">
        <v>926</v>
      </c>
      <c r="J212" s="30" t="s">
        <v>637</v>
      </c>
      <c r="K212" s="30" t="s">
        <v>927</v>
      </c>
      <c r="L212" s="44" t="s">
        <v>928</v>
      </c>
      <c r="M212" s="30" t="s">
        <v>925</v>
      </c>
      <c r="N212" s="30">
        <v>5</v>
      </c>
      <c r="O212" s="30" t="s">
        <v>925</v>
      </c>
      <c r="P212" s="30">
        <v>477</v>
      </c>
      <c r="Q212" s="30" t="s">
        <v>159</v>
      </c>
      <c r="R212" s="30" t="s">
        <v>119</v>
      </c>
      <c r="S212" s="30"/>
      <c r="T212" s="30"/>
      <c r="U212" s="30" t="s">
        <v>32</v>
      </c>
      <c r="V212" s="30"/>
      <c r="W212" s="30"/>
      <c r="X212" s="30"/>
      <c r="Y212" s="30"/>
      <c r="Z212" s="30"/>
      <c r="AA212" s="30"/>
      <c r="AB212" s="30"/>
      <c r="AC212" s="30"/>
      <c r="AD212" s="30"/>
      <c r="AE212" s="30"/>
      <c r="AF212" s="30"/>
      <c r="AG212" s="30" t="s">
        <v>434</v>
      </c>
      <c r="AH212" s="30" t="s">
        <v>463</v>
      </c>
      <c r="AI212" s="30" t="s">
        <v>436</v>
      </c>
      <c r="AJ212" s="30" t="s">
        <v>756</v>
      </c>
      <c r="AK212" s="36" t="s">
        <v>932</v>
      </c>
      <c r="AL212" s="95"/>
      <c r="AM212" s="119"/>
      <c r="AN212" s="119"/>
      <c r="AO212" s="30">
        <v>100</v>
      </c>
      <c r="AP212" s="30">
        <v>100</v>
      </c>
      <c r="AQ212" s="30">
        <v>100</v>
      </c>
      <c r="AR212" s="30">
        <v>100</v>
      </c>
      <c r="AS212" s="50"/>
      <c r="AT212" s="30"/>
      <c r="AU212" s="30">
        <v>100</v>
      </c>
      <c r="AV212" s="50">
        <v>0</v>
      </c>
      <c r="AW212" s="93">
        <v>0</v>
      </c>
      <c r="AX212" s="116">
        <v>36</v>
      </c>
      <c r="AY212" s="29"/>
      <c r="AZ212" s="101"/>
      <c r="BA212" s="29"/>
      <c r="BB212" s="29"/>
      <c r="BC212" s="29"/>
      <c r="BD212" s="29"/>
      <c r="BE212" s="29"/>
      <c r="BF212" s="29"/>
      <c r="BG212" s="29"/>
    </row>
    <row r="213" spans="1:61" ht="84.75" customHeight="1" x14ac:dyDescent="0.25">
      <c r="A213" s="43" t="s">
        <v>923</v>
      </c>
      <c r="B213" s="158" t="s">
        <v>25</v>
      </c>
      <c r="C213" s="158" t="s">
        <v>26</v>
      </c>
      <c r="D213" s="43" t="s">
        <v>924</v>
      </c>
      <c r="E213" s="43" t="s">
        <v>925</v>
      </c>
      <c r="F213" s="120" t="s">
        <v>28</v>
      </c>
      <c r="G213" s="120" t="s">
        <v>156</v>
      </c>
      <c r="H213" s="120" t="s">
        <v>74</v>
      </c>
      <c r="I213" s="120" t="s">
        <v>926</v>
      </c>
      <c r="J213" s="120" t="s">
        <v>637</v>
      </c>
      <c r="K213" s="120" t="s">
        <v>927</v>
      </c>
      <c r="L213" s="140" t="s">
        <v>928</v>
      </c>
      <c r="M213" s="30" t="s">
        <v>925</v>
      </c>
      <c r="N213" s="120">
        <v>5</v>
      </c>
      <c r="O213" s="30" t="s">
        <v>925</v>
      </c>
      <c r="P213" s="120">
        <v>478</v>
      </c>
      <c r="Q213" s="120" t="s">
        <v>160</v>
      </c>
      <c r="R213" s="30" t="s">
        <v>125</v>
      </c>
      <c r="S213" s="120"/>
      <c r="T213" s="120"/>
      <c r="U213" s="120"/>
      <c r="V213" s="120" t="s">
        <v>32</v>
      </c>
      <c r="W213" s="120"/>
      <c r="X213" s="120"/>
      <c r="Y213" s="120"/>
      <c r="Z213" s="120"/>
      <c r="AA213" s="120"/>
      <c r="AB213" s="120"/>
      <c r="AC213" s="120"/>
      <c r="AD213" s="120"/>
      <c r="AE213" s="120"/>
      <c r="AF213" s="120"/>
      <c r="AG213" s="120" t="s">
        <v>444</v>
      </c>
      <c r="AH213" s="30" t="s">
        <v>535</v>
      </c>
      <c r="AI213" s="120" t="s">
        <v>457</v>
      </c>
      <c r="AJ213" s="120" t="s">
        <v>445</v>
      </c>
      <c r="AK213" s="159" t="s">
        <v>160</v>
      </c>
      <c r="AL213" s="160"/>
      <c r="AM213" s="161"/>
      <c r="AN213" s="161"/>
      <c r="AO213" s="120"/>
      <c r="AP213" s="120"/>
      <c r="AQ213" s="120">
        <v>1</v>
      </c>
      <c r="AR213" s="120">
        <v>1</v>
      </c>
      <c r="AS213" s="162"/>
      <c r="AT213" s="120"/>
      <c r="AU213" s="59">
        <v>0</v>
      </c>
      <c r="AV213" s="160"/>
      <c r="AW213" s="121"/>
      <c r="AX213" s="163"/>
      <c r="AY213" s="163"/>
      <c r="AZ213" s="164"/>
      <c r="BA213" s="163"/>
      <c r="BB213" s="163"/>
      <c r="BC213" s="163"/>
      <c r="BD213" s="163"/>
      <c r="BE213" s="163"/>
      <c r="BF213" s="163"/>
      <c r="BG213" s="163"/>
      <c r="BI213" s="86" t="s">
        <v>582</v>
      </c>
    </row>
    <row r="214" spans="1:61" ht="84.75" customHeight="1" x14ac:dyDescent="0.25">
      <c r="A214" s="43" t="s">
        <v>923</v>
      </c>
      <c r="B214" s="43" t="s">
        <v>25</v>
      </c>
      <c r="C214" s="43" t="s">
        <v>26</v>
      </c>
      <c r="D214" s="43" t="s">
        <v>924</v>
      </c>
      <c r="E214" s="43" t="s">
        <v>925</v>
      </c>
      <c r="F214" s="30" t="s">
        <v>154</v>
      </c>
      <c r="G214" s="30" t="s">
        <v>79</v>
      </c>
      <c r="H214" s="30" t="s">
        <v>74</v>
      </c>
      <c r="I214" s="30" t="s">
        <v>814</v>
      </c>
      <c r="J214" s="30" t="s">
        <v>797</v>
      </c>
      <c r="K214" s="30" t="s">
        <v>798</v>
      </c>
      <c r="L214" s="44" t="s">
        <v>817</v>
      </c>
      <c r="M214" s="30" t="s">
        <v>925</v>
      </c>
      <c r="N214" s="30">
        <v>12</v>
      </c>
      <c r="O214" s="30" t="s">
        <v>925</v>
      </c>
      <c r="P214" s="30">
        <v>509</v>
      </c>
      <c r="Q214" s="30" t="s">
        <v>933</v>
      </c>
      <c r="R214" s="30" t="s">
        <v>81</v>
      </c>
      <c r="S214" s="30"/>
      <c r="T214" s="30"/>
      <c r="U214" s="30"/>
      <c r="V214" s="30"/>
      <c r="W214" s="30"/>
      <c r="X214" s="30"/>
      <c r="Y214" s="30"/>
      <c r="Z214" s="30"/>
      <c r="AA214" s="30"/>
      <c r="AB214" s="30"/>
      <c r="AC214" s="30"/>
      <c r="AD214" s="30"/>
      <c r="AE214" s="30"/>
      <c r="AF214" s="30"/>
      <c r="AG214" s="120" t="s">
        <v>444</v>
      </c>
      <c r="AH214" s="30" t="s">
        <v>448</v>
      </c>
      <c r="AI214" s="30" t="s">
        <v>436</v>
      </c>
      <c r="AJ214" s="30" t="s">
        <v>445</v>
      </c>
      <c r="AK214" s="36" t="s">
        <v>934</v>
      </c>
      <c r="AL214" s="95"/>
      <c r="AM214" s="119"/>
      <c r="AN214" s="119"/>
      <c r="AO214" s="30"/>
      <c r="AP214" s="30"/>
      <c r="AQ214" s="30"/>
      <c r="AR214" s="30"/>
      <c r="AS214" s="50"/>
      <c r="AT214" s="30"/>
      <c r="AU214" s="59">
        <v>96</v>
      </c>
      <c r="AV214" s="50"/>
      <c r="AW214" s="93"/>
      <c r="AX214" s="116"/>
      <c r="AY214" s="29"/>
      <c r="AZ214" s="101"/>
      <c r="BA214" s="30">
        <v>96</v>
      </c>
      <c r="BB214" s="29"/>
      <c r="BC214" s="29"/>
      <c r="BD214" s="29"/>
      <c r="BE214" s="29"/>
      <c r="BF214" s="29"/>
      <c r="BG214" s="29"/>
      <c r="BI214" s="86" t="s">
        <v>582</v>
      </c>
    </row>
    <row r="215" spans="1:61" ht="84.75" customHeight="1" x14ac:dyDescent="0.25">
      <c r="A215" s="43" t="s">
        <v>209</v>
      </c>
      <c r="B215" s="43" t="s">
        <v>25</v>
      </c>
      <c r="C215" s="43" t="s">
        <v>26</v>
      </c>
      <c r="D215" s="43" t="s">
        <v>272</v>
      </c>
      <c r="E215" s="43" t="s">
        <v>272</v>
      </c>
      <c r="F215" s="30" t="s">
        <v>213</v>
      </c>
      <c r="G215" s="30" t="s">
        <v>214</v>
      </c>
      <c r="H215" s="30" t="s">
        <v>215</v>
      </c>
      <c r="I215" s="30" t="s">
        <v>935</v>
      </c>
      <c r="J215" s="30" t="s">
        <v>936</v>
      </c>
      <c r="K215" s="30" t="s">
        <v>937</v>
      </c>
      <c r="L215" s="44" t="s">
        <v>938</v>
      </c>
      <c r="M215" s="30" t="s">
        <v>939</v>
      </c>
      <c r="N215" s="30"/>
      <c r="O215" s="30" t="s">
        <v>940</v>
      </c>
      <c r="P215" s="30">
        <v>143</v>
      </c>
      <c r="Q215" s="30" t="s">
        <v>273</v>
      </c>
      <c r="R215" s="30" t="s">
        <v>55</v>
      </c>
      <c r="S215" s="30" t="s">
        <v>32</v>
      </c>
      <c r="T215" s="30"/>
      <c r="U215" s="30"/>
      <c r="V215" s="30"/>
      <c r="W215" s="30"/>
      <c r="X215" s="30"/>
      <c r="Y215" s="30"/>
      <c r="Z215" s="30"/>
      <c r="AA215" s="30"/>
      <c r="AB215" s="30"/>
      <c r="AC215" s="30"/>
      <c r="AD215" s="30"/>
      <c r="AE215" s="30"/>
      <c r="AF215" s="30"/>
      <c r="AG215" s="30" t="s">
        <v>444</v>
      </c>
      <c r="AH215" s="30" t="s">
        <v>448</v>
      </c>
      <c r="AI215" s="30" t="s">
        <v>503</v>
      </c>
      <c r="AJ215" s="30" t="s">
        <v>437</v>
      </c>
      <c r="AK215" s="29" t="s">
        <v>941</v>
      </c>
      <c r="AL215" s="29"/>
      <c r="AM215" s="30">
        <v>0</v>
      </c>
      <c r="AN215" s="30">
        <v>30</v>
      </c>
      <c r="AO215" s="30">
        <v>50</v>
      </c>
      <c r="AP215" s="30">
        <v>75</v>
      </c>
      <c r="AQ215" s="30">
        <v>100</v>
      </c>
      <c r="AR215" s="30">
        <v>100</v>
      </c>
      <c r="AS215" s="30">
        <v>28.5</v>
      </c>
      <c r="AT215" s="30">
        <v>1.5</v>
      </c>
      <c r="AU215" s="30">
        <v>50</v>
      </c>
      <c r="AV215" s="30"/>
      <c r="AW215" s="39"/>
      <c r="AX215" s="30"/>
      <c r="AY215" s="30"/>
      <c r="AZ215" s="30"/>
      <c r="BA215" s="30"/>
      <c r="BB215" s="30"/>
      <c r="BC215" s="30"/>
      <c r="BD215" s="30"/>
      <c r="BE215" s="30"/>
      <c r="BF215" s="30"/>
      <c r="BG215" s="30">
        <v>50</v>
      </c>
    </row>
    <row r="216" spans="1:61" ht="84.75" customHeight="1" x14ac:dyDescent="0.25">
      <c r="A216" s="43" t="s">
        <v>209</v>
      </c>
      <c r="B216" s="43" t="s">
        <v>25</v>
      </c>
      <c r="C216" s="43" t="s">
        <v>26</v>
      </c>
      <c r="D216" s="43" t="s">
        <v>272</v>
      </c>
      <c r="E216" s="43" t="s">
        <v>272</v>
      </c>
      <c r="F216" s="30" t="s">
        <v>213</v>
      </c>
      <c r="G216" s="30" t="s">
        <v>214</v>
      </c>
      <c r="H216" s="30" t="s">
        <v>215</v>
      </c>
      <c r="I216" s="30" t="s">
        <v>935</v>
      </c>
      <c r="J216" s="30" t="s">
        <v>936</v>
      </c>
      <c r="K216" s="30" t="s">
        <v>942</v>
      </c>
      <c r="L216" s="44" t="s">
        <v>938</v>
      </c>
      <c r="M216" s="30" t="s">
        <v>939</v>
      </c>
      <c r="N216" s="30"/>
      <c r="O216" s="30" t="s">
        <v>940</v>
      </c>
      <c r="P216" s="30">
        <v>100</v>
      </c>
      <c r="Q216" s="30" t="s">
        <v>274</v>
      </c>
      <c r="R216" s="30" t="s">
        <v>10</v>
      </c>
      <c r="S216" s="30" t="s">
        <v>32</v>
      </c>
      <c r="T216" s="30"/>
      <c r="U216" s="30"/>
      <c r="V216" s="30"/>
      <c r="W216" s="30"/>
      <c r="X216" s="30"/>
      <c r="Y216" s="30"/>
      <c r="Z216" s="30"/>
      <c r="AA216" s="30"/>
      <c r="AB216" s="30"/>
      <c r="AC216" s="30"/>
      <c r="AD216" s="30"/>
      <c r="AE216" s="30"/>
      <c r="AF216" s="30"/>
      <c r="AG216" s="30" t="s">
        <v>444</v>
      </c>
      <c r="AH216" s="30" t="s">
        <v>463</v>
      </c>
      <c r="AI216" s="30" t="s">
        <v>457</v>
      </c>
      <c r="AJ216" s="30" t="s">
        <v>445</v>
      </c>
      <c r="AK216" s="29" t="s">
        <v>943</v>
      </c>
      <c r="AL216" s="29" t="s">
        <v>944</v>
      </c>
      <c r="AM216" s="30">
        <v>0</v>
      </c>
      <c r="AN216" s="30">
        <v>0</v>
      </c>
      <c r="AO216" s="30">
        <v>5</v>
      </c>
      <c r="AP216" s="30">
        <v>3</v>
      </c>
      <c r="AQ216" s="30">
        <v>3</v>
      </c>
      <c r="AR216" s="30">
        <v>11</v>
      </c>
      <c r="AS216" s="30">
        <v>0</v>
      </c>
      <c r="AT216" s="30">
        <v>0</v>
      </c>
      <c r="AU216" s="59">
        <v>5</v>
      </c>
      <c r="AV216" s="30"/>
      <c r="AW216" s="42"/>
      <c r="AX216" s="30"/>
      <c r="AY216" s="30"/>
      <c r="AZ216" s="30">
        <v>2</v>
      </c>
      <c r="BA216" s="30">
        <v>0</v>
      </c>
      <c r="BB216" s="30">
        <v>1</v>
      </c>
      <c r="BC216" s="30">
        <v>0</v>
      </c>
      <c r="BD216" s="30">
        <v>1</v>
      </c>
      <c r="BE216" s="30"/>
      <c r="BF216" s="30"/>
      <c r="BG216" s="30">
        <v>1</v>
      </c>
    </row>
    <row r="217" spans="1:61" ht="84.75" customHeight="1" x14ac:dyDescent="0.25">
      <c r="A217" s="43" t="s">
        <v>209</v>
      </c>
      <c r="B217" s="43" t="s">
        <v>25</v>
      </c>
      <c r="C217" s="43" t="s">
        <v>26</v>
      </c>
      <c r="D217" s="43" t="s">
        <v>272</v>
      </c>
      <c r="E217" s="43" t="s">
        <v>272</v>
      </c>
      <c r="F217" s="30" t="s">
        <v>213</v>
      </c>
      <c r="G217" s="30" t="s">
        <v>214</v>
      </c>
      <c r="H217" s="30" t="s">
        <v>215</v>
      </c>
      <c r="I217" s="30" t="s">
        <v>935</v>
      </c>
      <c r="J217" s="30" t="s">
        <v>936</v>
      </c>
      <c r="K217" s="30" t="s">
        <v>945</v>
      </c>
      <c r="L217" s="44" t="s">
        <v>938</v>
      </c>
      <c r="M217" s="30" t="s">
        <v>939</v>
      </c>
      <c r="N217" s="30"/>
      <c r="O217" s="30" t="s">
        <v>940</v>
      </c>
      <c r="P217" s="30">
        <v>146</v>
      </c>
      <c r="Q217" s="30" t="s">
        <v>275</v>
      </c>
      <c r="R217" s="30" t="s">
        <v>10</v>
      </c>
      <c r="S217" s="30" t="s">
        <v>32</v>
      </c>
      <c r="T217" s="30"/>
      <c r="U217" s="30"/>
      <c r="V217" s="30"/>
      <c r="W217" s="30"/>
      <c r="X217" s="30"/>
      <c r="Y217" s="30"/>
      <c r="Z217" s="30"/>
      <c r="AA217" s="30"/>
      <c r="AB217" s="30"/>
      <c r="AC217" s="30"/>
      <c r="AD217" s="30"/>
      <c r="AE217" s="30"/>
      <c r="AF217" s="30"/>
      <c r="AG217" s="30" t="s">
        <v>434</v>
      </c>
      <c r="AH217" s="30" t="s">
        <v>463</v>
      </c>
      <c r="AI217" s="30" t="s">
        <v>441</v>
      </c>
      <c r="AJ217" s="30" t="s">
        <v>437</v>
      </c>
      <c r="AK217" s="29" t="s">
        <v>946</v>
      </c>
      <c r="AL217" s="29" t="s">
        <v>947</v>
      </c>
      <c r="AM217" s="30">
        <v>0</v>
      </c>
      <c r="AN217" s="30">
        <v>30</v>
      </c>
      <c r="AO217" s="30">
        <v>20</v>
      </c>
      <c r="AP217" s="30">
        <v>25</v>
      </c>
      <c r="AQ217" s="30">
        <v>25</v>
      </c>
      <c r="AR217" s="30">
        <v>100</v>
      </c>
      <c r="AS217" s="30">
        <v>18.5</v>
      </c>
      <c r="AT217" s="30">
        <v>11.5</v>
      </c>
      <c r="AU217" s="30">
        <v>20</v>
      </c>
      <c r="AV217" s="30"/>
      <c r="AW217" s="42"/>
      <c r="AX217" s="30"/>
      <c r="AY217" s="30"/>
      <c r="AZ217" s="30">
        <v>1</v>
      </c>
      <c r="BA217" s="30"/>
      <c r="BB217" s="30"/>
      <c r="BC217" s="30"/>
      <c r="BD217" s="30">
        <v>5</v>
      </c>
      <c r="BE217" s="30">
        <v>7</v>
      </c>
      <c r="BF217" s="30"/>
      <c r="BG217" s="30">
        <v>7</v>
      </c>
    </row>
    <row r="218" spans="1:61" ht="84.75" customHeight="1" x14ac:dyDescent="0.25">
      <c r="A218" s="43" t="s">
        <v>209</v>
      </c>
      <c r="B218" s="43" t="s">
        <v>25</v>
      </c>
      <c r="C218" s="43" t="s">
        <v>26</v>
      </c>
      <c r="D218" s="43" t="s">
        <v>272</v>
      </c>
      <c r="E218" s="43" t="s">
        <v>276</v>
      </c>
      <c r="F218" s="30" t="s">
        <v>213</v>
      </c>
      <c r="G218" s="30" t="s">
        <v>214</v>
      </c>
      <c r="H218" s="30" t="s">
        <v>215</v>
      </c>
      <c r="I218" s="30" t="s">
        <v>935</v>
      </c>
      <c r="J218" s="30" t="s">
        <v>936</v>
      </c>
      <c r="K218" s="30" t="s">
        <v>937</v>
      </c>
      <c r="L218" s="44" t="s">
        <v>938</v>
      </c>
      <c r="M218" s="30" t="s">
        <v>939</v>
      </c>
      <c r="N218" s="30"/>
      <c r="O218" s="30" t="s">
        <v>940</v>
      </c>
      <c r="P218" s="30">
        <v>147</v>
      </c>
      <c r="Q218" s="69" t="s">
        <v>277</v>
      </c>
      <c r="R218" s="69" t="s">
        <v>53</v>
      </c>
      <c r="S218" s="30" t="s">
        <v>32</v>
      </c>
      <c r="T218" s="30"/>
      <c r="U218" s="30"/>
      <c r="V218" s="30"/>
      <c r="W218" s="30"/>
      <c r="X218" s="30"/>
      <c r="Y218" s="30"/>
      <c r="Z218" s="30"/>
      <c r="AA218" s="30"/>
      <c r="AB218" s="30"/>
      <c r="AC218" s="30"/>
      <c r="AD218" s="30"/>
      <c r="AE218" s="30"/>
      <c r="AF218" s="30"/>
      <c r="AG218" s="30" t="s">
        <v>434</v>
      </c>
      <c r="AH218" s="30" t="s">
        <v>463</v>
      </c>
      <c r="AI218" s="30" t="s">
        <v>441</v>
      </c>
      <c r="AJ218" s="30" t="s">
        <v>437</v>
      </c>
      <c r="AK218" s="29" t="s">
        <v>948</v>
      </c>
      <c r="AL218" s="29" t="s">
        <v>949</v>
      </c>
      <c r="AM218" s="30">
        <v>0</v>
      </c>
      <c r="AN218" s="30">
        <v>70</v>
      </c>
      <c r="AO218" s="30">
        <v>20</v>
      </c>
      <c r="AP218" s="30">
        <v>5</v>
      </c>
      <c r="AQ218" s="30">
        <v>5</v>
      </c>
      <c r="AR218" s="30">
        <v>100</v>
      </c>
      <c r="AS218" s="30">
        <v>21</v>
      </c>
      <c r="AT218" s="30"/>
      <c r="AU218" s="30">
        <v>20</v>
      </c>
      <c r="AV218" s="30"/>
      <c r="AW218" s="39"/>
      <c r="AX218" s="30"/>
      <c r="AY218" s="30">
        <v>0</v>
      </c>
      <c r="AZ218" s="30">
        <v>2</v>
      </c>
      <c r="BA218" s="30">
        <v>2</v>
      </c>
      <c r="BB218" s="30"/>
      <c r="BC218" s="30"/>
      <c r="BD218" s="30"/>
      <c r="BE218" s="30">
        <v>12</v>
      </c>
      <c r="BF218" s="30">
        <v>4</v>
      </c>
      <c r="BG218" s="30"/>
    </row>
    <row r="219" spans="1:61" ht="84.75" customHeight="1" x14ac:dyDescent="0.25">
      <c r="A219" s="43" t="s">
        <v>209</v>
      </c>
      <c r="B219" s="43" t="s">
        <v>25</v>
      </c>
      <c r="C219" s="43" t="s">
        <v>26</v>
      </c>
      <c r="D219" s="43" t="s">
        <v>272</v>
      </c>
      <c r="E219" s="43" t="s">
        <v>272</v>
      </c>
      <c r="F219" s="30" t="s">
        <v>213</v>
      </c>
      <c r="G219" s="30" t="s">
        <v>214</v>
      </c>
      <c r="H219" s="30" t="s">
        <v>215</v>
      </c>
      <c r="I219" s="30" t="s">
        <v>935</v>
      </c>
      <c r="J219" s="69" t="s">
        <v>950</v>
      </c>
      <c r="K219" s="69" t="s">
        <v>950</v>
      </c>
      <c r="L219" s="44" t="s">
        <v>938</v>
      </c>
      <c r="M219" s="30" t="s">
        <v>939</v>
      </c>
      <c r="N219" s="30"/>
      <c r="O219" s="30" t="s">
        <v>940</v>
      </c>
      <c r="P219" s="30">
        <v>101</v>
      </c>
      <c r="Q219" s="30" t="s">
        <v>278</v>
      </c>
      <c r="R219" s="30" t="s">
        <v>10</v>
      </c>
      <c r="S219" s="30" t="s">
        <v>32</v>
      </c>
      <c r="T219" s="30"/>
      <c r="U219" s="30"/>
      <c r="V219" s="30"/>
      <c r="W219" s="30"/>
      <c r="X219" s="30"/>
      <c r="Y219" s="30"/>
      <c r="Z219" s="30"/>
      <c r="AA219" s="30"/>
      <c r="AB219" s="30"/>
      <c r="AC219" s="30"/>
      <c r="AD219" s="30"/>
      <c r="AE219" s="30"/>
      <c r="AF219" s="30"/>
      <c r="AG219" s="30" t="s">
        <v>434</v>
      </c>
      <c r="AH219" s="30" t="s">
        <v>463</v>
      </c>
      <c r="AI219" s="30" t="s">
        <v>457</v>
      </c>
      <c r="AJ219" s="30" t="s">
        <v>437</v>
      </c>
      <c r="AK219" s="29" t="s">
        <v>951</v>
      </c>
      <c r="AL219" s="29" t="s">
        <v>952</v>
      </c>
      <c r="AM219" s="30">
        <v>0</v>
      </c>
      <c r="AN219" s="30">
        <v>0</v>
      </c>
      <c r="AO219" s="30">
        <v>100</v>
      </c>
      <c r="AP219" s="30"/>
      <c r="AQ219" s="30"/>
      <c r="AR219" s="30">
        <v>100</v>
      </c>
      <c r="AS219" s="30"/>
      <c r="AT219" s="30"/>
      <c r="AU219" s="59">
        <v>100</v>
      </c>
      <c r="AV219" s="30"/>
      <c r="AW219" s="42"/>
      <c r="AX219" s="30">
        <v>30</v>
      </c>
      <c r="AY219" s="30"/>
      <c r="AZ219" s="30"/>
      <c r="BA219" s="30">
        <v>30</v>
      </c>
      <c r="BB219" s="30"/>
      <c r="BC219" s="30"/>
      <c r="BD219" s="30"/>
      <c r="BE219" s="30">
        <v>30</v>
      </c>
      <c r="BF219" s="30"/>
      <c r="BG219" s="30">
        <v>10</v>
      </c>
    </row>
    <row r="220" spans="1:61" ht="84.75" customHeight="1" x14ac:dyDescent="0.25">
      <c r="A220" s="43" t="s">
        <v>209</v>
      </c>
      <c r="B220" s="43" t="s">
        <v>25</v>
      </c>
      <c r="C220" s="43" t="s">
        <v>26</v>
      </c>
      <c r="D220" s="43" t="s">
        <v>272</v>
      </c>
      <c r="E220" s="43" t="s">
        <v>272</v>
      </c>
      <c r="F220" s="30" t="s">
        <v>213</v>
      </c>
      <c r="G220" s="30" t="s">
        <v>264</v>
      </c>
      <c r="H220" s="30" t="s">
        <v>265</v>
      </c>
      <c r="I220" s="30" t="s">
        <v>935</v>
      </c>
      <c r="J220" s="69" t="s">
        <v>953</v>
      </c>
      <c r="K220" s="69" t="s">
        <v>953</v>
      </c>
      <c r="L220" s="44" t="s">
        <v>938</v>
      </c>
      <c r="M220" s="30" t="s">
        <v>939</v>
      </c>
      <c r="N220" s="30"/>
      <c r="O220" s="30" t="s">
        <v>940</v>
      </c>
      <c r="P220" s="30">
        <v>102</v>
      </c>
      <c r="Q220" s="30" t="s">
        <v>279</v>
      </c>
      <c r="R220" s="30" t="s">
        <v>10</v>
      </c>
      <c r="S220" s="30" t="s">
        <v>32</v>
      </c>
      <c r="T220" s="30"/>
      <c r="U220" s="30"/>
      <c r="V220" s="30"/>
      <c r="W220" s="30"/>
      <c r="X220" s="30"/>
      <c r="Y220" s="30"/>
      <c r="Z220" s="30"/>
      <c r="AA220" s="30"/>
      <c r="AB220" s="30"/>
      <c r="AC220" s="30"/>
      <c r="AD220" s="30"/>
      <c r="AE220" s="30"/>
      <c r="AF220" s="30"/>
      <c r="AG220" s="30" t="s">
        <v>434</v>
      </c>
      <c r="AH220" s="30" t="s">
        <v>463</v>
      </c>
      <c r="AI220" s="30" t="s">
        <v>457</v>
      </c>
      <c r="AJ220" s="30" t="s">
        <v>437</v>
      </c>
      <c r="AK220" s="29" t="s">
        <v>954</v>
      </c>
      <c r="AL220" s="29" t="s">
        <v>955</v>
      </c>
      <c r="AM220" s="30">
        <v>0</v>
      </c>
      <c r="AN220" s="30">
        <v>10</v>
      </c>
      <c r="AO220" s="30">
        <v>40</v>
      </c>
      <c r="AP220" s="30">
        <v>20</v>
      </c>
      <c r="AQ220" s="30">
        <v>30</v>
      </c>
      <c r="AR220" s="30">
        <v>100</v>
      </c>
      <c r="AS220" s="30"/>
      <c r="AT220" s="30"/>
      <c r="AU220" s="30">
        <v>40</v>
      </c>
      <c r="AV220" s="30"/>
      <c r="AW220" s="42"/>
      <c r="AX220" s="30">
        <v>8</v>
      </c>
      <c r="AY220" s="30">
        <v>12</v>
      </c>
      <c r="AZ220" s="30">
        <v>8</v>
      </c>
      <c r="BA220" s="30"/>
      <c r="BB220" s="30"/>
      <c r="BC220" s="30"/>
      <c r="BD220" s="30"/>
      <c r="BE220" s="30"/>
      <c r="BF220" s="30">
        <v>12</v>
      </c>
      <c r="BG220" s="30"/>
    </row>
    <row r="221" spans="1:61" ht="84.75" customHeight="1" x14ac:dyDescent="0.25">
      <c r="A221" s="43" t="s">
        <v>209</v>
      </c>
      <c r="B221" s="43" t="s">
        <v>25</v>
      </c>
      <c r="C221" s="43" t="s">
        <v>26</v>
      </c>
      <c r="D221" s="43" t="s">
        <v>272</v>
      </c>
      <c r="E221" s="43" t="s">
        <v>272</v>
      </c>
      <c r="F221" s="30" t="s">
        <v>213</v>
      </c>
      <c r="G221" s="30" t="s">
        <v>214</v>
      </c>
      <c r="H221" s="30" t="s">
        <v>215</v>
      </c>
      <c r="I221" s="30" t="s">
        <v>935</v>
      </c>
      <c r="J221" s="30" t="s">
        <v>936</v>
      </c>
      <c r="K221" s="30" t="s">
        <v>937</v>
      </c>
      <c r="L221" s="44" t="s">
        <v>938</v>
      </c>
      <c r="M221" s="30" t="s">
        <v>939</v>
      </c>
      <c r="N221" s="30"/>
      <c r="O221" s="30" t="s">
        <v>940</v>
      </c>
      <c r="P221" s="30">
        <v>103</v>
      </c>
      <c r="Q221" s="30" t="s">
        <v>280</v>
      </c>
      <c r="R221" s="30" t="s">
        <v>36</v>
      </c>
      <c r="S221" s="30"/>
      <c r="T221" s="30"/>
      <c r="U221" s="30"/>
      <c r="V221" s="30"/>
      <c r="W221" s="30"/>
      <c r="X221" s="30"/>
      <c r="Y221" s="30"/>
      <c r="Z221" s="30"/>
      <c r="AA221" s="30"/>
      <c r="AB221" s="30"/>
      <c r="AC221" s="30"/>
      <c r="AD221" s="30"/>
      <c r="AE221" s="30"/>
      <c r="AF221" s="30"/>
      <c r="AG221" s="30" t="s">
        <v>434</v>
      </c>
      <c r="AH221" s="30" t="s">
        <v>463</v>
      </c>
      <c r="AI221" s="30" t="s">
        <v>441</v>
      </c>
      <c r="AJ221" s="30" t="s">
        <v>437</v>
      </c>
      <c r="AK221" s="29" t="s">
        <v>956</v>
      </c>
      <c r="AL221" s="29" t="s">
        <v>598</v>
      </c>
      <c r="AM221" s="30">
        <v>0</v>
      </c>
      <c r="AN221" s="30">
        <v>0</v>
      </c>
      <c r="AO221" s="30">
        <v>60</v>
      </c>
      <c r="AP221" s="30">
        <v>20</v>
      </c>
      <c r="AQ221" s="30">
        <v>10</v>
      </c>
      <c r="AR221" s="30">
        <v>90</v>
      </c>
      <c r="AS221" s="30"/>
      <c r="AT221" s="30"/>
      <c r="AU221" s="30">
        <v>60</v>
      </c>
      <c r="AV221" s="30"/>
      <c r="AW221" s="42"/>
      <c r="AX221" s="30"/>
      <c r="AY221" s="30"/>
      <c r="AZ221" s="30"/>
      <c r="BA221" s="30">
        <v>10</v>
      </c>
      <c r="BB221" s="30"/>
      <c r="BC221" s="30"/>
      <c r="BD221" s="30"/>
      <c r="BE221" s="30"/>
      <c r="BF221" s="30">
        <v>30</v>
      </c>
      <c r="BG221" s="30">
        <v>20</v>
      </c>
    </row>
    <row r="222" spans="1:61" ht="84.75" customHeight="1" x14ac:dyDescent="0.25">
      <c r="A222" s="43" t="s">
        <v>209</v>
      </c>
      <c r="B222" s="43" t="s">
        <v>25</v>
      </c>
      <c r="C222" s="43" t="s">
        <v>26</v>
      </c>
      <c r="D222" s="43" t="s">
        <v>272</v>
      </c>
      <c r="E222" s="43" t="s">
        <v>276</v>
      </c>
      <c r="F222" s="30" t="s">
        <v>213</v>
      </c>
      <c r="G222" s="30" t="s">
        <v>214</v>
      </c>
      <c r="H222" s="30" t="s">
        <v>215</v>
      </c>
      <c r="I222" s="30" t="s">
        <v>935</v>
      </c>
      <c r="J222" s="30" t="s">
        <v>936</v>
      </c>
      <c r="K222" s="30" t="s">
        <v>937</v>
      </c>
      <c r="L222" s="44" t="s">
        <v>938</v>
      </c>
      <c r="M222" s="30" t="s">
        <v>939</v>
      </c>
      <c r="N222" s="30"/>
      <c r="O222" s="30" t="s">
        <v>940</v>
      </c>
      <c r="P222" s="30">
        <v>148</v>
      </c>
      <c r="Q222" s="30" t="s">
        <v>281</v>
      </c>
      <c r="R222" s="30" t="s">
        <v>10</v>
      </c>
      <c r="S222" s="30" t="s">
        <v>32</v>
      </c>
      <c r="T222" s="30"/>
      <c r="U222" s="30"/>
      <c r="V222" s="30"/>
      <c r="W222" s="30"/>
      <c r="X222" s="30"/>
      <c r="Y222" s="30"/>
      <c r="Z222" s="30"/>
      <c r="AA222" s="30"/>
      <c r="AB222" s="30"/>
      <c r="AC222" s="30"/>
      <c r="AD222" s="30"/>
      <c r="AE222" s="30"/>
      <c r="AF222" s="30"/>
      <c r="AG222" s="30" t="s">
        <v>434</v>
      </c>
      <c r="AH222" s="30" t="s">
        <v>957</v>
      </c>
      <c r="AI222" s="30" t="s">
        <v>457</v>
      </c>
      <c r="AJ222" s="30" t="s">
        <v>437</v>
      </c>
      <c r="AK222" s="29" t="s">
        <v>958</v>
      </c>
      <c r="AL222" s="29" t="s">
        <v>959</v>
      </c>
      <c r="AM222" s="30">
        <v>0</v>
      </c>
      <c r="AN222" s="30">
        <v>0</v>
      </c>
      <c r="AO222" s="30">
        <v>100</v>
      </c>
      <c r="AP222" s="30">
        <v>0</v>
      </c>
      <c r="AQ222" s="30">
        <v>0</v>
      </c>
      <c r="AR222" s="30">
        <v>100</v>
      </c>
      <c r="AS222" s="30">
        <v>50</v>
      </c>
      <c r="AT222" s="30"/>
      <c r="AU222" s="30">
        <v>100</v>
      </c>
      <c r="AV222" s="30"/>
      <c r="AW222" s="42"/>
      <c r="AX222" s="30"/>
      <c r="AY222" s="30"/>
      <c r="AZ222" s="30">
        <v>30</v>
      </c>
      <c r="BA222" s="30"/>
      <c r="BB222" s="30">
        <v>30</v>
      </c>
      <c r="BC222" s="30"/>
      <c r="BD222" s="30"/>
      <c r="BE222" s="30"/>
      <c r="BF222" s="30"/>
      <c r="BG222" s="30">
        <v>40</v>
      </c>
    </row>
    <row r="223" spans="1:61" ht="84.75" customHeight="1" x14ac:dyDescent="0.25">
      <c r="A223" s="43" t="s">
        <v>209</v>
      </c>
      <c r="B223" s="43" t="s">
        <v>25</v>
      </c>
      <c r="C223" s="43" t="s">
        <v>26</v>
      </c>
      <c r="D223" s="43" t="s">
        <v>272</v>
      </c>
      <c r="E223" s="43" t="s">
        <v>276</v>
      </c>
      <c r="F223" s="30" t="s">
        <v>213</v>
      </c>
      <c r="G223" s="30" t="s">
        <v>214</v>
      </c>
      <c r="H223" s="30" t="s">
        <v>215</v>
      </c>
      <c r="I223" s="30" t="s">
        <v>935</v>
      </c>
      <c r="J223" s="30" t="s">
        <v>936</v>
      </c>
      <c r="K223" s="30" t="s">
        <v>937</v>
      </c>
      <c r="L223" s="44" t="s">
        <v>938</v>
      </c>
      <c r="M223" s="30" t="s">
        <v>939</v>
      </c>
      <c r="N223" s="30"/>
      <c r="O223" s="30" t="s">
        <v>940</v>
      </c>
      <c r="P223" s="30">
        <v>149</v>
      </c>
      <c r="Q223" s="69" t="s">
        <v>282</v>
      </c>
      <c r="R223" s="69" t="s">
        <v>53</v>
      </c>
      <c r="S223" s="30" t="s">
        <v>32</v>
      </c>
      <c r="T223" s="30"/>
      <c r="U223" s="30"/>
      <c r="V223" s="30"/>
      <c r="W223" s="30"/>
      <c r="X223" s="30"/>
      <c r="Y223" s="30"/>
      <c r="Z223" s="30"/>
      <c r="AA223" s="30"/>
      <c r="AB223" s="30"/>
      <c r="AC223" s="30"/>
      <c r="AD223" s="30"/>
      <c r="AE223" s="30"/>
      <c r="AF223" s="30"/>
      <c r="AG223" s="30" t="s">
        <v>444</v>
      </c>
      <c r="AH223" s="30" t="s">
        <v>460</v>
      </c>
      <c r="AI223" s="30" t="s">
        <v>457</v>
      </c>
      <c r="AJ223" s="30" t="s">
        <v>437</v>
      </c>
      <c r="AK223" s="29" t="s">
        <v>960</v>
      </c>
      <c r="AL223" s="29" t="s">
        <v>961</v>
      </c>
      <c r="AM223" s="30">
        <v>0</v>
      </c>
      <c r="AN223" s="30">
        <v>60</v>
      </c>
      <c r="AO223" s="30">
        <v>65</v>
      </c>
      <c r="AP223" s="30">
        <v>70</v>
      </c>
      <c r="AQ223" s="30">
        <v>75</v>
      </c>
      <c r="AR223" s="30">
        <v>75</v>
      </c>
      <c r="AS223" s="30">
        <v>34</v>
      </c>
      <c r="AT223" s="30"/>
      <c r="AU223" s="30">
        <v>65</v>
      </c>
      <c r="AV223" s="30">
        <v>0</v>
      </c>
      <c r="AW223" s="42">
        <v>5</v>
      </c>
      <c r="AX223" s="30">
        <v>10</v>
      </c>
      <c r="AY223" s="30">
        <v>5</v>
      </c>
      <c r="AZ223" s="30">
        <v>5</v>
      </c>
      <c r="BA223" s="30">
        <v>5</v>
      </c>
      <c r="BB223" s="30">
        <v>5</v>
      </c>
      <c r="BC223" s="30">
        <v>5</v>
      </c>
      <c r="BD223" s="30">
        <v>5</v>
      </c>
      <c r="BE223" s="30">
        <v>5</v>
      </c>
      <c r="BF223" s="30">
        <v>5</v>
      </c>
      <c r="BG223" s="30">
        <v>10</v>
      </c>
    </row>
    <row r="224" spans="1:61" ht="84.75" customHeight="1" x14ac:dyDescent="0.25">
      <c r="A224" s="43" t="s">
        <v>209</v>
      </c>
      <c r="B224" s="43" t="s">
        <v>25</v>
      </c>
      <c r="C224" s="43" t="s">
        <v>26</v>
      </c>
      <c r="D224" s="43" t="s">
        <v>272</v>
      </c>
      <c r="E224" s="43" t="s">
        <v>276</v>
      </c>
      <c r="F224" s="30" t="s">
        <v>213</v>
      </c>
      <c r="G224" s="30" t="s">
        <v>214</v>
      </c>
      <c r="H224" s="30" t="s">
        <v>215</v>
      </c>
      <c r="I224" s="30" t="s">
        <v>935</v>
      </c>
      <c r="J224" s="30" t="s">
        <v>936</v>
      </c>
      <c r="K224" s="30" t="s">
        <v>937</v>
      </c>
      <c r="L224" s="44" t="s">
        <v>938</v>
      </c>
      <c r="M224" s="30" t="s">
        <v>939</v>
      </c>
      <c r="N224" s="30"/>
      <c r="O224" s="30" t="s">
        <v>940</v>
      </c>
      <c r="P224" s="30">
        <v>104</v>
      </c>
      <c r="Q224" s="30" t="s">
        <v>283</v>
      </c>
      <c r="R224" s="30" t="s">
        <v>36</v>
      </c>
      <c r="S224" s="30"/>
      <c r="T224" s="30"/>
      <c r="U224" s="30"/>
      <c r="V224" s="30"/>
      <c r="W224" s="30"/>
      <c r="X224" s="30"/>
      <c r="Y224" s="30"/>
      <c r="Z224" s="30"/>
      <c r="AA224" s="30"/>
      <c r="AB224" s="30"/>
      <c r="AC224" s="30"/>
      <c r="AD224" s="30"/>
      <c r="AE224" s="30"/>
      <c r="AF224" s="30"/>
      <c r="AG224" s="30" t="s">
        <v>434</v>
      </c>
      <c r="AH224" s="30" t="s">
        <v>957</v>
      </c>
      <c r="AI224" s="30" t="s">
        <v>457</v>
      </c>
      <c r="AJ224" s="30" t="s">
        <v>437</v>
      </c>
      <c r="AK224" s="29" t="s">
        <v>962</v>
      </c>
      <c r="AL224" s="29" t="s">
        <v>963</v>
      </c>
      <c r="AM224" s="30">
        <v>0</v>
      </c>
      <c r="AN224" s="30">
        <v>0</v>
      </c>
      <c r="AO224" s="30">
        <v>100</v>
      </c>
      <c r="AP224" s="30"/>
      <c r="AQ224" s="30"/>
      <c r="AR224" s="30">
        <v>100</v>
      </c>
      <c r="AS224" s="30"/>
      <c r="AT224" s="30"/>
      <c r="AU224" s="59">
        <v>100</v>
      </c>
      <c r="AV224" s="30"/>
      <c r="AW224" s="42">
        <v>0</v>
      </c>
      <c r="AX224" s="30">
        <v>0</v>
      </c>
      <c r="AY224" s="30"/>
      <c r="AZ224" s="30"/>
      <c r="BA224" s="30"/>
      <c r="BB224" s="30"/>
      <c r="BC224" s="30">
        <v>0</v>
      </c>
      <c r="BD224" s="30">
        <v>40</v>
      </c>
      <c r="BE224" s="30"/>
      <c r="BF224" s="30">
        <v>40</v>
      </c>
      <c r="BG224" s="30">
        <v>20</v>
      </c>
    </row>
    <row r="225" spans="1:59" ht="84.75" customHeight="1" x14ac:dyDescent="0.25">
      <c r="A225" s="43" t="s">
        <v>209</v>
      </c>
      <c r="B225" s="43" t="s">
        <v>25</v>
      </c>
      <c r="C225" s="43" t="s">
        <v>26</v>
      </c>
      <c r="D225" s="43" t="s">
        <v>272</v>
      </c>
      <c r="E225" s="43" t="s">
        <v>276</v>
      </c>
      <c r="F225" s="30" t="s">
        <v>213</v>
      </c>
      <c r="G225" s="30" t="s">
        <v>214</v>
      </c>
      <c r="H225" s="30" t="s">
        <v>215</v>
      </c>
      <c r="I225" s="30" t="s">
        <v>935</v>
      </c>
      <c r="J225" s="30" t="s">
        <v>936</v>
      </c>
      <c r="K225" s="30" t="s">
        <v>964</v>
      </c>
      <c r="L225" s="44" t="s">
        <v>938</v>
      </c>
      <c r="M225" s="30" t="s">
        <v>939</v>
      </c>
      <c r="N225" s="30"/>
      <c r="O225" s="30" t="s">
        <v>940</v>
      </c>
      <c r="P225" s="30">
        <v>105</v>
      </c>
      <c r="Q225" s="69" t="s">
        <v>284</v>
      </c>
      <c r="R225" s="69" t="s">
        <v>965</v>
      </c>
      <c r="S225" s="30"/>
      <c r="T225" s="30">
        <v>3950</v>
      </c>
      <c r="U225" s="30"/>
      <c r="V225" s="30"/>
      <c r="W225" s="30"/>
      <c r="X225" s="30"/>
      <c r="Y225" s="30"/>
      <c r="Z225" s="30"/>
      <c r="AA225" s="30"/>
      <c r="AB225" s="30"/>
      <c r="AC225" s="30"/>
      <c r="AD225" s="30"/>
      <c r="AE225" s="30"/>
      <c r="AF225" s="30"/>
      <c r="AG225" s="30" t="s">
        <v>444</v>
      </c>
      <c r="AH225" s="30" t="s">
        <v>966</v>
      </c>
      <c r="AI225" s="30" t="s">
        <v>457</v>
      </c>
      <c r="AJ225" s="30" t="s">
        <v>437</v>
      </c>
      <c r="AK225" s="29" t="s">
        <v>967</v>
      </c>
      <c r="AL225" s="29" t="s">
        <v>968</v>
      </c>
      <c r="AM225" s="30"/>
      <c r="AN225" s="30"/>
      <c r="AO225" s="30">
        <v>80</v>
      </c>
      <c r="AP225" s="30"/>
      <c r="AQ225" s="30"/>
      <c r="AR225" s="30">
        <v>80</v>
      </c>
      <c r="AS225" s="30"/>
      <c r="AT225" s="29"/>
      <c r="AU225" s="30">
        <v>80</v>
      </c>
      <c r="AV225" s="30">
        <v>3</v>
      </c>
      <c r="AW225" s="42">
        <v>5</v>
      </c>
      <c r="AX225" s="30">
        <v>12</v>
      </c>
      <c r="AY225" s="30">
        <v>20</v>
      </c>
      <c r="AZ225" s="30">
        <v>25</v>
      </c>
      <c r="BA225" s="30">
        <v>30</v>
      </c>
      <c r="BB225" s="30">
        <v>35</v>
      </c>
      <c r="BC225" s="30">
        <v>40</v>
      </c>
      <c r="BD225" s="30">
        <v>45</v>
      </c>
      <c r="BE225" s="30">
        <v>50</v>
      </c>
      <c r="BF225" s="30">
        <v>55</v>
      </c>
      <c r="BG225" s="30">
        <v>60</v>
      </c>
    </row>
    <row r="226" spans="1:59" ht="84.75" customHeight="1" x14ac:dyDescent="0.25">
      <c r="A226" s="43" t="s">
        <v>209</v>
      </c>
      <c r="B226" s="43" t="s">
        <v>25</v>
      </c>
      <c r="C226" s="43" t="s">
        <v>26</v>
      </c>
      <c r="D226" s="43" t="s">
        <v>272</v>
      </c>
      <c r="E226" s="43" t="s">
        <v>276</v>
      </c>
      <c r="F226" s="30" t="s">
        <v>213</v>
      </c>
      <c r="G226" s="30" t="s">
        <v>214</v>
      </c>
      <c r="H226" s="30" t="s">
        <v>215</v>
      </c>
      <c r="I226" s="30" t="s">
        <v>935</v>
      </c>
      <c r="J226" s="30" t="s">
        <v>936</v>
      </c>
      <c r="K226" s="30" t="s">
        <v>964</v>
      </c>
      <c r="L226" s="44" t="s">
        <v>938</v>
      </c>
      <c r="M226" s="30" t="s">
        <v>939</v>
      </c>
      <c r="N226" s="30"/>
      <c r="O226" s="30" t="s">
        <v>940</v>
      </c>
      <c r="P226" s="30">
        <v>194</v>
      </c>
      <c r="Q226" s="30" t="s">
        <v>285</v>
      </c>
      <c r="R226" s="30" t="s">
        <v>10</v>
      </c>
      <c r="S226" s="30" t="s">
        <v>32</v>
      </c>
      <c r="T226" s="30">
        <v>3950</v>
      </c>
      <c r="U226" s="30"/>
      <c r="V226" s="30"/>
      <c r="W226" s="30"/>
      <c r="X226" s="30"/>
      <c r="Y226" s="30"/>
      <c r="Z226" s="30"/>
      <c r="AA226" s="30"/>
      <c r="AB226" s="30"/>
      <c r="AC226" s="30"/>
      <c r="AD226" s="30"/>
      <c r="AE226" s="30"/>
      <c r="AF226" s="30"/>
      <c r="AG226" s="30" t="s">
        <v>434</v>
      </c>
      <c r="AH226" s="30" t="s">
        <v>463</v>
      </c>
      <c r="AI226" s="30" t="s">
        <v>441</v>
      </c>
      <c r="AJ226" s="30" t="s">
        <v>437</v>
      </c>
      <c r="AK226" s="29" t="s">
        <v>969</v>
      </c>
      <c r="AL226" s="29" t="s">
        <v>970</v>
      </c>
      <c r="AM226" s="30">
        <v>0</v>
      </c>
      <c r="AN226" s="30">
        <v>66</v>
      </c>
      <c r="AO226" s="30">
        <v>30</v>
      </c>
      <c r="AP226" s="30">
        <v>4</v>
      </c>
      <c r="AQ226" s="30">
        <v>0</v>
      </c>
      <c r="AR226" s="30">
        <v>100</v>
      </c>
      <c r="AS226" s="30">
        <v>26</v>
      </c>
      <c r="AT226" s="29"/>
      <c r="AU226" s="30">
        <v>30</v>
      </c>
      <c r="AV226" s="30"/>
      <c r="AW226" s="42"/>
      <c r="AX226" s="30"/>
      <c r="AY226" s="30"/>
      <c r="AZ226" s="30"/>
      <c r="BA226" s="30">
        <v>6</v>
      </c>
      <c r="BB226" s="30"/>
      <c r="BC226" s="30"/>
      <c r="BD226" s="30"/>
      <c r="BE226" s="30"/>
      <c r="BF226" s="30">
        <v>6</v>
      </c>
      <c r="BG226" s="30">
        <v>18</v>
      </c>
    </row>
    <row r="227" spans="1:59" ht="84.75" customHeight="1" x14ac:dyDescent="0.25">
      <c r="A227" s="43" t="s">
        <v>209</v>
      </c>
      <c r="B227" s="43" t="s">
        <v>25</v>
      </c>
      <c r="C227" s="43" t="s">
        <v>26</v>
      </c>
      <c r="D227" s="43" t="s">
        <v>272</v>
      </c>
      <c r="E227" s="43" t="s">
        <v>286</v>
      </c>
      <c r="F227" s="30" t="s">
        <v>213</v>
      </c>
      <c r="G227" s="30" t="s">
        <v>214</v>
      </c>
      <c r="H227" s="30" t="s">
        <v>215</v>
      </c>
      <c r="I227" s="30" t="s">
        <v>935</v>
      </c>
      <c r="J227" s="30" t="s">
        <v>936</v>
      </c>
      <c r="K227" s="30" t="s">
        <v>971</v>
      </c>
      <c r="L227" s="44" t="s">
        <v>972</v>
      </c>
      <c r="M227" s="30" t="s">
        <v>973</v>
      </c>
      <c r="N227" s="44" t="s">
        <v>826</v>
      </c>
      <c r="O227" s="30" t="s">
        <v>974</v>
      </c>
      <c r="P227" s="30">
        <v>142</v>
      </c>
      <c r="Q227" s="69" t="s">
        <v>287</v>
      </c>
      <c r="R227" s="69" t="s">
        <v>53</v>
      </c>
      <c r="S227" s="30" t="s">
        <v>32</v>
      </c>
      <c r="T227" s="30"/>
      <c r="U227" s="30"/>
      <c r="V227" s="30"/>
      <c r="W227" s="30"/>
      <c r="X227" s="30"/>
      <c r="Y227" s="30"/>
      <c r="Z227" s="30"/>
      <c r="AA227" s="30"/>
      <c r="AB227" s="30"/>
      <c r="AC227" s="30"/>
      <c r="AD227" s="30"/>
      <c r="AE227" s="30"/>
      <c r="AF227" s="30"/>
      <c r="AG227" s="30" t="s">
        <v>434</v>
      </c>
      <c r="AH227" s="30" t="s">
        <v>463</v>
      </c>
      <c r="AI227" s="30" t="s">
        <v>457</v>
      </c>
      <c r="AJ227" s="30" t="s">
        <v>437</v>
      </c>
      <c r="AK227" s="29" t="s">
        <v>975</v>
      </c>
      <c r="AL227" s="29" t="s">
        <v>976</v>
      </c>
      <c r="AM227" s="30">
        <v>0</v>
      </c>
      <c r="AN227" s="30">
        <v>100</v>
      </c>
      <c r="AO227" s="30">
        <v>100</v>
      </c>
      <c r="AP227" s="30">
        <v>100</v>
      </c>
      <c r="AQ227" s="30">
        <v>100</v>
      </c>
      <c r="AR227" s="30">
        <v>100</v>
      </c>
      <c r="AS227" s="30">
        <v>100</v>
      </c>
      <c r="AT227" s="29"/>
      <c r="AU227" s="30">
        <v>100</v>
      </c>
      <c r="AV227" s="30"/>
      <c r="AW227" s="42"/>
      <c r="AX227" s="30">
        <v>24</v>
      </c>
      <c r="AY227" s="30"/>
      <c r="AZ227" s="30"/>
      <c r="BA227" s="30">
        <v>41</v>
      </c>
      <c r="BB227" s="30"/>
      <c r="BC227" s="30"/>
      <c r="BD227" s="30">
        <v>81</v>
      </c>
      <c r="BE227" s="30"/>
      <c r="BF227" s="30"/>
      <c r="BG227" s="30">
        <v>100</v>
      </c>
    </row>
    <row r="228" spans="1:59" ht="84.75" customHeight="1" x14ac:dyDescent="0.25">
      <c r="A228" s="43" t="s">
        <v>209</v>
      </c>
      <c r="B228" s="43" t="s">
        <v>25</v>
      </c>
      <c r="C228" s="43" t="s">
        <v>26</v>
      </c>
      <c r="D228" s="43" t="s">
        <v>272</v>
      </c>
      <c r="E228" s="43" t="s">
        <v>272</v>
      </c>
      <c r="F228" s="30" t="s">
        <v>213</v>
      </c>
      <c r="G228" s="30" t="s">
        <v>214</v>
      </c>
      <c r="H228" s="30" t="s">
        <v>215</v>
      </c>
      <c r="I228" s="30" t="s">
        <v>935</v>
      </c>
      <c r="J228" s="30" t="s">
        <v>936</v>
      </c>
      <c r="K228" s="30" t="s">
        <v>971</v>
      </c>
      <c r="L228" s="44" t="s">
        <v>972</v>
      </c>
      <c r="M228" s="30" t="s">
        <v>973</v>
      </c>
      <c r="N228" s="44" t="s">
        <v>826</v>
      </c>
      <c r="O228" s="30" t="s">
        <v>974</v>
      </c>
      <c r="P228" s="30">
        <v>202</v>
      </c>
      <c r="Q228" s="30" t="s">
        <v>288</v>
      </c>
      <c r="R228" s="30" t="s">
        <v>36</v>
      </c>
      <c r="S228" s="30"/>
      <c r="T228" s="30"/>
      <c r="U228" s="30"/>
      <c r="V228" s="30"/>
      <c r="W228" s="30"/>
      <c r="X228" s="30"/>
      <c r="Y228" s="30"/>
      <c r="Z228" s="30"/>
      <c r="AA228" s="30"/>
      <c r="AB228" s="30"/>
      <c r="AC228" s="30"/>
      <c r="AD228" s="30"/>
      <c r="AE228" s="30"/>
      <c r="AF228" s="30"/>
      <c r="AG228" s="30" t="s">
        <v>469</v>
      </c>
      <c r="AH228" s="30" t="s">
        <v>463</v>
      </c>
      <c r="AI228" s="30" t="s">
        <v>441</v>
      </c>
      <c r="AJ228" s="30" t="s">
        <v>437</v>
      </c>
      <c r="AK228" s="29" t="s">
        <v>977</v>
      </c>
      <c r="AL228" s="29" t="s">
        <v>978</v>
      </c>
      <c r="AM228" s="30">
        <v>0</v>
      </c>
      <c r="AN228" s="30">
        <v>30</v>
      </c>
      <c r="AO228" s="30">
        <v>30</v>
      </c>
      <c r="AP228" s="30">
        <v>30</v>
      </c>
      <c r="AQ228" s="30">
        <v>10</v>
      </c>
      <c r="AR228" s="30">
        <v>100</v>
      </c>
      <c r="AS228" s="30">
        <v>30</v>
      </c>
      <c r="AT228" s="29"/>
      <c r="AU228" s="30">
        <v>30</v>
      </c>
      <c r="AV228" s="30"/>
      <c r="AW228" s="42"/>
      <c r="AX228" s="30">
        <v>6</v>
      </c>
      <c r="AY228" s="30"/>
      <c r="AZ228" s="30"/>
      <c r="BA228" s="30">
        <v>10.5</v>
      </c>
      <c r="BB228" s="30">
        <v>6</v>
      </c>
      <c r="BC228" s="30"/>
      <c r="BD228" s="30"/>
      <c r="BE228" s="30"/>
      <c r="BF228" s="30"/>
      <c r="BG228" s="30">
        <v>7.5</v>
      </c>
    </row>
    <row r="229" spans="1:59" ht="84.75" customHeight="1" x14ac:dyDescent="0.25">
      <c r="A229" s="43" t="s">
        <v>209</v>
      </c>
      <c r="B229" s="43" t="s">
        <v>25</v>
      </c>
      <c r="C229" s="43" t="s">
        <v>26</v>
      </c>
      <c r="D229" s="43" t="s">
        <v>272</v>
      </c>
      <c r="E229" s="43" t="s">
        <v>276</v>
      </c>
      <c r="F229" s="30" t="s">
        <v>213</v>
      </c>
      <c r="G229" s="30" t="s">
        <v>214</v>
      </c>
      <c r="H229" s="30" t="s">
        <v>215</v>
      </c>
      <c r="I229" s="30" t="s">
        <v>935</v>
      </c>
      <c r="J229" s="30" t="s">
        <v>936</v>
      </c>
      <c r="K229" s="30" t="s">
        <v>937</v>
      </c>
      <c r="L229" s="44" t="s">
        <v>938</v>
      </c>
      <c r="M229" s="30" t="s">
        <v>939</v>
      </c>
      <c r="N229" s="30" t="s">
        <v>979</v>
      </c>
      <c r="O229" s="30" t="s">
        <v>940</v>
      </c>
      <c r="P229" s="30">
        <v>169</v>
      </c>
      <c r="Q229" s="30" t="s">
        <v>289</v>
      </c>
      <c r="R229" s="30" t="s">
        <v>36</v>
      </c>
      <c r="S229" s="30"/>
      <c r="T229" s="30"/>
      <c r="U229" s="30"/>
      <c r="V229" s="30"/>
      <c r="W229" s="30"/>
      <c r="X229" s="30"/>
      <c r="Y229" s="30"/>
      <c r="Z229" s="30"/>
      <c r="AA229" s="30"/>
      <c r="AB229" s="30"/>
      <c r="AC229" s="30"/>
      <c r="AD229" s="30"/>
      <c r="AE229" s="30"/>
      <c r="AF229" s="30"/>
      <c r="AG229" s="30" t="s">
        <v>469</v>
      </c>
      <c r="AH229" s="30" t="s">
        <v>463</v>
      </c>
      <c r="AI229" s="30" t="s">
        <v>457</v>
      </c>
      <c r="AJ229" s="30" t="s">
        <v>437</v>
      </c>
      <c r="AK229" s="165" t="s">
        <v>980</v>
      </c>
      <c r="AL229" s="29" t="s">
        <v>981</v>
      </c>
      <c r="AM229" s="30" t="s">
        <v>170</v>
      </c>
      <c r="AN229" s="30" t="s">
        <v>170</v>
      </c>
      <c r="AO229" s="30">
        <v>100</v>
      </c>
      <c r="AP229" s="30">
        <v>100</v>
      </c>
      <c r="AQ229" s="30">
        <v>100</v>
      </c>
      <c r="AR229" s="30">
        <v>100</v>
      </c>
      <c r="AS229" s="30"/>
      <c r="AT229" s="29"/>
      <c r="AU229" s="30">
        <v>100</v>
      </c>
      <c r="AV229" s="30"/>
      <c r="AW229" s="42"/>
      <c r="AX229" s="30"/>
      <c r="AY229" s="30"/>
      <c r="AZ229" s="30"/>
      <c r="BA229" s="30"/>
      <c r="BB229" s="30"/>
      <c r="BC229" s="30"/>
      <c r="BD229" s="30">
        <v>40</v>
      </c>
      <c r="BE229" s="30">
        <v>30</v>
      </c>
      <c r="BF229" s="30">
        <v>30</v>
      </c>
      <c r="BG229" s="30"/>
    </row>
    <row r="230" spans="1:59" ht="84.75" customHeight="1" x14ac:dyDescent="0.25">
      <c r="A230" s="43" t="s">
        <v>209</v>
      </c>
      <c r="B230" s="43" t="s">
        <v>25</v>
      </c>
      <c r="C230" s="43" t="s">
        <v>26</v>
      </c>
      <c r="D230" s="43" t="s">
        <v>272</v>
      </c>
      <c r="E230" s="43" t="s">
        <v>276</v>
      </c>
      <c r="F230" s="30" t="s">
        <v>213</v>
      </c>
      <c r="G230" s="30" t="s">
        <v>214</v>
      </c>
      <c r="H230" s="30" t="s">
        <v>215</v>
      </c>
      <c r="I230" s="30" t="s">
        <v>935</v>
      </c>
      <c r="J230" s="69" t="s">
        <v>950</v>
      </c>
      <c r="K230" s="69" t="s">
        <v>950</v>
      </c>
      <c r="L230" s="44" t="s">
        <v>938</v>
      </c>
      <c r="M230" s="30" t="s">
        <v>939</v>
      </c>
      <c r="N230" s="30" t="s">
        <v>979</v>
      </c>
      <c r="O230" s="30" t="s">
        <v>940</v>
      </c>
      <c r="P230" s="30">
        <v>165</v>
      </c>
      <c r="Q230" s="69" t="s">
        <v>290</v>
      </c>
      <c r="R230" s="30" t="s">
        <v>36</v>
      </c>
      <c r="S230" s="30"/>
      <c r="T230" s="30"/>
      <c r="U230" s="30"/>
      <c r="V230" s="30"/>
      <c r="W230" s="30"/>
      <c r="X230" s="30"/>
      <c r="Y230" s="30"/>
      <c r="Z230" s="30"/>
      <c r="AA230" s="30"/>
      <c r="AB230" s="30"/>
      <c r="AC230" s="30"/>
      <c r="AD230" s="30"/>
      <c r="AE230" s="30"/>
      <c r="AF230" s="30"/>
      <c r="AG230" s="30" t="s">
        <v>469</v>
      </c>
      <c r="AH230" s="30" t="s">
        <v>463</v>
      </c>
      <c r="AI230" s="30" t="s">
        <v>457</v>
      </c>
      <c r="AJ230" s="30" t="s">
        <v>437</v>
      </c>
      <c r="AK230" s="29" t="s">
        <v>982</v>
      </c>
      <c r="AL230" s="29" t="s">
        <v>983</v>
      </c>
      <c r="AM230" s="30">
        <v>0</v>
      </c>
      <c r="AN230" s="30">
        <v>0</v>
      </c>
      <c r="AO230" s="30">
        <v>100</v>
      </c>
      <c r="AP230" s="30">
        <v>100</v>
      </c>
      <c r="AQ230" s="30">
        <v>100</v>
      </c>
      <c r="AR230" s="30">
        <v>100</v>
      </c>
      <c r="AS230" s="30"/>
      <c r="AT230" s="30"/>
      <c r="AU230" s="59">
        <v>100</v>
      </c>
      <c r="AV230" s="30"/>
      <c r="AW230" s="42"/>
      <c r="AX230" s="30"/>
      <c r="AY230" s="30"/>
      <c r="AZ230" s="30"/>
      <c r="BA230" s="30"/>
      <c r="BB230" s="30"/>
      <c r="BC230" s="30"/>
      <c r="BD230" s="30">
        <v>30</v>
      </c>
      <c r="BE230" s="30"/>
      <c r="BF230" s="30">
        <v>40</v>
      </c>
      <c r="BG230" s="30">
        <v>30</v>
      </c>
    </row>
    <row r="231" spans="1:59" ht="84.75" customHeight="1" x14ac:dyDescent="0.25">
      <c r="A231" s="43" t="s">
        <v>209</v>
      </c>
      <c r="B231" s="43" t="s">
        <v>25</v>
      </c>
      <c r="C231" s="43" t="s">
        <v>26</v>
      </c>
      <c r="D231" s="43" t="s">
        <v>272</v>
      </c>
      <c r="E231" s="43" t="s">
        <v>276</v>
      </c>
      <c r="F231" s="30" t="s">
        <v>213</v>
      </c>
      <c r="G231" s="30" t="s">
        <v>214</v>
      </c>
      <c r="H231" s="30" t="s">
        <v>215</v>
      </c>
      <c r="I231" s="30" t="s">
        <v>935</v>
      </c>
      <c r="J231" s="30" t="s">
        <v>936</v>
      </c>
      <c r="K231" s="30" t="s">
        <v>937</v>
      </c>
      <c r="L231" s="44" t="s">
        <v>938</v>
      </c>
      <c r="M231" s="30" t="s">
        <v>939</v>
      </c>
      <c r="N231" s="30" t="s">
        <v>979</v>
      </c>
      <c r="O231" s="30" t="s">
        <v>940</v>
      </c>
      <c r="P231" s="30">
        <v>162</v>
      </c>
      <c r="Q231" s="30" t="s">
        <v>291</v>
      </c>
      <c r="R231" s="30" t="s">
        <v>36</v>
      </c>
      <c r="S231" s="30"/>
      <c r="T231" s="30"/>
      <c r="U231" s="30"/>
      <c r="V231" s="30"/>
      <c r="W231" s="30"/>
      <c r="X231" s="30"/>
      <c r="Y231" s="30"/>
      <c r="Z231" s="30"/>
      <c r="AA231" s="30"/>
      <c r="AB231" s="30"/>
      <c r="AC231" s="30"/>
      <c r="AD231" s="30"/>
      <c r="AE231" s="30"/>
      <c r="AF231" s="30"/>
      <c r="AG231" s="30" t="s">
        <v>434</v>
      </c>
      <c r="AH231" s="30" t="s">
        <v>463</v>
      </c>
      <c r="AI231" s="30" t="s">
        <v>457</v>
      </c>
      <c r="AJ231" s="30" t="s">
        <v>437</v>
      </c>
      <c r="AK231" s="69" t="s">
        <v>984</v>
      </c>
      <c r="AL231" s="30" t="s">
        <v>985</v>
      </c>
      <c r="AM231" s="30">
        <v>0</v>
      </c>
      <c r="AN231" s="30">
        <v>0</v>
      </c>
      <c r="AO231" s="30">
        <v>100</v>
      </c>
      <c r="AP231" s="30"/>
      <c r="AQ231" s="30"/>
      <c r="AR231" s="30">
        <v>100</v>
      </c>
      <c r="AS231" s="30"/>
      <c r="AT231" s="30"/>
      <c r="AU231" s="30">
        <v>100</v>
      </c>
      <c r="AV231" s="30">
        <v>0</v>
      </c>
      <c r="AW231" s="42">
        <v>0</v>
      </c>
      <c r="AX231" s="30"/>
      <c r="AY231" s="30">
        <v>0</v>
      </c>
      <c r="AZ231" s="30">
        <v>0</v>
      </c>
      <c r="BA231" s="30">
        <v>50</v>
      </c>
      <c r="BB231" s="30"/>
      <c r="BC231" s="30"/>
      <c r="BD231" s="30">
        <v>50</v>
      </c>
      <c r="BE231" s="30"/>
      <c r="BF231" s="30"/>
      <c r="BG231" s="30"/>
    </row>
    <row r="232" spans="1:59" ht="84.75" customHeight="1" x14ac:dyDescent="0.25">
      <c r="A232" s="43" t="s">
        <v>209</v>
      </c>
      <c r="B232" s="43" t="s">
        <v>25</v>
      </c>
      <c r="C232" s="43" t="s">
        <v>26</v>
      </c>
      <c r="D232" s="43" t="s">
        <v>272</v>
      </c>
      <c r="E232" s="43" t="s">
        <v>276</v>
      </c>
      <c r="F232" s="30" t="s">
        <v>213</v>
      </c>
      <c r="G232" s="30" t="s">
        <v>214</v>
      </c>
      <c r="H232" s="30" t="s">
        <v>215</v>
      </c>
      <c r="I232" s="30" t="s">
        <v>935</v>
      </c>
      <c r="J232" s="30" t="s">
        <v>936</v>
      </c>
      <c r="K232" s="30" t="s">
        <v>937</v>
      </c>
      <c r="L232" s="44" t="s">
        <v>938</v>
      </c>
      <c r="M232" s="30" t="s">
        <v>939</v>
      </c>
      <c r="N232" s="30" t="s">
        <v>979</v>
      </c>
      <c r="O232" s="30" t="s">
        <v>940</v>
      </c>
      <c r="P232" s="30">
        <v>167</v>
      </c>
      <c r="Q232" s="69" t="s">
        <v>292</v>
      </c>
      <c r="R232" s="69" t="s">
        <v>965</v>
      </c>
      <c r="S232" s="30"/>
      <c r="T232" s="30"/>
      <c r="U232" s="30"/>
      <c r="V232" s="30"/>
      <c r="W232" s="30"/>
      <c r="X232" s="30"/>
      <c r="Y232" s="30"/>
      <c r="Z232" s="30"/>
      <c r="AA232" s="30"/>
      <c r="AB232" s="30"/>
      <c r="AC232" s="30"/>
      <c r="AD232" s="30"/>
      <c r="AE232" s="30"/>
      <c r="AF232" s="30"/>
      <c r="AG232" s="30" t="s">
        <v>434</v>
      </c>
      <c r="AH232" s="69" t="s">
        <v>460</v>
      </c>
      <c r="AI232" s="30" t="s">
        <v>457</v>
      </c>
      <c r="AJ232" s="30" t="s">
        <v>437</v>
      </c>
      <c r="AK232" s="69" t="s">
        <v>986</v>
      </c>
      <c r="AL232" s="30" t="s">
        <v>985</v>
      </c>
      <c r="AM232" s="30">
        <v>0</v>
      </c>
      <c r="AN232" s="30">
        <v>0</v>
      </c>
      <c r="AO232" s="30">
        <v>100</v>
      </c>
      <c r="AP232" s="30">
        <v>100</v>
      </c>
      <c r="AQ232" s="30">
        <v>100</v>
      </c>
      <c r="AR232" s="30">
        <v>100</v>
      </c>
      <c r="AS232" s="30"/>
      <c r="AT232" s="30"/>
      <c r="AU232" s="30">
        <v>100</v>
      </c>
      <c r="AV232" s="30">
        <v>0</v>
      </c>
      <c r="AW232" s="42">
        <v>0</v>
      </c>
      <c r="AX232" s="30"/>
      <c r="AY232" s="30"/>
      <c r="AZ232" s="30"/>
      <c r="BA232" s="30"/>
      <c r="BB232" s="30"/>
      <c r="BC232" s="30">
        <v>30</v>
      </c>
      <c r="BD232" s="30">
        <v>0</v>
      </c>
      <c r="BE232" s="30">
        <v>30</v>
      </c>
      <c r="BF232" s="30"/>
      <c r="BG232" s="30">
        <v>40</v>
      </c>
    </row>
    <row r="233" spans="1:59" ht="84.75" customHeight="1" x14ac:dyDescent="0.25">
      <c r="A233" s="43" t="s">
        <v>209</v>
      </c>
      <c r="B233" s="43" t="s">
        <v>25</v>
      </c>
      <c r="C233" s="43" t="s">
        <v>26</v>
      </c>
      <c r="D233" s="43" t="s">
        <v>272</v>
      </c>
      <c r="E233" s="43" t="s">
        <v>286</v>
      </c>
      <c r="F233" s="30" t="s">
        <v>213</v>
      </c>
      <c r="G233" s="30" t="s">
        <v>214</v>
      </c>
      <c r="H233" s="30" t="s">
        <v>215</v>
      </c>
      <c r="I233" s="30" t="s">
        <v>935</v>
      </c>
      <c r="J233" s="30" t="s">
        <v>936</v>
      </c>
      <c r="K233" s="30" t="s">
        <v>971</v>
      </c>
      <c r="L233" s="44" t="s">
        <v>972</v>
      </c>
      <c r="M233" s="30" t="s">
        <v>973</v>
      </c>
      <c r="N233" s="44" t="s">
        <v>826</v>
      </c>
      <c r="O233" s="30" t="s">
        <v>974</v>
      </c>
      <c r="P233" s="30">
        <v>164</v>
      </c>
      <c r="Q233" s="30" t="s">
        <v>293</v>
      </c>
      <c r="R233" s="30" t="s">
        <v>36</v>
      </c>
      <c r="S233" s="30"/>
      <c r="T233" s="30"/>
      <c r="U233" s="30"/>
      <c r="V233" s="30"/>
      <c r="W233" s="30"/>
      <c r="X233" s="30"/>
      <c r="Y233" s="30"/>
      <c r="Z233" s="30"/>
      <c r="AA233" s="30"/>
      <c r="AB233" s="30"/>
      <c r="AC233" s="30"/>
      <c r="AD233" s="30"/>
      <c r="AE233" s="30"/>
      <c r="AF233" s="30"/>
      <c r="AG233" s="30" t="s">
        <v>434</v>
      </c>
      <c r="AH233" s="30" t="s">
        <v>448</v>
      </c>
      <c r="AI233" s="30" t="s">
        <v>503</v>
      </c>
      <c r="AJ233" s="30" t="s">
        <v>437</v>
      </c>
      <c r="AK233" s="30" t="s">
        <v>987</v>
      </c>
      <c r="AL233" s="30" t="s">
        <v>988</v>
      </c>
      <c r="AM233" s="30">
        <v>0</v>
      </c>
      <c r="AN233" s="30">
        <v>0</v>
      </c>
      <c r="AO233" s="30">
        <v>50</v>
      </c>
      <c r="AP233" s="30"/>
      <c r="AQ233" s="30"/>
      <c r="AR233" s="30">
        <v>50</v>
      </c>
      <c r="AS233" s="30"/>
      <c r="AT233" s="30"/>
      <c r="AU233" s="30">
        <v>50</v>
      </c>
      <c r="AV233" s="30"/>
      <c r="AW233" s="39"/>
      <c r="AX233" s="30"/>
      <c r="AY233" s="30"/>
      <c r="AZ233" s="30"/>
      <c r="BA233" s="30">
        <v>15</v>
      </c>
      <c r="BB233" s="30"/>
      <c r="BC233" s="30"/>
      <c r="BD233" s="30"/>
      <c r="BE233" s="30"/>
      <c r="BF233" s="30"/>
      <c r="BG233" s="30">
        <v>50</v>
      </c>
    </row>
    <row r="234" spans="1:59" ht="84.75" customHeight="1" x14ac:dyDescent="0.25">
      <c r="A234" s="43" t="s">
        <v>209</v>
      </c>
      <c r="B234" s="43" t="s">
        <v>25</v>
      </c>
      <c r="C234" s="43" t="s">
        <v>26</v>
      </c>
      <c r="D234" s="43" t="s">
        <v>272</v>
      </c>
      <c r="E234" s="43" t="s">
        <v>286</v>
      </c>
      <c r="F234" s="30" t="s">
        <v>213</v>
      </c>
      <c r="G234" s="30" t="s">
        <v>214</v>
      </c>
      <c r="H234" s="30" t="s">
        <v>215</v>
      </c>
      <c r="I234" s="30" t="s">
        <v>935</v>
      </c>
      <c r="J234" s="30" t="s">
        <v>936</v>
      </c>
      <c r="K234" s="30" t="s">
        <v>971</v>
      </c>
      <c r="L234" s="44" t="s">
        <v>972</v>
      </c>
      <c r="M234" s="30" t="s">
        <v>973</v>
      </c>
      <c r="N234" s="44" t="s">
        <v>826</v>
      </c>
      <c r="O234" s="30" t="s">
        <v>974</v>
      </c>
      <c r="P234" s="30">
        <v>208</v>
      </c>
      <c r="Q234" s="30" t="s">
        <v>294</v>
      </c>
      <c r="R234" s="30" t="s">
        <v>36</v>
      </c>
      <c r="S234" s="30"/>
      <c r="T234" s="30"/>
      <c r="U234" s="30"/>
      <c r="V234" s="30"/>
      <c r="W234" s="30"/>
      <c r="X234" s="30"/>
      <c r="Y234" s="30"/>
      <c r="Z234" s="30"/>
      <c r="AA234" s="30"/>
      <c r="AB234" s="30"/>
      <c r="AC234" s="30"/>
      <c r="AD234" s="30"/>
      <c r="AE234" s="30"/>
      <c r="AF234" s="30"/>
      <c r="AG234" s="30" t="s">
        <v>434</v>
      </c>
      <c r="AH234" s="30" t="s">
        <v>463</v>
      </c>
      <c r="AI234" s="30" t="s">
        <v>441</v>
      </c>
      <c r="AJ234" s="30" t="s">
        <v>437</v>
      </c>
      <c r="AK234" s="30" t="s">
        <v>989</v>
      </c>
      <c r="AL234" s="30" t="s">
        <v>990</v>
      </c>
      <c r="AM234" s="30">
        <v>0</v>
      </c>
      <c r="AN234" s="30"/>
      <c r="AO234" s="30">
        <v>40</v>
      </c>
      <c r="AP234" s="30">
        <v>20</v>
      </c>
      <c r="AQ234" s="30">
        <v>40</v>
      </c>
      <c r="AR234" s="30">
        <v>100</v>
      </c>
      <c r="AS234" s="30">
        <v>0</v>
      </c>
      <c r="AT234" s="30"/>
      <c r="AU234" s="30">
        <v>40</v>
      </c>
      <c r="AV234" s="30"/>
      <c r="AW234" s="42"/>
      <c r="AX234" s="30">
        <v>10</v>
      </c>
      <c r="AY234" s="30"/>
      <c r="AZ234" s="30"/>
      <c r="BA234" s="30"/>
      <c r="BB234" s="30">
        <v>9.6</v>
      </c>
      <c r="BC234" s="30">
        <v>10.5</v>
      </c>
      <c r="BD234" s="30">
        <v>6.6</v>
      </c>
      <c r="BE234" s="30">
        <v>5.7</v>
      </c>
      <c r="BF234" s="30">
        <v>7.6</v>
      </c>
      <c r="BG234" s="30"/>
    </row>
    <row r="235" spans="1:59" ht="84.75" customHeight="1" x14ac:dyDescent="0.25">
      <c r="A235" s="43" t="s">
        <v>209</v>
      </c>
      <c r="B235" s="43" t="s">
        <v>25</v>
      </c>
      <c r="C235" s="43" t="s">
        <v>26</v>
      </c>
      <c r="D235" s="43" t="s">
        <v>272</v>
      </c>
      <c r="E235" s="43" t="s">
        <v>276</v>
      </c>
      <c r="F235" s="30" t="s">
        <v>213</v>
      </c>
      <c r="G235" s="30" t="s">
        <v>214</v>
      </c>
      <c r="H235" s="30" t="s">
        <v>215</v>
      </c>
      <c r="I235" s="30" t="s">
        <v>935</v>
      </c>
      <c r="J235" s="30" t="s">
        <v>936</v>
      </c>
      <c r="K235" s="30" t="s">
        <v>937</v>
      </c>
      <c r="L235" s="44" t="s">
        <v>938</v>
      </c>
      <c r="M235" s="30" t="s">
        <v>939</v>
      </c>
      <c r="N235" s="30"/>
      <c r="O235" s="30" t="s">
        <v>940</v>
      </c>
      <c r="P235" s="30">
        <v>174</v>
      </c>
      <c r="Q235" s="30" t="s">
        <v>295</v>
      </c>
      <c r="R235" s="30" t="s">
        <v>10</v>
      </c>
      <c r="S235" s="30" t="s">
        <v>32</v>
      </c>
      <c r="T235" s="30"/>
      <c r="U235" s="30"/>
      <c r="V235" s="30"/>
      <c r="W235" s="30"/>
      <c r="X235" s="30"/>
      <c r="Y235" s="30"/>
      <c r="Z235" s="30"/>
      <c r="AA235" s="30"/>
      <c r="AB235" s="30"/>
      <c r="AC235" s="30"/>
      <c r="AD235" s="30"/>
      <c r="AE235" s="30"/>
      <c r="AF235" s="30"/>
      <c r="AG235" s="30" t="s">
        <v>534</v>
      </c>
      <c r="AH235" s="30" t="s">
        <v>463</v>
      </c>
      <c r="AI235" s="30" t="s">
        <v>457</v>
      </c>
      <c r="AJ235" s="30" t="s">
        <v>437</v>
      </c>
      <c r="AK235" s="30" t="s">
        <v>991</v>
      </c>
      <c r="AL235" s="30"/>
      <c r="AM235" s="30">
        <v>0</v>
      </c>
      <c r="AN235" s="30"/>
      <c r="AO235" s="30">
        <v>20</v>
      </c>
      <c r="AP235" s="30"/>
      <c r="AQ235" s="30"/>
      <c r="AR235" s="30">
        <v>10</v>
      </c>
      <c r="AS235" s="30"/>
      <c r="AT235" s="30"/>
      <c r="AU235" s="59">
        <v>20</v>
      </c>
      <c r="AV235" s="30"/>
      <c r="AW235" s="42">
        <v>0</v>
      </c>
      <c r="AX235" s="30">
        <v>2</v>
      </c>
      <c r="AY235" s="30">
        <v>2</v>
      </c>
      <c r="AZ235" s="30">
        <v>3</v>
      </c>
      <c r="BA235" s="30">
        <v>3</v>
      </c>
      <c r="BB235" s="30">
        <v>5</v>
      </c>
      <c r="BC235" s="30">
        <v>1</v>
      </c>
      <c r="BD235" s="30">
        <v>1</v>
      </c>
      <c r="BE235" s="30">
        <v>1</v>
      </c>
      <c r="BF235" s="30">
        <v>1</v>
      </c>
      <c r="BG235" s="30">
        <v>1</v>
      </c>
    </row>
    <row r="236" spans="1:59" ht="84.75" customHeight="1" x14ac:dyDescent="0.25">
      <c r="A236" s="43" t="s">
        <v>209</v>
      </c>
      <c r="B236" s="43" t="s">
        <v>25</v>
      </c>
      <c r="C236" s="43" t="s">
        <v>26</v>
      </c>
      <c r="D236" s="43" t="s">
        <v>272</v>
      </c>
      <c r="E236" s="43" t="s">
        <v>276</v>
      </c>
      <c r="F236" s="30" t="s">
        <v>213</v>
      </c>
      <c r="G236" s="30" t="s">
        <v>214</v>
      </c>
      <c r="H236" s="30" t="s">
        <v>215</v>
      </c>
      <c r="I236" s="30" t="s">
        <v>935</v>
      </c>
      <c r="J236" s="30" t="s">
        <v>936</v>
      </c>
      <c r="K236" s="30" t="s">
        <v>964</v>
      </c>
      <c r="L236" s="44" t="s">
        <v>938</v>
      </c>
      <c r="M236" s="30" t="s">
        <v>939</v>
      </c>
      <c r="N236" s="30"/>
      <c r="O236" s="30" t="s">
        <v>940</v>
      </c>
      <c r="P236" s="30">
        <v>173</v>
      </c>
      <c r="Q236" s="30" t="s">
        <v>296</v>
      </c>
      <c r="R236" s="30" t="s">
        <v>10</v>
      </c>
      <c r="S236" s="30" t="s">
        <v>32</v>
      </c>
      <c r="T236" s="30">
        <v>3950</v>
      </c>
      <c r="U236" s="30"/>
      <c r="V236" s="30"/>
      <c r="W236" s="30"/>
      <c r="X236" s="30"/>
      <c r="Y236" s="30"/>
      <c r="Z236" s="30"/>
      <c r="AA236" s="30"/>
      <c r="AB236" s="30"/>
      <c r="AC236" s="30"/>
      <c r="AD236" s="30"/>
      <c r="AE236" s="30"/>
      <c r="AF236" s="30"/>
      <c r="AG236" s="30" t="s">
        <v>534</v>
      </c>
      <c r="AH236" s="30" t="s">
        <v>463</v>
      </c>
      <c r="AI236" s="30" t="s">
        <v>457</v>
      </c>
      <c r="AJ236" s="30" t="s">
        <v>437</v>
      </c>
      <c r="AK236" s="30" t="s">
        <v>992</v>
      </c>
      <c r="AL236" s="30"/>
      <c r="AM236" s="30">
        <v>0</v>
      </c>
      <c r="AN236" s="30"/>
      <c r="AO236" s="30">
        <v>15</v>
      </c>
      <c r="AP236" s="30"/>
      <c r="AQ236" s="30"/>
      <c r="AR236" s="30">
        <v>15</v>
      </c>
      <c r="AS236" s="30"/>
      <c r="AT236" s="30"/>
      <c r="AU236" s="59">
        <v>15</v>
      </c>
      <c r="AV236" s="30"/>
      <c r="AW236" s="42"/>
      <c r="AX236" s="30">
        <v>3</v>
      </c>
      <c r="AY236" s="30"/>
      <c r="AZ236" s="30"/>
      <c r="BA236" s="30">
        <v>5</v>
      </c>
      <c r="BB236" s="30"/>
      <c r="BC236" s="30"/>
      <c r="BD236" s="30">
        <v>10</v>
      </c>
      <c r="BE236" s="30"/>
      <c r="BF236" s="30"/>
      <c r="BG236" s="30">
        <v>15</v>
      </c>
    </row>
    <row r="237" spans="1:59" ht="84.75" customHeight="1" x14ac:dyDescent="0.25">
      <c r="A237" s="24" t="s">
        <v>209</v>
      </c>
      <c r="B237" s="24" t="s">
        <v>210</v>
      </c>
      <c r="C237" s="24" t="s">
        <v>211</v>
      </c>
      <c r="D237" s="24" t="s">
        <v>212</v>
      </c>
      <c r="E237" s="24" t="s">
        <v>212</v>
      </c>
      <c r="F237" s="24" t="s">
        <v>213</v>
      </c>
      <c r="G237" s="24" t="s">
        <v>214</v>
      </c>
      <c r="H237" s="24" t="s">
        <v>215</v>
      </c>
      <c r="I237" s="24" t="s">
        <v>993</v>
      </c>
      <c r="J237" s="24" t="s">
        <v>994</v>
      </c>
      <c r="K237" s="24" t="s">
        <v>995</v>
      </c>
      <c r="L237" s="25" t="s">
        <v>996</v>
      </c>
      <c r="M237" s="24" t="s">
        <v>997</v>
      </c>
      <c r="N237" s="24" t="s">
        <v>998</v>
      </c>
      <c r="O237" s="24" t="s">
        <v>999</v>
      </c>
      <c r="P237" s="51">
        <v>137</v>
      </c>
      <c r="Q237" s="24" t="s">
        <v>216</v>
      </c>
      <c r="R237" s="25" t="s">
        <v>10</v>
      </c>
      <c r="S237" s="25" t="s">
        <v>32</v>
      </c>
      <c r="T237" s="25"/>
      <c r="U237" s="25"/>
      <c r="V237" s="25"/>
      <c r="W237" s="25"/>
      <c r="X237" s="25"/>
      <c r="Y237" s="25"/>
      <c r="Z237" s="25"/>
      <c r="AA237" s="25"/>
      <c r="AB237" s="25"/>
      <c r="AC237" s="25"/>
      <c r="AD237" s="25"/>
      <c r="AE237" s="25"/>
      <c r="AF237" s="25" t="s">
        <v>32</v>
      </c>
      <c r="AG237" s="25" t="s">
        <v>434</v>
      </c>
      <c r="AH237" s="25" t="s">
        <v>463</v>
      </c>
      <c r="AI237" s="25" t="s">
        <v>457</v>
      </c>
      <c r="AJ237" s="25" t="s">
        <v>437</v>
      </c>
      <c r="AK237" s="24" t="s">
        <v>1000</v>
      </c>
      <c r="AL237" s="24" t="s">
        <v>1001</v>
      </c>
      <c r="AM237" s="25">
        <v>0</v>
      </c>
      <c r="AN237" s="25">
        <v>100</v>
      </c>
      <c r="AO237" s="25">
        <v>100</v>
      </c>
      <c r="AP237" s="25">
        <v>100</v>
      </c>
      <c r="AQ237" s="25">
        <v>100</v>
      </c>
      <c r="AR237" s="25">
        <v>100</v>
      </c>
      <c r="AS237" s="25"/>
      <c r="AT237" s="25"/>
      <c r="AU237" s="25">
        <v>100</v>
      </c>
      <c r="AV237" s="24"/>
      <c r="AW237" s="143"/>
      <c r="AX237" s="25">
        <v>30</v>
      </c>
      <c r="AY237" s="25"/>
      <c r="AZ237" s="24"/>
      <c r="BA237" s="25">
        <v>55</v>
      </c>
      <c r="BB237" s="25"/>
      <c r="BC237" s="25"/>
      <c r="BD237" s="166">
        <v>10</v>
      </c>
      <c r="BE237" s="25"/>
      <c r="BF237" s="25"/>
      <c r="BG237" s="25">
        <v>5</v>
      </c>
    </row>
    <row r="238" spans="1:59" ht="84.75" customHeight="1" x14ac:dyDescent="0.25">
      <c r="A238" s="29" t="s">
        <v>209</v>
      </c>
      <c r="B238" s="29" t="s">
        <v>25</v>
      </c>
      <c r="C238" s="29" t="s">
        <v>211</v>
      </c>
      <c r="D238" s="29" t="s">
        <v>212</v>
      </c>
      <c r="E238" s="29" t="s">
        <v>217</v>
      </c>
      <c r="F238" s="29" t="s">
        <v>213</v>
      </c>
      <c r="G238" s="29" t="s">
        <v>214</v>
      </c>
      <c r="H238" s="29" t="s">
        <v>215</v>
      </c>
      <c r="I238" s="29" t="s">
        <v>993</v>
      </c>
      <c r="J238" s="29" t="s">
        <v>994</v>
      </c>
      <c r="K238" s="29" t="s">
        <v>995</v>
      </c>
      <c r="L238" s="44" t="s">
        <v>1002</v>
      </c>
      <c r="M238" s="29" t="s">
        <v>1003</v>
      </c>
      <c r="N238" s="29" t="s">
        <v>998</v>
      </c>
      <c r="O238" s="29" t="s">
        <v>999</v>
      </c>
      <c r="P238" s="43">
        <v>133</v>
      </c>
      <c r="Q238" s="29" t="s">
        <v>218</v>
      </c>
      <c r="R238" s="30" t="s">
        <v>10</v>
      </c>
      <c r="S238" s="30" t="s">
        <v>32</v>
      </c>
      <c r="T238" s="30"/>
      <c r="U238" s="30"/>
      <c r="V238" s="30"/>
      <c r="W238" s="30"/>
      <c r="X238" s="30"/>
      <c r="Y238" s="30"/>
      <c r="Z238" s="30"/>
      <c r="AA238" s="30"/>
      <c r="AB238" s="30"/>
      <c r="AC238" s="30"/>
      <c r="AD238" s="30"/>
      <c r="AE238" s="30"/>
      <c r="AF238" s="30" t="s">
        <v>32</v>
      </c>
      <c r="AG238" s="30" t="s">
        <v>469</v>
      </c>
      <c r="AH238" s="30" t="s">
        <v>463</v>
      </c>
      <c r="AI238" s="30" t="s">
        <v>436</v>
      </c>
      <c r="AJ238" s="30" t="s">
        <v>437</v>
      </c>
      <c r="AK238" s="29" t="s">
        <v>1004</v>
      </c>
      <c r="AL238" s="29" t="s">
        <v>1005</v>
      </c>
      <c r="AM238" s="30">
        <v>0</v>
      </c>
      <c r="AN238" s="30">
        <v>0</v>
      </c>
      <c r="AO238" s="30">
        <v>100</v>
      </c>
      <c r="AP238" s="30"/>
      <c r="AQ238" s="30"/>
      <c r="AR238" s="30">
        <v>100</v>
      </c>
      <c r="AS238" s="30"/>
      <c r="AT238" s="30"/>
      <c r="AU238" s="30">
        <v>100</v>
      </c>
      <c r="AV238" s="29"/>
      <c r="AW238" s="146"/>
      <c r="AX238" s="30">
        <v>10</v>
      </c>
      <c r="AY238" s="30"/>
      <c r="AZ238" s="29"/>
      <c r="BA238" s="30">
        <v>50</v>
      </c>
      <c r="BB238" s="30"/>
      <c r="BC238" s="30"/>
      <c r="BD238" s="37">
        <v>30</v>
      </c>
      <c r="BE238" s="30"/>
      <c r="BF238" s="30"/>
      <c r="BG238" s="30">
        <v>10</v>
      </c>
    </row>
    <row r="239" spans="1:59" ht="84.75" customHeight="1" x14ac:dyDescent="0.25">
      <c r="A239" s="24" t="s">
        <v>209</v>
      </c>
      <c r="B239" s="24" t="s">
        <v>210</v>
      </c>
      <c r="C239" s="24" t="s">
        <v>211</v>
      </c>
      <c r="D239" s="24" t="s">
        <v>212</v>
      </c>
      <c r="E239" s="24" t="s">
        <v>212</v>
      </c>
      <c r="F239" s="24" t="s">
        <v>213</v>
      </c>
      <c r="G239" s="24" t="s">
        <v>214</v>
      </c>
      <c r="H239" s="24" t="s">
        <v>215</v>
      </c>
      <c r="I239" s="24" t="s">
        <v>993</v>
      </c>
      <c r="J239" s="24" t="s">
        <v>994</v>
      </c>
      <c r="K239" s="24" t="s">
        <v>994</v>
      </c>
      <c r="L239" s="78" t="s">
        <v>1006</v>
      </c>
      <c r="M239" s="24" t="s">
        <v>1007</v>
      </c>
      <c r="N239" s="24" t="s">
        <v>998</v>
      </c>
      <c r="O239" s="24" t="s">
        <v>999</v>
      </c>
      <c r="P239" s="51">
        <v>134</v>
      </c>
      <c r="Q239" s="24" t="s">
        <v>219</v>
      </c>
      <c r="R239" s="25" t="s">
        <v>10</v>
      </c>
      <c r="S239" s="25" t="s">
        <v>32</v>
      </c>
      <c r="T239" s="25"/>
      <c r="U239" s="25"/>
      <c r="V239" s="25"/>
      <c r="W239" s="25"/>
      <c r="X239" s="25"/>
      <c r="Y239" s="25"/>
      <c r="Z239" s="25"/>
      <c r="AA239" s="25"/>
      <c r="AB239" s="25"/>
      <c r="AC239" s="25"/>
      <c r="AD239" s="25"/>
      <c r="AE239" s="25"/>
      <c r="AF239" s="25"/>
      <c r="AG239" s="25" t="s">
        <v>444</v>
      </c>
      <c r="AH239" s="25" t="s">
        <v>463</v>
      </c>
      <c r="AI239" s="25" t="s">
        <v>457</v>
      </c>
      <c r="AJ239" s="25" t="s">
        <v>445</v>
      </c>
      <c r="AK239" s="24" t="s">
        <v>1008</v>
      </c>
      <c r="AL239" s="24" t="s">
        <v>1009</v>
      </c>
      <c r="AM239" s="25" t="s">
        <v>1010</v>
      </c>
      <c r="AN239" s="25">
        <v>16</v>
      </c>
      <c r="AO239" s="25">
        <v>30</v>
      </c>
      <c r="AP239" s="25">
        <v>60</v>
      </c>
      <c r="AQ239" s="25"/>
      <c r="AR239" s="25">
        <v>60</v>
      </c>
      <c r="AS239" s="25">
        <v>16</v>
      </c>
      <c r="AT239" s="25"/>
      <c r="AU239" s="51">
        <v>14</v>
      </c>
      <c r="AV239" s="24"/>
      <c r="AW239" s="143"/>
      <c r="AX239" s="25">
        <v>0</v>
      </c>
      <c r="AY239" s="25"/>
      <c r="AZ239" s="24"/>
      <c r="BA239" s="25">
        <v>4</v>
      </c>
      <c r="BB239" s="25"/>
      <c r="BC239" s="25"/>
      <c r="BD239" s="166">
        <v>5</v>
      </c>
      <c r="BE239" s="25"/>
      <c r="BF239" s="25"/>
      <c r="BG239" s="25">
        <v>5</v>
      </c>
    </row>
    <row r="240" spans="1:59" ht="84.75" customHeight="1" x14ac:dyDescent="0.25">
      <c r="A240" s="29" t="s">
        <v>209</v>
      </c>
      <c r="B240" s="29" t="s">
        <v>210</v>
      </c>
      <c r="C240" s="29" t="s">
        <v>211</v>
      </c>
      <c r="D240" s="29" t="s">
        <v>212</v>
      </c>
      <c r="E240" s="29" t="s">
        <v>212</v>
      </c>
      <c r="F240" s="29" t="s">
        <v>213</v>
      </c>
      <c r="G240" s="29" t="s">
        <v>214</v>
      </c>
      <c r="H240" s="29" t="s">
        <v>215</v>
      </c>
      <c r="I240" s="29" t="s">
        <v>993</v>
      </c>
      <c r="J240" s="29" t="s">
        <v>1011</v>
      </c>
      <c r="K240" s="29" t="s">
        <v>1012</v>
      </c>
      <c r="L240" s="44" t="s">
        <v>1006</v>
      </c>
      <c r="M240" s="29" t="s">
        <v>1007</v>
      </c>
      <c r="N240" s="29" t="s">
        <v>1013</v>
      </c>
      <c r="O240" s="29" t="s">
        <v>1014</v>
      </c>
      <c r="P240" s="43">
        <v>150</v>
      </c>
      <c r="Q240" s="29" t="s">
        <v>220</v>
      </c>
      <c r="R240" s="30" t="s">
        <v>55</v>
      </c>
      <c r="S240" s="30" t="s">
        <v>221</v>
      </c>
      <c r="T240" s="30"/>
      <c r="U240" s="30" t="s">
        <v>32</v>
      </c>
      <c r="V240" s="30" t="s">
        <v>140</v>
      </c>
      <c r="W240" s="30" t="s">
        <v>32</v>
      </c>
      <c r="X240" s="30" t="s">
        <v>32</v>
      </c>
      <c r="Y240" s="30" t="s">
        <v>32</v>
      </c>
      <c r="Z240" s="30" t="s">
        <v>32</v>
      </c>
      <c r="AA240" s="30"/>
      <c r="AB240" s="30"/>
      <c r="AC240" s="30"/>
      <c r="AD240" s="30"/>
      <c r="AE240" s="30"/>
      <c r="AF240" s="30"/>
      <c r="AG240" s="30" t="s">
        <v>534</v>
      </c>
      <c r="AH240" s="30" t="s">
        <v>456</v>
      </c>
      <c r="AI240" s="30" t="s">
        <v>457</v>
      </c>
      <c r="AJ240" s="30" t="s">
        <v>437</v>
      </c>
      <c r="AK240" s="29" t="s">
        <v>1015</v>
      </c>
      <c r="AL240" s="29" t="s">
        <v>1016</v>
      </c>
      <c r="AM240" s="30">
        <v>52.8</v>
      </c>
      <c r="AN240" s="30">
        <v>54.6</v>
      </c>
      <c r="AO240" s="30">
        <v>56.4</v>
      </c>
      <c r="AP240" s="30">
        <v>58.2</v>
      </c>
      <c r="AQ240" s="30">
        <v>60</v>
      </c>
      <c r="AR240" s="30">
        <v>60</v>
      </c>
      <c r="AS240" s="30">
        <v>54.6</v>
      </c>
      <c r="AT240" s="30"/>
      <c r="AU240" s="30">
        <v>56.4</v>
      </c>
      <c r="AV240" s="29"/>
      <c r="AW240" s="146"/>
      <c r="AX240" s="30"/>
      <c r="AY240" s="30"/>
      <c r="AZ240" s="29"/>
      <c r="BA240" s="29"/>
      <c r="BB240" s="29"/>
      <c r="BC240" s="29"/>
      <c r="BD240" s="37"/>
      <c r="BE240" s="29"/>
      <c r="BF240" s="29"/>
      <c r="BG240" s="30">
        <v>56.4</v>
      </c>
    </row>
    <row r="241" spans="1:59" ht="84.75" customHeight="1" x14ac:dyDescent="0.25">
      <c r="A241" s="24" t="s">
        <v>209</v>
      </c>
      <c r="B241" s="24" t="s">
        <v>210</v>
      </c>
      <c r="C241" s="24" t="s">
        <v>211</v>
      </c>
      <c r="D241" s="24" t="s">
        <v>212</v>
      </c>
      <c r="E241" s="24" t="s">
        <v>212</v>
      </c>
      <c r="F241" s="24" t="s">
        <v>213</v>
      </c>
      <c r="G241" s="24" t="s">
        <v>214</v>
      </c>
      <c r="H241" s="24" t="s">
        <v>215</v>
      </c>
      <c r="I241" s="24" t="s">
        <v>1017</v>
      </c>
      <c r="J241" s="24" t="s">
        <v>1011</v>
      </c>
      <c r="K241" s="24" t="s">
        <v>1012</v>
      </c>
      <c r="L241" s="78" t="s">
        <v>1006</v>
      </c>
      <c r="M241" s="24" t="s">
        <v>1007</v>
      </c>
      <c r="N241" s="24" t="s">
        <v>1013</v>
      </c>
      <c r="O241" s="24" t="s">
        <v>1014</v>
      </c>
      <c r="P241" s="51">
        <v>151</v>
      </c>
      <c r="Q241" s="24" t="s">
        <v>222</v>
      </c>
      <c r="R241" s="25" t="s">
        <v>55</v>
      </c>
      <c r="S241" s="25" t="s">
        <v>221</v>
      </c>
      <c r="T241" s="25"/>
      <c r="U241" s="25"/>
      <c r="V241" s="25"/>
      <c r="W241" s="25"/>
      <c r="X241" s="25"/>
      <c r="Y241" s="25"/>
      <c r="Z241" s="25"/>
      <c r="AA241" s="25"/>
      <c r="AB241" s="25"/>
      <c r="AC241" s="25"/>
      <c r="AD241" s="25"/>
      <c r="AE241" s="25"/>
      <c r="AF241" s="25"/>
      <c r="AG241" s="25" t="s">
        <v>534</v>
      </c>
      <c r="AH241" s="25" t="s">
        <v>456</v>
      </c>
      <c r="AI241" s="25" t="s">
        <v>579</v>
      </c>
      <c r="AJ241" s="25" t="s">
        <v>437</v>
      </c>
      <c r="AK241" s="24" t="s">
        <v>1018</v>
      </c>
      <c r="AL241" s="24" t="s">
        <v>1016</v>
      </c>
      <c r="AM241" s="25">
        <v>9</v>
      </c>
      <c r="AN241" s="25">
        <v>8.6999999999999993</v>
      </c>
      <c r="AO241" s="25">
        <v>8.4</v>
      </c>
      <c r="AP241" s="25">
        <v>8.1</v>
      </c>
      <c r="AQ241" s="25">
        <v>7.8</v>
      </c>
      <c r="AR241" s="25">
        <v>7.8</v>
      </c>
      <c r="AS241" s="25">
        <v>8.6999999999999993</v>
      </c>
      <c r="AT241" s="25"/>
      <c r="AU241" s="25">
        <v>8.4</v>
      </c>
      <c r="AV241" s="24"/>
      <c r="AW241" s="143"/>
      <c r="AX241" s="25"/>
      <c r="AY241" s="25"/>
      <c r="AZ241" s="24"/>
      <c r="BA241" s="24"/>
      <c r="BB241" s="24"/>
      <c r="BC241" s="24"/>
      <c r="BD241" s="166"/>
      <c r="BE241" s="24"/>
      <c r="BF241" s="24"/>
      <c r="BG241" s="25">
        <v>8.4</v>
      </c>
    </row>
    <row r="242" spans="1:59" ht="84.75" customHeight="1" x14ac:dyDescent="0.25">
      <c r="A242" s="29" t="s">
        <v>209</v>
      </c>
      <c r="B242" s="29" t="s">
        <v>210</v>
      </c>
      <c r="C242" s="29" t="s">
        <v>211</v>
      </c>
      <c r="D242" s="29" t="s">
        <v>212</v>
      </c>
      <c r="E242" s="29" t="s">
        <v>223</v>
      </c>
      <c r="F242" s="29" t="s">
        <v>213</v>
      </c>
      <c r="G242" s="29" t="s">
        <v>214</v>
      </c>
      <c r="H242" s="29" t="s">
        <v>215</v>
      </c>
      <c r="I242" s="29" t="s">
        <v>993</v>
      </c>
      <c r="J242" s="29" t="s">
        <v>1011</v>
      </c>
      <c r="K242" s="29" t="s">
        <v>1012</v>
      </c>
      <c r="L242" s="30" t="s">
        <v>1019</v>
      </c>
      <c r="M242" s="29" t="s">
        <v>1020</v>
      </c>
      <c r="N242" s="29" t="s">
        <v>1021</v>
      </c>
      <c r="O242" s="29" t="s">
        <v>1022</v>
      </c>
      <c r="P242" s="43">
        <v>152</v>
      </c>
      <c r="Q242" s="29" t="s">
        <v>224</v>
      </c>
      <c r="R242" s="69" t="s">
        <v>63</v>
      </c>
      <c r="S242" s="30" t="s">
        <v>32</v>
      </c>
      <c r="T242" s="30">
        <v>3914</v>
      </c>
      <c r="U242" s="30" t="s">
        <v>32</v>
      </c>
      <c r="V242" s="30" t="s">
        <v>225</v>
      </c>
      <c r="W242" s="30" t="s">
        <v>32</v>
      </c>
      <c r="X242" s="30"/>
      <c r="Y242" s="30" t="s">
        <v>32</v>
      </c>
      <c r="Z242" s="30" t="s">
        <v>32</v>
      </c>
      <c r="AA242" s="30"/>
      <c r="AB242" s="30"/>
      <c r="AC242" s="30"/>
      <c r="AD242" s="30"/>
      <c r="AE242" s="30"/>
      <c r="AF242" s="30"/>
      <c r="AG242" s="30" t="s">
        <v>444</v>
      </c>
      <c r="AH242" s="30" t="s">
        <v>448</v>
      </c>
      <c r="AI242" s="30" t="s">
        <v>441</v>
      </c>
      <c r="AJ242" s="30" t="s">
        <v>445</v>
      </c>
      <c r="AK242" s="29" t="s">
        <v>1023</v>
      </c>
      <c r="AL242" s="29" t="s">
        <v>1024</v>
      </c>
      <c r="AM242" s="30">
        <v>0</v>
      </c>
      <c r="AN242" s="30">
        <v>80000</v>
      </c>
      <c r="AO242" s="30">
        <v>80000</v>
      </c>
      <c r="AP242" s="30">
        <v>80000</v>
      </c>
      <c r="AQ242" s="30">
        <v>80000</v>
      </c>
      <c r="AR242" s="30">
        <v>320000</v>
      </c>
      <c r="AS242" s="30">
        <v>75131</v>
      </c>
      <c r="AT242" s="30">
        <v>4869</v>
      </c>
      <c r="AU242" s="30">
        <v>84869</v>
      </c>
      <c r="AV242" s="29"/>
      <c r="AW242" s="146"/>
      <c r="AX242" s="30"/>
      <c r="AY242" s="30"/>
      <c r="AZ242" s="29"/>
      <c r="BA242" s="30">
        <v>42434</v>
      </c>
      <c r="BB242" s="29"/>
      <c r="BC242" s="29"/>
      <c r="BD242" s="37"/>
      <c r="BE242" s="29"/>
      <c r="BF242" s="29"/>
      <c r="BG242" s="30">
        <v>42435</v>
      </c>
    </row>
    <row r="243" spans="1:59" ht="84.75" customHeight="1" x14ac:dyDescent="0.25">
      <c r="A243" s="24" t="s">
        <v>209</v>
      </c>
      <c r="B243" s="24" t="s">
        <v>210</v>
      </c>
      <c r="C243" s="24" t="s">
        <v>211</v>
      </c>
      <c r="D243" s="24" t="s">
        <v>212</v>
      </c>
      <c r="E243" s="24" t="s">
        <v>223</v>
      </c>
      <c r="F243" s="24" t="s">
        <v>213</v>
      </c>
      <c r="G243" s="24" t="s">
        <v>214</v>
      </c>
      <c r="H243" s="24" t="s">
        <v>215</v>
      </c>
      <c r="I243" s="24" t="s">
        <v>993</v>
      </c>
      <c r="J243" s="24" t="s">
        <v>1011</v>
      </c>
      <c r="K243" s="24" t="s">
        <v>1012</v>
      </c>
      <c r="L243" s="25" t="s">
        <v>1019</v>
      </c>
      <c r="M243" s="24" t="s">
        <v>1020</v>
      </c>
      <c r="N243" s="24" t="s">
        <v>1025</v>
      </c>
      <c r="O243" s="24" t="s">
        <v>1022</v>
      </c>
      <c r="P243" s="51">
        <v>153</v>
      </c>
      <c r="Q243" s="24" t="s">
        <v>226</v>
      </c>
      <c r="R243" s="25" t="s">
        <v>55</v>
      </c>
      <c r="S243" s="25" t="s">
        <v>32</v>
      </c>
      <c r="T243" s="25">
        <v>3914</v>
      </c>
      <c r="U243" s="25" t="s">
        <v>32</v>
      </c>
      <c r="V243" s="25" t="s">
        <v>225</v>
      </c>
      <c r="W243" s="25" t="s">
        <v>32</v>
      </c>
      <c r="X243" s="25"/>
      <c r="Y243" s="25" t="s">
        <v>32</v>
      </c>
      <c r="Z243" s="25" t="s">
        <v>32</v>
      </c>
      <c r="AA243" s="25"/>
      <c r="AB243" s="25"/>
      <c r="AC243" s="25"/>
      <c r="AD243" s="25"/>
      <c r="AE243" s="25"/>
      <c r="AF243" s="25"/>
      <c r="AG243" s="25" t="s">
        <v>444</v>
      </c>
      <c r="AH243" s="25" t="s">
        <v>448</v>
      </c>
      <c r="AI243" s="25" t="s">
        <v>441</v>
      </c>
      <c r="AJ243" s="25" t="s">
        <v>445</v>
      </c>
      <c r="AK243" s="24" t="s">
        <v>1026</v>
      </c>
      <c r="AL243" s="24" t="s">
        <v>1024</v>
      </c>
      <c r="AM243" s="25">
        <v>0</v>
      </c>
      <c r="AN243" s="25">
        <v>4000</v>
      </c>
      <c r="AO243" s="25">
        <v>3560</v>
      </c>
      <c r="AP243" s="25">
        <v>4220</v>
      </c>
      <c r="AQ243" s="25">
        <v>4220</v>
      </c>
      <c r="AR243" s="25">
        <v>16000</v>
      </c>
      <c r="AS243" s="25">
        <v>3666</v>
      </c>
      <c r="AT243" s="25">
        <v>334</v>
      </c>
      <c r="AU243" s="25">
        <v>3560</v>
      </c>
      <c r="AV243" s="24"/>
      <c r="AW243" s="143"/>
      <c r="AX243" s="25"/>
      <c r="AY243" s="25"/>
      <c r="AZ243" s="24"/>
      <c r="BA243" s="25">
        <v>1780</v>
      </c>
      <c r="BB243" s="24"/>
      <c r="BC243" s="24"/>
      <c r="BD243" s="166"/>
      <c r="BE243" s="24"/>
      <c r="BF243" s="24"/>
      <c r="BG243" s="25">
        <v>1780</v>
      </c>
    </row>
    <row r="244" spans="1:59" ht="84.75" customHeight="1" x14ac:dyDescent="0.25">
      <c r="A244" s="29" t="s">
        <v>209</v>
      </c>
      <c r="B244" s="29" t="s">
        <v>210</v>
      </c>
      <c r="C244" s="29" t="s">
        <v>211</v>
      </c>
      <c r="D244" s="29" t="s">
        <v>212</v>
      </c>
      <c r="E244" s="29" t="s">
        <v>223</v>
      </c>
      <c r="F244" s="29" t="s">
        <v>213</v>
      </c>
      <c r="G244" s="29" t="s">
        <v>214</v>
      </c>
      <c r="H244" s="29" t="s">
        <v>227</v>
      </c>
      <c r="I244" s="29" t="s">
        <v>993</v>
      </c>
      <c r="J244" s="29" t="s">
        <v>720</v>
      </c>
      <c r="K244" s="29" t="s">
        <v>1027</v>
      </c>
      <c r="L244" s="44" t="s">
        <v>1006</v>
      </c>
      <c r="M244" s="29" t="s">
        <v>1007</v>
      </c>
      <c r="N244" s="29" t="s">
        <v>1013</v>
      </c>
      <c r="O244" s="29" t="s">
        <v>1028</v>
      </c>
      <c r="P244" s="43">
        <v>158</v>
      </c>
      <c r="Q244" s="29" t="s">
        <v>228</v>
      </c>
      <c r="R244" s="30" t="s">
        <v>81</v>
      </c>
      <c r="S244" s="30"/>
      <c r="T244" s="30"/>
      <c r="U244" s="30" t="s">
        <v>32</v>
      </c>
      <c r="V244" s="30" t="s">
        <v>225</v>
      </c>
      <c r="W244" s="30" t="s">
        <v>32</v>
      </c>
      <c r="X244" s="30" t="s">
        <v>32</v>
      </c>
      <c r="Y244" s="30" t="s">
        <v>32</v>
      </c>
      <c r="Z244" s="30" t="s">
        <v>32</v>
      </c>
      <c r="AA244" s="30"/>
      <c r="AB244" s="30"/>
      <c r="AC244" s="30"/>
      <c r="AD244" s="30"/>
      <c r="AE244" s="30"/>
      <c r="AF244" s="30"/>
      <c r="AG244" s="30" t="s">
        <v>444</v>
      </c>
      <c r="AH244" s="30" t="s">
        <v>456</v>
      </c>
      <c r="AI244" s="30" t="s">
        <v>441</v>
      </c>
      <c r="AJ244" s="30" t="s">
        <v>445</v>
      </c>
      <c r="AK244" s="29" t="s">
        <v>1029</v>
      </c>
      <c r="AL244" s="29" t="s">
        <v>1030</v>
      </c>
      <c r="AM244" s="30">
        <v>0</v>
      </c>
      <c r="AN244" s="30">
        <v>200</v>
      </c>
      <c r="AO244" s="30">
        <v>200</v>
      </c>
      <c r="AP244" s="30">
        <v>200</v>
      </c>
      <c r="AQ244" s="30">
        <v>200</v>
      </c>
      <c r="AR244" s="30">
        <v>800</v>
      </c>
      <c r="AS244" s="30">
        <v>200</v>
      </c>
      <c r="AT244" s="30"/>
      <c r="AU244" s="30">
        <v>200</v>
      </c>
      <c r="AV244" s="29"/>
      <c r="AW244" s="146"/>
      <c r="AX244" s="30"/>
      <c r="AY244" s="30"/>
      <c r="AZ244" s="29"/>
      <c r="BA244" s="29"/>
      <c r="BB244" s="29"/>
      <c r="BC244" s="29"/>
      <c r="BD244" s="37"/>
      <c r="BE244" s="29"/>
      <c r="BF244" s="29"/>
      <c r="BG244" s="30">
        <v>200</v>
      </c>
    </row>
    <row r="245" spans="1:59" ht="84.75" customHeight="1" x14ac:dyDescent="0.25">
      <c r="A245" s="24" t="s">
        <v>209</v>
      </c>
      <c r="B245" s="24" t="s">
        <v>210</v>
      </c>
      <c r="C245" s="24" t="s">
        <v>211</v>
      </c>
      <c r="D245" s="24" t="s">
        <v>212</v>
      </c>
      <c r="E245" s="24" t="s">
        <v>223</v>
      </c>
      <c r="F245" s="24" t="s">
        <v>213</v>
      </c>
      <c r="G245" s="24" t="s">
        <v>214</v>
      </c>
      <c r="H245" s="24" t="s">
        <v>227</v>
      </c>
      <c r="I245" s="24" t="s">
        <v>993</v>
      </c>
      <c r="J245" s="24" t="s">
        <v>720</v>
      </c>
      <c r="K245" s="24" t="s">
        <v>1027</v>
      </c>
      <c r="L245" s="78" t="s">
        <v>1006</v>
      </c>
      <c r="M245" s="24" t="s">
        <v>1007</v>
      </c>
      <c r="N245" s="24" t="s">
        <v>1013</v>
      </c>
      <c r="O245" s="24" t="s">
        <v>1028</v>
      </c>
      <c r="P245" s="51">
        <v>159</v>
      </c>
      <c r="Q245" s="24" t="s">
        <v>229</v>
      </c>
      <c r="R245" s="25" t="s">
        <v>81</v>
      </c>
      <c r="S245" s="25"/>
      <c r="T245" s="25"/>
      <c r="U245" s="25" t="s">
        <v>32</v>
      </c>
      <c r="V245" s="25" t="s">
        <v>225</v>
      </c>
      <c r="W245" s="25" t="s">
        <v>32</v>
      </c>
      <c r="X245" s="25" t="s">
        <v>32</v>
      </c>
      <c r="Y245" s="25" t="s">
        <v>32</v>
      </c>
      <c r="Z245" s="25" t="s">
        <v>32</v>
      </c>
      <c r="AA245" s="25"/>
      <c r="AB245" s="25"/>
      <c r="AC245" s="25"/>
      <c r="AD245" s="25"/>
      <c r="AE245" s="25"/>
      <c r="AF245" s="25"/>
      <c r="AG245" s="25" t="s">
        <v>444</v>
      </c>
      <c r="AH245" s="25" t="s">
        <v>456</v>
      </c>
      <c r="AI245" s="25" t="s">
        <v>441</v>
      </c>
      <c r="AJ245" s="25" t="s">
        <v>445</v>
      </c>
      <c r="AK245" s="24" t="s">
        <v>1031</v>
      </c>
      <c r="AL245" s="24" t="s">
        <v>1030</v>
      </c>
      <c r="AM245" s="25">
        <v>0</v>
      </c>
      <c r="AN245" s="25">
        <v>350</v>
      </c>
      <c r="AO245" s="25">
        <v>350</v>
      </c>
      <c r="AP245" s="25">
        <v>350</v>
      </c>
      <c r="AQ245" s="25">
        <v>350</v>
      </c>
      <c r="AR245" s="25">
        <v>1400</v>
      </c>
      <c r="AS245" s="25">
        <v>350</v>
      </c>
      <c r="AT245" s="25"/>
      <c r="AU245" s="25">
        <v>350</v>
      </c>
      <c r="AV245" s="24"/>
      <c r="AW245" s="143"/>
      <c r="AX245" s="25"/>
      <c r="AY245" s="25"/>
      <c r="AZ245" s="24"/>
      <c r="BA245" s="24"/>
      <c r="BB245" s="24"/>
      <c r="BC245" s="24"/>
      <c r="BD245" s="166"/>
      <c r="BE245" s="24"/>
      <c r="BF245" s="24"/>
      <c r="BG245" s="25">
        <v>350</v>
      </c>
    </row>
    <row r="246" spans="1:59" ht="84.75" customHeight="1" x14ac:dyDescent="0.25">
      <c r="A246" s="29" t="s">
        <v>209</v>
      </c>
      <c r="B246" s="29" t="s">
        <v>210</v>
      </c>
      <c r="C246" s="29" t="s">
        <v>211</v>
      </c>
      <c r="D246" s="29" t="s">
        <v>212</v>
      </c>
      <c r="E246" s="29" t="s">
        <v>223</v>
      </c>
      <c r="F246" s="29" t="s">
        <v>213</v>
      </c>
      <c r="G246" s="29" t="s">
        <v>214</v>
      </c>
      <c r="H246" s="29" t="s">
        <v>215</v>
      </c>
      <c r="I246" s="29" t="s">
        <v>993</v>
      </c>
      <c r="J246" s="29" t="s">
        <v>1011</v>
      </c>
      <c r="K246" s="29" t="s">
        <v>1012</v>
      </c>
      <c r="L246" s="30" t="s">
        <v>1019</v>
      </c>
      <c r="M246" s="29" t="s">
        <v>1020</v>
      </c>
      <c r="N246" s="29" t="s">
        <v>1021</v>
      </c>
      <c r="O246" s="29" t="s">
        <v>1022</v>
      </c>
      <c r="P246" s="43">
        <v>160</v>
      </c>
      <c r="Q246" s="29" t="s">
        <v>230</v>
      </c>
      <c r="R246" s="30" t="s">
        <v>81</v>
      </c>
      <c r="S246" s="30"/>
      <c r="T246" s="30">
        <v>3914</v>
      </c>
      <c r="U246" s="30" t="s">
        <v>32</v>
      </c>
      <c r="V246" s="30" t="s">
        <v>225</v>
      </c>
      <c r="W246" s="30" t="s">
        <v>32</v>
      </c>
      <c r="X246" s="30" t="s">
        <v>32</v>
      </c>
      <c r="Y246" s="30" t="s">
        <v>32</v>
      </c>
      <c r="Z246" s="30" t="s">
        <v>32</v>
      </c>
      <c r="AA246" s="30"/>
      <c r="AB246" s="30"/>
      <c r="AC246" s="30"/>
      <c r="AD246" s="30"/>
      <c r="AE246" s="30"/>
      <c r="AF246" s="30"/>
      <c r="AG246" s="30" t="s">
        <v>444</v>
      </c>
      <c r="AH246" s="30" t="s">
        <v>456</v>
      </c>
      <c r="AI246" s="30" t="s">
        <v>441</v>
      </c>
      <c r="AJ246" s="30" t="s">
        <v>445</v>
      </c>
      <c r="AK246" s="29" t="s">
        <v>1032</v>
      </c>
      <c r="AL246" s="29" t="s">
        <v>1024</v>
      </c>
      <c r="AM246" s="30" t="s">
        <v>1033</v>
      </c>
      <c r="AN246" s="30">
        <v>12000</v>
      </c>
      <c r="AO246" s="30">
        <v>10000</v>
      </c>
      <c r="AP246" s="30">
        <v>10000</v>
      </c>
      <c r="AQ246" s="30">
        <v>8000</v>
      </c>
      <c r="AR246" s="30">
        <v>40000</v>
      </c>
      <c r="AS246" s="30">
        <v>12000</v>
      </c>
      <c r="AT246" s="30"/>
      <c r="AU246" s="30">
        <v>10000</v>
      </c>
      <c r="AV246" s="29"/>
      <c r="AW246" s="146"/>
      <c r="AX246" s="30"/>
      <c r="AY246" s="30"/>
      <c r="AZ246" s="29"/>
      <c r="BA246" s="29"/>
      <c r="BB246" s="29"/>
      <c r="BC246" s="29"/>
      <c r="BD246" s="37"/>
      <c r="BE246" s="29"/>
      <c r="BF246" s="29"/>
      <c r="BG246" s="30">
        <v>10000</v>
      </c>
    </row>
    <row r="247" spans="1:59" ht="84.75" customHeight="1" x14ac:dyDescent="0.25">
      <c r="A247" s="24" t="s">
        <v>209</v>
      </c>
      <c r="B247" s="24" t="s">
        <v>210</v>
      </c>
      <c r="C247" s="24" t="s">
        <v>211</v>
      </c>
      <c r="D247" s="24" t="s">
        <v>212</v>
      </c>
      <c r="E247" s="24" t="s">
        <v>223</v>
      </c>
      <c r="F247" s="24" t="s">
        <v>213</v>
      </c>
      <c r="G247" s="24" t="s">
        <v>214</v>
      </c>
      <c r="H247" s="24" t="s">
        <v>215</v>
      </c>
      <c r="I247" s="24" t="s">
        <v>993</v>
      </c>
      <c r="J247" s="24" t="s">
        <v>1011</v>
      </c>
      <c r="K247" s="24" t="s">
        <v>1012</v>
      </c>
      <c r="L247" s="25" t="s">
        <v>1019</v>
      </c>
      <c r="M247" s="24" t="s">
        <v>1020</v>
      </c>
      <c r="N247" s="24" t="s">
        <v>1013</v>
      </c>
      <c r="O247" s="24" t="s">
        <v>1022</v>
      </c>
      <c r="P247" s="51">
        <v>161</v>
      </c>
      <c r="Q247" s="24" t="s">
        <v>231</v>
      </c>
      <c r="R247" s="25" t="s">
        <v>81</v>
      </c>
      <c r="S247" s="25"/>
      <c r="T247" s="25">
        <v>3914</v>
      </c>
      <c r="U247" s="25" t="s">
        <v>32</v>
      </c>
      <c r="V247" s="25" t="s">
        <v>225</v>
      </c>
      <c r="W247" s="25" t="s">
        <v>32</v>
      </c>
      <c r="X247" s="25" t="s">
        <v>32</v>
      </c>
      <c r="Y247" s="25" t="s">
        <v>32</v>
      </c>
      <c r="Z247" s="25" t="s">
        <v>32</v>
      </c>
      <c r="AA247" s="25"/>
      <c r="AB247" s="25"/>
      <c r="AC247" s="25"/>
      <c r="AD247" s="25"/>
      <c r="AE247" s="25"/>
      <c r="AF247" s="25"/>
      <c r="AG247" s="25" t="s">
        <v>444</v>
      </c>
      <c r="AH247" s="25" t="s">
        <v>456</v>
      </c>
      <c r="AI247" s="25" t="s">
        <v>441</v>
      </c>
      <c r="AJ247" s="25" t="s">
        <v>445</v>
      </c>
      <c r="AK247" s="24" t="s">
        <v>1034</v>
      </c>
      <c r="AL247" s="24" t="s">
        <v>1024</v>
      </c>
      <c r="AM247" s="25" t="s">
        <v>1033</v>
      </c>
      <c r="AN247" s="25">
        <v>4000</v>
      </c>
      <c r="AO247" s="25">
        <v>4000</v>
      </c>
      <c r="AP247" s="25">
        <v>4000</v>
      </c>
      <c r="AQ247" s="25">
        <v>4000</v>
      </c>
      <c r="AR247" s="25">
        <v>16000</v>
      </c>
      <c r="AS247" s="25">
        <v>4000</v>
      </c>
      <c r="AT247" s="25"/>
      <c r="AU247" s="25">
        <v>4000</v>
      </c>
      <c r="AV247" s="24"/>
      <c r="AW247" s="143"/>
      <c r="AX247" s="25"/>
      <c r="AY247" s="25"/>
      <c r="AZ247" s="24"/>
      <c r="BA247" s="24"/>
      <c r="BB247" s="24"/>
      <c r="BC247" s="24"/>
      <c r="BD247" s="166"/>
      <c r="BE247" s="24"/>
      <c r="BF247" s="24"/>
      <c r="BG247" s="25">
        <v>4000</v>
      </c>
    </row>
    <row r="248" spans="1:59" ht="84.75" customHeight="1" x14ac:dyDescent="0.25">
      <c r="A248" s="29" t="s">
        <v>209</v>
      </c>
      <c r="B248" s="29" t="s">
        <v>210</v>
      </c>
      <c r="C248" s="29" t="s">
        <v>211</v>
      </c>
      <c r="D248" s="29" t="s">
        <v>212</v>
      </c>
      <c r="E248" s="29" t="s">
        <v>212</v>
      </c>
      <c r="F248" s="29" t="s">
        <v>213</v>
      </c>
      <c r="G248" s="29" t="s">
        <v>214</v>
      </c>
      <c r="H248" s="29" t="s">
        <v>215</v>
      </c>
      <c r="I248" s="29" t="s">
        <v>993</v>
      </c>
      <c r="J248" s="29" t="s">
        <v>1035</v>
      </c>
      <c r="K248" s="29" t="s">
        <v>1036</v>
      </c>
      <c r="L248" s="30" t="s">
        <v>1037</v>
      </c>
      <c r="M248" s="29" t="s">
        <v>1038</v>
      </c>
      <c r="N248" s="29" t="s">
        <v>1039</v>
      </c>
      <c r="O248" s="29" t="s">
        <v>1040</v>
      </c>
      <c r="P248" s="43">
        <v>136</v>
      </c>
      <c r="Q248" s="29" t="s">
        <v>232</v>
      </c>
      <c r="R248" s="30" t="s">
        <v>36</v>
      </c>
      <c r="S248" s="30"/>
      <c r="T248" s="30">
        <v>3914</v>
      </c>
      <c r="U248" s="30" t="s">
        <v>32</v>
      </c>
      <c r="V248" s="30" t="s">
        <v>32</v>
      </c>
      <c r="W248" s="30" t="s">
        <v>32</v>
      </c>
      <c r="X248" s="30" t="s">
        <v>32</v>
      </c>
      <c r="Y248" s="30" t="s">
        <v>32</v>
      </c>
      <c r="Z248" s="30" t="s">
        <v>32</v>
      </c>
      <c r="AA248" s="30"/>
      <c r="AB248" s="30"/>
      <c r="AC248" s="30"/>
      <c r="AD248" s="30"/>
      <c r="AE248" s="30"/>
      <c r="AF248" s="30" t="s">
        <v>32</v>
      </c>
      <c r="AG248" s="30" t="s">
        <v>444</v>
      </c>
      <c r="AH248" s="30" t="s">
        <v>448</v>
      </c>
      <c r="AI248" s="30" t="s">
        <v>441</v>
      </c>
      <c r="AJ248" s="30" t="s">
        <v>445</v>
      </c>
      <c r="AK248" s="29" t="s">
        <v>1041</v>
      </c>
      <c r="AL248" s="29" t="s">
        <v>1042</v>
      </c>
      <c r="AM248" s="30"/>
      <c r="AN248" s="30">
        <v>341582</v>
      </c>
      <c r="AO248" s="30">
        <v>305214</v>
      </c>
      <c r="AP248" s="30"/>
      <c r="AQ248" s="30"/>
      <c r="AR248" s="30">
        <v>373103</v>
      </c>
      <c r="AS248" s="30"/>
      <c r="AT248" s="30"/>
      <c r="AU248" s="43">
        <v>305214</v>
      </c>
      <c r="AV248" s="29"/>
      <c r="AW248" s="146"/>
      <c r="AX248" s="30"/>
      <c r="AY248" s="30"/>
      <c r="AZ248" s="29"/>
      <c r="BA248" s="30">
        <v>167868</v>
      </c>
      <c r="BB248" s="29"/>
      <c r="BC248" s="29"/>
      <c r="BD248" s="37"/>
      <c r="BE248" s="29"/>
      <c r="BF248" s="29"/>
      <c r="BG248" s="30">
        <v>137346</v>
      </c>
    </row>
    <row r="249" spans="1:59" ht="84.75" customHeight="1" x14ac:dyDescent="0.25">
      <c r="A249" s="24" t="s">
        <v>209</v>
      </c>
      <c r="B249" s="24" t="s">
        <v>210</v>
      </c>
      <c r="C249" s="24" t="s">
        <v>211</v>
      </c>
      <c r="D249" s="24" t="s">
        <v>212</v>
      </c>
      <c r="E249" s="24" t="s">
        <v>223</v>
      </c>
      <c r="F249" s="24" t="s">
        <v>213</v>
      </c>
      <c r="G249" s="24" t="s">
        <v>214</v>
      </c>
      <c r="H249" s="24" t="s">
        <v>215</v>
      </c>
      <c r="I249" s="24" t="s">
        <v>993</v>
      </c>
      <c r="J249" s="24" t="s">
        <v>1011</v>
      </c>
      <c r="K249" s="24" t="s">
        <v>1012</v>
      </c>
      <c r="L249" s="25" t="s">
        <v>1037</v>
      </c>
      <c r="M249" s="24" t="s">
        <v>1038</v>
      </c>
      <c r="N249" s="24" t="s">
        <v>1039</v>
      </c>
      <c r="O249" s="24" t="s">
        <v>1040</v>
      </c>
      <c r="P249" s="51">
        <v>163</v>
      </c>
      <c r="Q249" s="24" t="s">
        <v>233</v>
      </c>
      <c r="R249" s="25" t="s">
        <v>36</v>
      </c>
      <c r="S249" s="25" t="s">
        <v>32</v>
      </c>
      <c r="T249" s="25"/>
      <c r="U249" s="25" t="s">
        <v>259</v>
      </c>
      <c r="V249" s="25" t="s">
        <v>260</v>
      </c>
      <c r="W249" s="25" t="s">
        <v>32</v>
      </c>
      <c r="X249" s="25"/>
      <c r="Y249" s="25" t="s">
        <v>32</v>
      </c>
      <c r="Z249" s="25" t="s">
        <v>32</v>
      </c>
      <c r="AA249" s="25"/>
      <c r="AB249" s="25"/>
      <c r="AC249" s="25"/>
      <c r="AD249" s="25"/>
      <c r="AE249" s="25"/>
      <c r="AF249" s="25"/>
      <c r="AG249" s="25" t="s">
        <v>444</v>
      </c>
      <c r="AH249" s="25" t="s">
        <v>535</v>
      </c>
      <c r="AI249" s="25" t="s">
        <v>441</v>
      </c>
      <c r="AJ249" s="25" t="s">
        <v>445</v>
      </c>
      <c r="AK249" s="24" t="s">
        <v>1043</v>
      </c>
      <c r="AL249" s="24" t="s">
        <v>1042</v>
      </c>
      <c r="AM249" s="25"/>
      <c r="AN249" s="25">
        <v>5016</v>
      </c>
      <c r="AO249" s="25">
        <v>4542</v>
      </c>
      <c r="AP249" s="25">
        <v>5028</v>
      </c>
      <c r="AQ249" s="25">
        <v>5029</v>
      </c>
      <c r="AR249" s="25">
        <v>20096</v>
      </c>
      <c r="AS249" s="25"/>
      <c r="AT249" s="25"/>
      <c r="AU249" s="25">
        <v>4542</v>
      </c>
      <c r="AV249" s="24"/>
      <c r="AW249" s="143"/>
      <c r="AX249" s="25"/>
      <c r="AY249" s="25"/>
      <c r="AZ249" s="24"/>
      <c r="BA249" s="24"/>
      <c r="BB249" s="24"/>
      <c r="BC249" s="24"/>
      <c r="BD249" s="166"/>
      <c r="BE249" s="24"/>
      <c r="BF249" s="24"/>
      <c r="BG249" s="25">
        <v>4542</v>
      </c>
    </row>
    <row r="250" spans="1:59" ht="84.75" customHeight="1" x14ac:dyDescent="0.25">
      <c r="A250" s="29" t="s">
        <v>209</v>
      </c>
      <c r="B250" s="29" t="s">
        <v>210</v>
      </c>
      <c r="C250" s="29" t="s">
        <v>211</v>
      </c>
      <c r="D250" s="29" t="s">
        <v>212</v>
      </c>
      <c r="E250" s="29" t="s">
        <v>223</v>
      </c>
      <c r="F250" s="29" t="s">
        <v>213</v>
      </c>
      <c r="G250" s="29" t="s">
        <v>214</v>
      </c>
      <c r="H250" s="29" t="s">
        <v>215</v>
      </c>
      <c r="I250" s="29" t="s">
        <v>993</v>
      </c>
      <c r="J250" s="29" t="s">
        <v>1011</v>
      </c>
      <c r="K250" s="29" t="s">
        <v>1012</v>
      </c>
      <c r="L250" s="30" t="s">
        <v>1037</v>
      </c>
      <c r="M250" s="29" t="s">
        <v>1038</v>
      </c>
      <c r="N250" s="29" t="s">
        <v>1039</v>
      </c>
      <c r="O250" s="29" t="s">
        <v>1040</v>
      </c>
      <c r="P250" s="43">
        <v>166</v>
      </c>
      <c r="Q250" s="29" t="s">
        <v>234</v>
      </c>
      <c r="R250" s="30" t="s">
        <v>36</v>
      </c>
      <c r="S250" s="30" t="s">
        <v>32</v>
      </c>
      <c r="T250" s="30"/>
      <c r="U250" s="30" t="s">
        <v>259</v>
      </c>
      <c r="V250" s="30" t="s">
        <v>260</v>
      </c>
      <c r="W250" s="30" t="s">
        <v>32</v>
      </c>
      <c r="X250" s="30"/>
      <c r="Y250" s="30" t="s">
        <v>32</v>
      </c>
      <c r="Z250" s="30" t="s">
        <v>32</v>
      </c>
      <c r="AA250" s="30"/>
      <c r="AB250" s="30"/>
      <c r="AC250" s="30"/>
      <c r="AD250" s="30"/>
      <c r="AE250" s="30"/>
      <c r="AF250" s="30"/>
      <c r="AG250" s="30" t="s">
        <v>444</v>
      </c>
      <c r="AH250" s="30" t="s">
        <v>448</v>
      </c>
      <c r="AI250" s="30" t="s">
        <v>457</v>
      </c>
      <c r="AJ250" s="30" t="s">
        <v>445</v>
      </c>
      <c r="AK250" s="29" t="s">
        <v>1044</v>
      </c>
      <c r="AL250" s="29" t="s">
        <v>1042</v>
      </c>
      <c r="AM250" s="30"/>
      <c r="AN250" s="30">
        <v>18074</v>
      </c>
      <c r="AO250" s="30">
        <v>17197</v>
      </c>
      <c r="AP250" s="30"/>
      <c r="AQ250" s="30"/>
      <c r="AR250" s="30">
        <v>21469</v>
      </c>
      <c r="AS250" s="30"/>
      <c r="AT250" s="30"/>
      <c r="AU250" s="30">
        <v>17197</v>
      </c>
      <c r="AV250" s="29"/>
      <c r="AW250" s="146"/>
      <c r="AX250" s="30"/>
      <c r="AY250" s="30"/>
      <c r="AZ250" s="29"/>
      <c r="BA250" s="30">
        <v>9548</v>
      </c>
      <c r="BB250" s="29"/>
      <c r="BC250" s="29"/>
      <c r="BD250" s="37"/>
      <c r="BE250" s="29"/>
      <c r="BF250" s="29"/>
      <c r="BG250" s="30">
        <v>7649</v>
      </c>
    </row>
    <row r="251" spans="1:59" ht="84.75" customHeight="1" x14ac:dyDescent="0.25">
      <c r="A251" s="24" t="s">
        <v>209</v>
      </c>
      <c r="B251" s="24" t="s">
        <v>210</v>
      </c>
      <c r="C251" s="24" t="s">
        <v>211</v>
      </c>
      <c r="D251" s="24" t="s">
        <v>212</v>
      </c>
      <c r="E251" s="24" t="s">
        <v>223</v>
      </c>
      <c r="F251" s="24" t="s">
        <v>213</v>
      </c>
      <c r="G251" s="24" t="s">
        <v>214</v>
      </c>
      <c r="H251" s="24" t="s">
        <v>99</v>
      </c>
      <c r="I251" s="24" t="s">
        <v>993</v>
      </c>
      <c r="J251" s="24" t="s">
        <v>701</v>
      </c>
      <c r="K251" s="24" t="s">
        <v>1045</v>
      </c>
      <c r="L251" s="25" t="s">
        <v>1037</v>
      </c>
      <c r="M251" s="24" t="s">
        <v>1038</v>
      </c>
      <c r="N251" s="24" t="s">
        <v>1039</v>
      </c>
      <c r="O251" s="24" t="s">
        <v>1040</v>
      </c>
      <c r="P251" s="51">
        <v>276</v>
      </c>
      <c r="Q251" s="24" t="s">
        <v>235</v>
      </c>
      <c r="R251" s="25" t="s">
        <v>36</v>
      </c>
      <c r="S251" s="25"/>
      <c r="T251" s="25"/>
      <c r="U251" s="25"/>
      <c r="V251" s="25"/>
      <c r="W251" s="25"/>
      <c r="X251" s="25"/>
      <c r="Y251" s="25"/>
      <c r="Z251" s="25"/>
      <c r="AA251" s="25"/>
      <c r="AB251" s="25"/>
      <c r="AC251" s="25"/>
      <c r="AD251" s="25"/>
      <c r="AE251" s="25"/>
      <c r="AF251" s="25"/>
      <c r="AG251" s="25" t="s">
        <v>444</v>
      </c>
      <c r="AH251" s="25" t="s">
        <v>535</v>
      </c>
      <c r="AI251" s="25" t="s">
        <v>441</v>
      </c>
      <c r="AJ251" s="25" t="s">
        <v>445</v>
      </c>
      <c r="AK251" s="24" t="s">
        <v>1046</v>
      </c>
      <c r="AL251" s="24" t="s">
        <v>1042</v>
      </c>
      <c r="AM251" s="25"/>
      <c r="AN251" s="25">
        <v>912</v>
      </c>
      <c r="AO251" s="25">
        <v>850</v>
      </c>
      <c r="AP251" s="25">
        <v>911</v>
      </c>
      <c r="AQ251" s="25">
        <v>911</v>
      </c>
      <c r="AR251" s="25">
        <v>3591</v>
      </c>
      <c r="AS251" s="25"/>
      <c r="AT251" s="25"/>
      <c r="AU251" s="25">
        <v>850</v>
      </c>
      <c r="AV251" s="24"/>
      <c r="AW251" s="143"/>
      <c r="AX251" s="25"/>
      <c r="AY251" s="25"/>
      <c r="AZ251" s="24"/>
      <c r="BA251" s="24"/>
      <c r="BB251" s="24"/>
      <c r="BC251" s="24"/>
      <c r="BD251" s="166"/>
      <c r="BE251" s="24"/>
      <c r="BF251" s="24"/>
      <c r="BG251" s="25">
        <v>850</v>
      </c>
    </row>
    <row r="252" spans="1:59" ht="84.75" customHeight="1" x14ac:dyDescent="0.25">
      <c r="A252" s="29" t="s">
        <v>209</v>
      </c>
      <c r="B252" s="29" t="s">
        <v>236</v>
      </c>
      <c r="C252" s="29" t="s">
        <v>26</v>
      </c>
      <c r="D252" s="29" t="s">
        <v>212</v>
      </c>
      <c r="E252" s="29" t="s">
        <v>223</v>
      </c>
      <c r="F252" s="29" t="s">
        <v>213</v>
      </c>
      <c r="G252" s="29" t="s">
        <v>214</v>
      </c>
      <c r="H252" s="29" t="s">
        <v>74</v>
      </c>
      <c r="I252" s="29" t="s">
        <v>993</v>
      </c>
      <c r="J252" s="29" t="s">
        <v>701</v>
      </c>
      <c r="K252" s="29" t="s">
        <v>730</v>
      </c>
      <c r="L252" s="30" t="s">
        <v>1037</v>
      </c>
      <c r="M252" s="29" t="s">
        <v>1038</v>
      </c>
      <c r="N252" s="29" t="s">
        <v>1039</v>
      </c>
      <c r="O252" s="29" t="s">
        <v>1040</v>
      </c>
      <c r="P252" s="43">
        <v>290</v>
      </c>
      <c r="Q252" s="29" t="s">
        <v>237</v>
      </c>
      <c r="R252" s="30" t="s">
        <v>55</v>
      </c>
      <c r="S252" s="30" t="s">
        <v>32</v>
      </c>
      <c r="T252" s="30"/>
      <c r="U252" s="30"/>
      <c r="V252" s="30"/>
      <c r="W252" s="30" t="s">
        <v>238</v>
      </c>
      <c r="X252" s="30"/>
      <c r="Y252" s="30"/>
      <c r="Z252" s="30"/>
      <c r="AA252" s="30"/>
      <c r="AB252" s="30"/>
      <c r="AC252" s="30"/>
      <c r="AD252" s="30"/>
      <c r="AE252" s="30"/>
      <c r="AF252" s="30"/>
      <c r="AG252" s="30" t="s">
        <v>444</v>
      </c>
      <c r="AH252" s="30" t="s">
        <v>456</v>
      </c>
      <c r="AI252" s="30" t="s">
        <v>441</v>
      </c>
      <c r="AJ252" s="30" t="s">
        <v>437</v>
      </c>
      <c r="AK252" s="29" t="s">
        <v>1047</v>
      </c>
      <c r="AL252" s="29" t="s">
        <v>1042</v>
      </c>
      <c r="AM252" s="30">
        <v>18</v>
      </c>
      <c r="AN252" s="30">
        <v>20</v>
      </c>
      <c r="AO252" s="30">
        <v>25</v>
      </c>
      <c r="AP252" s="30">
        <v>30</v>
      </c>
      <c r="AQ252" s="30">
        <v>35</v>
      </c>
      <c r="AR252" s="30">
        <v>35</v>
      </c>
      <c r="AS252" s="30">
        <v>16.66</v>
      </c>
      <c r="AT252" s="30">
        <v>1.3399999999999999</v>
      </c>
      <c r="AU252" s="30">
        <v>25</v>
      </c>
      <c r="AV252" s="29"/>
      <c r="AW252" s="146"/>
      <c r="AX252" s="30"/>
      <c r="AY252" s="30"/>
      <c r="AZ252" s="29"/>
      <c r="BA252" s="29"/>
      <c r="BB252" s="29"/>
      <c r="BC252" s="29"/>
      <c r="BD252" s="37"/>
      <c r="BE252" s="29"/>
      <c r="BF252" s="29"/>
      <c r="BG252" s="30">
        <v>25</v>
      </c>
    </row>
    <row r="253" spans="1:59" ht="84.75" customHeight="1" x14ac:dyDescent="0.25">
      <c r="A253" s="24" t="s">
        <v>209</v>
      </c>
      <c r="B253" s="24" t="s">
        <v>210</v>
      </c>
      <c r="C253" s="24" t="s">
        <v>211</v>
      </c>
      <c r="D253" s="24" t="s">
        <v>212</v>
      </c>
      <c r="E253" s="24" t="s">
        <v>223</v>
      </c>
      <c r="F253" s="24" t="s">
        <v>213</v>
      </c>
      <c r="G253" s="24" t="s">
        <v>214</v>
      </c>
      <c r="H253" s="24" t="s">
        <v>99</v>
      </c>
      <c r="I253" s="24" t="s">
        <v>993</v>
      </c>
      <c r="J253" s="24" t="s">
        <v>701</v>
      </c>
      <c r="K253" s="24" t="s">
        <v>1048</v>
      </c>
      <c r="L253" s="25" t="s">
        <v>1037</v>
      </c>
      <c r="M253" s="24" t="s">
        <v>1038</v>
      </c>
      <c r="N253" s="24" t="s">
        <v>1039</v>
      </c>
      <c r="O253" s="24" t="s">
        <v>1040</v>
      </c>
      <c r="P253" s="51">
        <v>283</v>
      </c>
      <c r="Q253" s="24" t="s">
        <v>239</v>
      </c>
      <c r="R253" s="25" t="s">
        <v>36</v>
      </c>
      <c r="S253" s="25"/>
      <c r="T253" s="25"/>
      <c r="U253" s="25"/>
      <c r="V253" s="25"/>
      <c r="W253" s="25"/>
      <c r="X253" s="25"/>
      <c r="Y253" s="25"/>
      <c r="Z253" s="25"/>
      <c r="AA253" s="25"/>
      <c r="AB253" s="25"/>
      <c r="AC253" s="25"/>
      <c r="AD253" s="25"/>
      <c r="AE253" s="25"/>
      <c r="AF253" s="25"/>
      <c r="AG253" s="25" t="s">
        <v>444</v>
      </c>
      <c r="AH253" s="25" t="s">
        <v>448</v>
      </c>
      <c r="AI253" s="25" t="s">
        <v>457</v>
      </c>
      <c r="AJ253" s="25" t="s">
        <v>445</v>
      </c>
      <c r="AK253" s="24" t="s">
        <v>1049</v>
      </c>
      <c r="AL253" s="24" t="s">
        <v>1042</v>
      </c>
      <c r="AM253" s="25"/>
      <c r="AN253" s="25">
        <v>35637</v>
      </c>
      <c r="AO253" s="25">
        <v>133941</v>
      </c>
      <c r="AP253" s="25"/>
      <c r="AQ253" s="25"/>
      <c r="AR253" s="25">
        <v>26227</v>
      </c>
      <c r="AS253" s="25"/>
      <c r="AT253" s="25"/>
      <c r="AU253" s="25">
        <v>133941</v>
      </c>
      <c r="AV253" s="24"/>
      <c r="AW253" s="143"/>
      <c r="AX253" s="25"/>
      <c r="AY253" s="25"/>
      <c r="AZ253" s="24"/>
      <c r="BA253" s="25">
        <v>73668</v>
      </c>
      <c r="BB253" s="24"/>
      <c r="BC253" s="24"/>
      <c r="BD253" s="166"/>
      <c r="BE253" s="24"/>
      <c r="BF253" s="24"/>
      <c r="BG253" s="25">
        <v>60273</v>
      </c>
    </row>
    <row r="254" spans="1:59" ht="84.75" customHeight="1" x14ac:dyDescent="0.25">
      <c r="A254" s="29" t="s">
        <v>209</v>
      </c>
      <c r="B254" s="29" t="s">
        <v>25</v>
      </c>
      <c r="C254" s="29" t="s">
        <v>211</v>
      </c>
      <c r="D254" s="29" t="s">
        <v>212</v>
      </c>
      <c r="E254" s="29" t="s">
        <v>217</v>
      </c>
      <c r="F254" s="29" t="s">
        <v>213</v>
      </c>
      <c r="G254" s="29" t="s">
        <v>214</v>
      </c>
      <c r="H254" s="29" t="s">
        <v>215</v>
      </c>
      <c r="I254" s="29" t="s">
        <v>993</v>
      </c>
      <c r="J254" s="29" t="s">
        <v>994</v>
      </c>
      <c r="K254" s="29" t="s">
        <v>995</v>
      </c>
      <c r="L254" s="44" t="s">
        <v>1006</v>
      </c>
      <c r="M254" s="29" t="s">
        <v>1007</v>
      </c>
      <c r="N254" s="29" t="s">
        <v>998</v>
      </c>
      <c r="O254" s="29" t="s">
        <v>999</v>
      </c>
      <c r="P254" s="167">
        <v>138</v>
      </c>
      <c r="Q254" s="168" t="s">
        <v>240</v>
      </c>
      <c r="R254" s="30" t="s">
        <v>10</v>
      </c>
      <c r="S254" s="30" t="s">
        <v>32</v>
      </c>
      <c r="T254" s="30"/>
      <c r="U254" s="30"/>
      <c r="V254" s="30"/>
      <c r="W254" s="30"/>
      <c r="X254" s="30"/>
      <c r="Y254" s="30"/>
      <c r="Z254" s="30"/>
      <c r="AA254" s="30"/>
      <c r="AB254" s="30"/>
      <c r="AC254" s="30"/>
      <c r="AD254" s="30"/>
      <c r="AE254" s="30"/>
      <c r="AF254" s="30" t="s">
        <v>32</v>
      </c>
      <c r="AG254" s="30" t="s">
        <v>469</v>
      </c>
      <c r="AH254" s="30" t="s">
        <v>463</v>
      </c>
      <c r="AI254" s="30" t="s">
        <v>436</v>
      </c>
      <c r="AJ254" s="30" t="s">
        <v>437</v>
      </c>
      <c r="AK254" s="29" t="s">
        <v>1004</v>
      </c>
      <c r="AL254" s="29" t="s">
        <v>1005</v>
      </c>
      <c r="AM254" s="30"/>
      <c r="AN254" s="30"/>
      <c r="AO254" s="30">
        <v>100</v>
      </c>
      <c r="AP254" s="30"/>
      <c r="AQ254" s="30"/>
      <c r="AR254" s="30">
        <v>100</v>
      </c>
      <c r="AS254" s="30"/>
      <c r="AT254" s="30"/>
      <c r="AU254" s="30">
        <v>100</v>
      </c>
      <c r="AV254" s="29"/>
      <c r="AW254" s="146"/>
      <c r="AX254" s="30">
        <v>10</v>
      </c>
      <c r="AY254" s="30"/>
      <c r="AZ254" s="29"/>
      <c r="BA254" s="30">
        <v>60</v>
      </c>
      <c r="BB254" s="30"/>
      <c r="BC254" s="30"/>
      <c r="BD254" s="37">
        <v>30</v>
      </c>
      <c r="BE254" s="30"/>
      <c r="BF254" s="30"/>
      <c r="BG254" s="30">
        <v>0</v>
      </c>
    </row>
    <row r="255" spans="1:59" ht="84.75" customHeight="1" x14ac:dyDescent="0.25">
      <c r="A255" s="24" t="s">
        <v>209</v>
      </c>
      <c r="B255" s="24" t="s">
        <v>25</v>
      </c>
      <c r="C255" s="24" t="s">
        <v>211</v>
      </c>
      <c r="D255" s="24" t="s">
        <v>212</v>
      </c>
      <c r="E255" s="24" t="s">
        <v>217</v>
      </c>
      <c r="F255" s="24" t="s">
        <v>213</v>
      </c>
      <c r="G255" s="24" t="s">
        <v>214</v>
      </c>
      <c r="H255" s="24" t="s">
        <v>215</v>
      </c>
      <c r="I255" s="24" t="s">
        <v>993</v>
      </c>
      <c r="J255" s="24" t="s">
        <v>1011</v>
      </c>
      <c r="K255" s="24" t="s">
        <v>1012</v>
      </c>
      <c r="L255" s="78" t="s">
        <v>1006</v>
      </c>
      <c r="M255" s="24" t="s">
        <v>1007</v>
      </c>
      <c r="N255" s="24" t="s">
        <v>1050</v>
      </c>
      <c r="O255" s="24" t="s">
        <v>1051</v>
      </c>
      <c r="P255" s="51">
        <v>168</v>
      </c>
      <c r="Q255" s="24" t="s">
        <v>241</v>
      </c>
      <c r="R255" s="25" t="s">
        <v>36</v>
      </c>
      <c r="S255" s="25"/>
      <c r="T255" s="25"/>
      <c r="U255" s="25"/>
      <c r="V255" s="25"/>
      <c r="W255" s="25"/>
      <c r="X255" s="25"/>
      <c r="Y255" s="25"/>
      <c r="Z255" s="25"/>
      <c r="AA255" s="25"/>
      <c r="AB255" s="25"/>
      <c r="AC255" s="25"/>
      <c r="AD255" s="25"/>
      <c r="AE255" s="25"/>
      <c r="AF255" s="25"/>
      <c r="AG255" s="25" t="s">
        <v>469</v>
      </c>
      <c r="AH255" s="25" t="s">
        <v>463</v>
      </c>
      <c r="AI255" s="25" t="s">
        <v>436</v>
      </c>
      <c r="AJ255" s="25" t="s">
        <v>437</v>
      </c>
      <c r="AK255" s="24" t="s">
        <v>1004</v>
      </c>
      <c r="AL255" s="24" t="s">
        <v>1005</v>
      </c>
      <c r="AM255" s="25"/>
      <c r="AN255" s="25">
        <v>100</v>
      </c>
      <c r="AO255" s="25">
        <v>100</v>
      </c>
      <c r="AP255" s="25"/>
      <c r="AQ255" s="25"/>
      <c r="AR255" s="25">
        <v>100</v>
      </c>
      <c r="AS255" s="25"/>
      <c r="AT255" s="25"/>
      <c r="AU255" s="25">
        <v>100</v>
      </c>
      <c r="AV255" s="24"/>
      <c r="AW255" s="143"/>
      <c r="AX255" s="25">
        <v>0</v>
      </c>
      <c r="AY255" s="25"/>
      <c r="AZ255" s="24"/>
      <c r="BA255" s="25">
        <v>0</v>
      </c>
      <c r="BB255" s="25"/>
      <c r="BC255" s="25"/>
      <c r="BD255" s="166">
        <v>80</v>
      </c>
      <c r="BE255" s="25"/>
      <c r="BF255" s="25"/>
      <c r="BG255" s="25">
        <v>20</v>
      </c>
    </row>
    <row r="256" spans="1:59" ht="84.75" customHeight="1" x14ac:dyDescent="0.25">
      <c r="A256" s="29" t="s">
        <v>209</v>
      </c>
      <c r="B256" s="29" t="s">
        <v>25</v>
      </c>
      <c r="C256" s="29" t="s">
        <v>211</v>
      </c>
      <c r="D256" s="29" t="s">
        <v>212</v>
      </c>
      <c r="E256" s="29" t="s">
        <v>217</v>
      </c>
      <c r="F256" s="29" t="s">
        <v>213</v>
      </c>
      <c r="G256" s="29" t="s">
        <v>214</v>
      </c>
      <c r="H256" s="29" t="s">
        <v>215</v>
      </c>
      <c r="I256" s="29" t="s">
        <v>993</v>
      </c>
      <c r="J256" s="29" t="s">
        <v>1011</v>
      </c>
      <c r="K256" s="29" t="s">
        <v>1012</v>
      </c>
      <c r="L256" s="44" t="s">
        <v>1006</v>
      </c>
      <c r="M256" s="29" t="s">
        <v>1007</v>
      </c>
      <c r="N256" s="29" t="s">
        <v>1050</v>
      </c>
      <c r="O256" s="29" t="s">
        <v>1051</v>
      </c>
      <c r="P256" s="43">
        <v>94</v>
      </c>
      <c r="Q256" s="29" t="s">
        <v>242</v>
      </c>
      <c r="R256" s="30" t="s">
        <v>36</v>
      </c>
      <c r="S256" s="30"/>
      <c r="T256" s="30"/>
      <c r="U256" s="30"/>
      <c r="V256" s="30"/>
      <c r="W256" s="30"/>
      <c r="X256" s="30"/>
      <c r="Y256" s="30"/>
      <c r="Z256" s="30"/>
      <c r="AA256" s="30"/>
      <c r="AB256" s="30"/>
      <c r="AC256" s="30"/>
      <c r="AD256" s="30"/>
      <c r="AE256" s="30"/>
      <c r="AF256" s="30"/>
      <c r="AG256" s="30" t="s">
        <v>444</v>
      </c>
      <c r="AH256" s="30" t="s">
        <v>463</v>
      </c>
      <c r="AI256" s="30" t="s">
        <v>441</v>
      </c>
      <c r="AJ256" s="30" t="s">
        <v>445</v>
      </c>
      <c r="AK256" s="29" t="s">
        <v>1052</v>
      </c>
      <c r="AL256" s="29" t="s">
        <v>1053</v>
      </c>
      <c r="AM256" s="30"/>
      <c r="AN256" s="30"/>
      <c r="AO256" s="30">
        <v>8</v>
      </c>
      <c r="AP256" s="30"/>
      <c r="AQ256" s="30"/>
      <c r="AR256" s="30">
        <v>8</v>
      </c>
      <c r="AS256" s="30"/>
      <c r="AT256" s="30"/>
      <c r="AU256" s="30">
        <v>8</v>
      </c>
      <c r="AV256" s="29"/>
      <c r="AW256" s="146"/>
      <c r="AX256" s="30">
        <v>2</v>
      </c>
      <c r="AY256" s="30"/>
      <c r="AZ256" s="29"/>
      <c r="BA256" s="30">
        <v>2</v>
      </c>
      <c r="BB256" s="30"/>
      <c r="BC256" s="30"/>
      <c r="BD256" s="37">
        <v>2</v>
      </c>
      <c r="BE256" s="30"/>
      <c r="BF256" s="30"/>
      <c r="BG256" s="30">
        <v>2</v>
      </c>
    </row>
    <row r="257" spans="1:59" ht="84.75" customHeight="1" x14ac:dyDescent="0.25">
      <c r="A257" s="24" t="s">
        <v>209</v>
      </c>
      <c r="B257" s="24" t="s">
        <v>25</v>
      </c>
      <c r="C257" s="24" t="s">
        <v>211</v>
      </c>
      <c r="D257" s="24" t="s">
        <v>212</v>
      </c>
      <c r="E257" s="24" t="s">
        <v>217</v>
      </c>
      <c r="F257" s="24" t="s">
        <v>213</v>
      </c>
      <c r="G257" s="24" t="s">
        <v>175</v>
      </c>
      <c r="H257" s="24" t="s">
        <v>180</v>
      </c>
      <c r="I257" s="24" t="s">
        <v>993</v>
      </c>
      <c r="J257" s="24" t="s">
        <v>432</v>
      </c>
      <c r="K257" s="24" t="s">
        <v>506</v>
      </c>
      <c r="L257" s="78" t="s">
        <v>1006</v>
      </c>
      <c r="M257" s="24" t="s">
        <v>1007</v>
      </c>
      <c r="N257" s="24" t="s">
        <v>1050</v>
      </c>
      <c r="O257" s="24" t="s">
        <v>1051</v>
      </c>
      <c r="P257" s="51">
        <v>170</v>
      </c>
      <c r="Q257" s="52" t="s">
        <v>243</v>
      </c>
      <c r="R257" s="25" t="s">
        <v>36</v>
      </c>
      <c r="S257" s="25"/>
      <c r="T257" s="25"/>
      <c r="U257" s="25"/>
      <c r="V257" s="25"/>
      <c r="W257" s="25"/>
      <c r="X257" s="25"/>
      <c r="Y257" s="25"/>
      <c r="Z257" s="25"/>
      <c r="AA257" s="25"/>
      <c r="AB257" s="25"/>
      <c r="AC257" s="25"/>
      <c r="AD257" s="25"/>
      <c r="AE257" s="25"/>
      <c r="AF257" s="25"/>
      <c r="AG257" s="25" t="s">
        <v>469</v>
      </c>
      <c r="AH257" s="25" t="s">
        <v>463</v>
      </c>
      <c r="AI257" s="25" t="s">
        <v>436</v>
      </c>
      <c r="AJ257" s="25" t="s">
        <v>437</v>
      </c>
      <c r="AK257" s="24" t="s">
        <v>1004</v>
      </c>
      <c r="AL257" s="24" t="s">
        <v>1005</v>
      </c>
      <c r="AM257" s="25">
        <v>0</v>
      </c>
      <c r="AN257" s="25"/>
      <c r="AO257" s="25">
        <v>100</v>
      </c>
      <c r="AP257" s="25">
        <v>100</v>
      </c>
      <c r="AQ257" s="25">
        <v>100</v>
      </c>
      <c r="AR257" s="25">
        <v>100</v>
      </c>
      <c r="AS257" s="25"/>
      <c r="AT257" s="25"/>
      <c r="AU257" s="25">
        <v>100</v>
      </c>
      <c r="AV257" s="24"/>
      <c r="AW257" s="143"/>
      <c r="AX257" s="25">
        <v>0</v>
      </c>
      <c r="AY257" s="25"/>
      <c r="AZ257" s="24"/>
      <c r="BA257" s="25">
        <v>20</v>
      </c>
      <c r="BB257" s="25"/>
      <c r="BC257" s="25"/>
      <c r="BD257" s="166">
        <v>30</v>
      </c>
      <c r="BE257" s="25"/>
      <c r="BF257" s="25"/>
      <c r="BG257" s="25">
        <v>50</v>
      </c>
    </row>
    <row r="258" spans="1:59" ht="84.75" customHeight="1" x14ac:dyDescent="0.25">
      <c r="A258" s="29" t="s">
        <v>209</v>
      </c>
      <c r="B258" s="29" t="s">
        <v>25</v>
      </c>
      <c r="C258" s="29" t="s">
        <v>211</v>
      </c>
      <c r="D258" s="29" t="s">
        <v>212</v>
      </c>
      <c r="E258" s="29" t="s">
        <v>217</v>
      </c>
      <c r="F258" s="29" t="s">
        <v>213</v>
      </c>
      <c r="G258" s="29" t="s">
        <v>175</v>
      </c>
      <c r="H258" s="29" t="s">
        <v>180</v>
      </c>
      <c r="I258" s="29" t="s">
        <v>993</v>
      </c>
      <c r="J258" s="29" t="s">
        <v>432</v>
      </c>
      <c r="K258" s="29" t="s">
        <v>506</v>
      </c>
      <c r="L258" s="44" t="s">
        <v>1006</v>
      </c>
      <c r="M258" s="29" t="s">
        <v>1007</v>
      </c>
      <c r="N258" s="29" t="s">
        <v>1050</v>
      </c>
      <c r="O258" s="29" t="s">
        <v>1051</v>
      </c>
      <c r="P258" s="43">
        <v>171</v>
      </c>
      <c r="Q258" s="29" t="s">
        <v>244</v>
      </c>
      <c r="R258" s="30" t="s">
        <v>36</v>
      </c>
      <c r="S258" s="30" t="s">
        <v>32</v>
      </c>
      <c r="T258" s="30"/>
      <c r="U258" s="30"/>
      <c r="V258" s="30"/>
      <c r="W258" s="30"/>
      <c r="X258" s="30"/>
      <c r="Y258" s="30"/>
      <c r="Z258" s="30"/>
      <c r="AA258" s="30"/>
      <c r="AB258" s="30"/>
      <c r="AC258" s="30"/>
      <c r="AD258" s="30"/>
      <c r="AE258" s="30"/>
      <c r="AF258" s="30"/>
      <c r="AG258" s="30" t="s">
        <v>469</v>
      </c>
      <c r="AH258" s="30" t="s">
        <v>463</v>
      </c>
      <c r="AI258" s="30" t="s">
        <v>436</v>
      </c>
      <c r="AJ258" s="30" t="s">
        <v>437</v>
      </c>
      <c r="AK258" s="29" t="s">
        <v>1004</v>
      </c>
      <c r="AL258" s="29" t="s">
        <v>1005</v>
      </c>
      <c r="AM258" s="30"/>
      <c r="AN258" s="30"/>
      <c r="AO258" s="30">
        <v>100</v>
      </c>
      <c r="AP258" s="30"/>
      <c r="AQ258" s="30"/>
      <c r="AR258" s="30">
        <v>100</v>
      </c>
      <c r="AS258" s="30"/>
      <c r="AT258" s="30"/>
      <c r="AU258" s="30">
        <v>100</v>
      </c>
      <c r="AV258" s="29"/>
      <c r="AW258" s="146"/>
      <c r="AX258" s="30">
        <v>20</v>
      </c>
      <c r="AY258" s="30"/>
      <c r="AZ258" s="29"/>
      <c r="BA258" s="30">
        <v>30</v>
      </c>
      <c r="BB258" s="30"/>
      <c r="BC258" s="30"/>
      <c r="BD258" s="37">
        <v>0</v>
      </c>
      <c r="BE258" s="30"/>
      <c r="BF258" s="30"/>
      <c r="BG258" s="30">
        <v>50</v>
      </c>
    </row>
    <row r="259" spans="1:59" ht="84.75" customHeight="1" x14ac:dyDescent="0.25">
      <c r="A259" s="24" t="s">
        <v>209</v>
      </c>
      <c r="B259" s="24" t="s">
        <v>210</v>
      </c>
      <c r="C259" s="24" t="s">
        <v>211</v>
      </c>
      <c r="D259" s="24" t="s">
        <v>212</v>
      </c>
      <c r="E259" s="24" t="s">
        <v>212</v>
      </c>
      <c r="F259" s="24" t="s">
        <v>213</v>
      </c>
      <c r="G259" s="24" t="s">
        <v>214</v>
      </c>
      <c r="H259" s="24" t="s">
        <v>215</v>
      </c>
      <c r="I259" s="24" t="s">
        <v>993</v>
      </c>
      <c r="J259" s="24" t="s">
        <v>950</v>
      </c>
      <c r="K259" s="24" t="s">
        <v>1054</v>
      </c>
      <c r="L259" s="78" t="s">
        <v>1006</v>
      </c>
      <c r="M259" s="24" t="s">
        <v>1007</v>
      </c>
      <c r="N259" s="24" t="s">
        <v>1055</v>
      </c>
      <c r="O259" s="24" t="s">
        <v>1056</v>
      </c>
      <c r="P259" s="51">
        <v>95</v>
      </c>
      <c r="Q259" s="24" t="s">
        <v>245</v>
      </c>
      <c r="R259" s="25" t="s">
        <v>36</v>
      </c>
      <c r="S259" s="25"/>
      <c r="T259" s="25"/>
      <c r="U259" s="25"/>
      <c r="V259" s="25"/>
      <c r="W259" s="25"/>
      <c r="X259" s="25"/>
      <c r="Y259" s="25"/>
      <c r="Z259" s="25"/>
      <c r="AA259" s="25"/>
      <c r="AB259" s="25"/>
      <c r="AC259" s="25"/>
      <c r="AD259" s="25"/>
      <c r="AE259" s="25"/>
      <c r="AF259" s="25"/>
      <c r="AG259" s="25" t="s">
        <v>434</v>
      </c>
      <c r="AH259" s="25" t="s">
        <v>463</v>
      </c>
      <c r="AI259" s="25" t="s">
        <v>441</v>
      </c>
      <c r="AJ259" s="25" t="s">
        <v>437</v>
      </c>
      <c r="AK259" s="24" t="s">
        <v>1004</v>
      </c>
      <c r="AL259" s="24" t="s">
        <v>1005</v>
      </c>
      <c r="AM259" s="25">
        <v>0</v>
      </c>
      <c r="AN259" s="25"/>
      <c r="AO259" s="25">
        <v>100</v>
      </c>
      <c r="AP259" s="25"/>
      <c r="AQ259" s="25"/>
      <c r="AR259" s="25">
        <v>100</v>
      </c>
      <c r="AS259" s="25"/>
      <c r="AT259" s="25"/>
      <c r="AU259" s="25">
        <v>100</v>
      </c>
      <c r="AV259" s="24"/>
      <c r="AW259" s="143"/>
      <c r="AX259" s="25">
        <v>0</v>
      </c>
      <c r="AY259" s="25"/>
      <c r="AZ259" s="24"/>
      <c r="BA259" s="25">
        <v>0</v>
      </c>
      <c r="BB259" s="25"/>
      <c r="BC259" s="25"/>
      <c r="BD259" s="166">
        <v>65</v>
      </c>
      <c r="BE259" s="25"/>
      <c r="BF259" s="25"/>
      <c r="BG259" s="25">
        <v>35</v>
      </c>
    </row>
    <row r="260" spans="1:59" ht="84.75" customHeight="1" x14ac:dyDescent="0.25">
      <c r="A260" s="29" t="s">
        <v>209</v>
      </c>
      <c r="B260" s="29" t="s">
        <v>210</v>
      </c>
      <c r="C260" s="29" t="s">
        <v>211</v>
      </c>
      <c r="D260" s="29" t="s">
        <v>212</v>
      </c>
      <c r="E260" s="29" t="s">
        <v>223</v>
      </c>
      <c r="F260" s="29" t="s">
        <v>213</v>
      </c>
      <c r="G260" s="29" t="s">
        <v>246</v>
      </c>
      <c r="H260" s="29" t="s">
        <v>215</v>
      </c>
      <c r="I260" s="29" t="s">
        <v>1057</v>
      </c>
      <c r="J260" s="29" t="s">
        <v>1058</v>
      </c>
      <c r="K260" s="29" t="s">
        <v>1059</v>
      </c>
      <c r="L260" s="44" t="s">
        <v>1006</v>
      </c>
      <c r="M260" s="29" t="s">
        <v>1007</v>
      </c>
      <c r="N260" s="29" t="s">
        <v>1060</v>
      </c>
      <c r="O260" s="29" t="s">
        <v>1061</v>
      </c>
      <c r="P260" s="43">
        <v>213</v>
      </c>
      <c r="Q260" s="29" t="s">
        <v>247</v>
      </c>
      <c r="R260" s="30" t="s">
        <v>10</v>
      </c>
      <c r="S260" s="30" t="s">
        <v>32</v>
      </c>
      <c r="T260" s="30"/>
      <c r="U260" s="30"/>
      <c r="V260" s="30"/>
      <c r="W260" s="30"/>
      <c r="X260" s="30"/>
      <c r="Y260" s="30"/>
      <c r="Z260" s="30"/>
      <c r="AA260" s="30"/>
      <c r="AB260" s="30"/>
      <c r="AC260" s="30"/>
      <c r="AD260" s="30"/>
      <c r="AE260" s="30"/>
      <c r="AF260" s="30"/>
      <c r="AG260" s="30" t="s">
        <v>444</v>
      </c>
      <c r="AH260" s="30" t="s">
        <v>535</v>
      </c>
      <c r="AI260" s="30" t="s">
        <v>441</v>
      </c>
      <c r="AJ260" s="30" t="s">
        <v>445</v>
      </c>
      <c r="AK260" s="29" t="s">
        <v>1062</v>
      </c>
      <c r="AL260" s="29" t="s">
        <v>1063</v>
      </c>
      <c r="AM260" s="30">
        <v>68376</v>
      </c>
      <c r="AN260" s="30"/>
      <c r="AO260" s="30">
        <v>70000</v>
      </c>
      <c r="AP260" s="30"/>
      <c r="AQ260" s="30"/>
      <c r="AR260" s="30">
        <v>70000</v>
      </c>
      <c r="AS260" s="30"/>
      <c r="AT260" s="30"/>
      <c r="AU260" s="30">
        <v>70000</v>
      </c>
      <c r="AV260" s="29"/>
      <c r="AW260" s="146"/>
      <c r="AX260" s="30"/>
      <c r="AY260" s="30"/>
      <c r="AZ260" s="29"/>
      <c r="BA260" s="29"/>
      <c r="BB260" s="29"/>
      <c r="BC260" s="29"/>
      <c r="BD260" s="37"/>
      <c r="BE260" s="29"/>
      <c r="BF260" s="29"/>
      <c r="BG260" s="30">
        <v>70000</v>
      </c>
    </row>
    <row r="261" spans="1:59" ht="84.75" customHeight="1" x14ac:dyDescent="0.25">
      <c r="A261" s="24" t="s">
        <v>209</v>
      </c>
      <c r="B261" s="24" t="s">
        <v>210</v>
      </c>
      <c r="C261" s="24" t="s">
        <v>211</v>
      </c>
      <c r="D261" s="24" t="s">
        <v>212</v>
      </c>
      <c r="E261" s="24" t="s">
        <v>212</v>
      </c>
      <c r="F261" s="24" t="s">
        <v>213</v>
      </c>
      <c r="G261" s="24" t="s">
        <v>246</v>
      </c>
      <c r="H261" s="24" t="s">
        <v>215</v>
      </c>
      <c r="I261" s="24" t="s">
        <v>1057</v>
      </c>
      <c r="J261" s="24" t="s">
        <v>1058</v>
      </c>
      <c r="K261" s="24" t="s">
        <v>1064</v>
      </c>
      <c r="L261" s="78" t="s">
        <v>1006</v>
      </c>
      <c r="M261" s="24" t="s">
        <v>1007</v>
      </c>
      <c r="N261" s="24" t="s">
        <v>1060</v>
      </c>
      <c r="O261" s="24" t="s">
        <v>1061</v>
      </c>
      <c r="P261" s="51">
        <v>209</v>
      </c>
      <c r="Q261" s="24" t="s">
        <v>248</v>
      </c>
      <c r="R261" s="25" t="s">
        <v>10</v>
      </c>
      <c r="S261" s="25" t="s">
        <v>32</v>
      </c>
      <c r="T261" s="25"/>
      <c r="U261" s="25"/>
      <c r="V261" s="25"/>
      <c r="W261" s="25"/>
      <c r="X261" s="25"/>
      <c r="Y261" s="25"/>
      <c r="Z261" s="25"/>
      <c r="AA261" s="25"/>
      <c r="AB261" s="25"/>
      <c r="AC261" s="25"/>
      <c r="AD261" s="25"/>
      <c r="AE261" s="25"/>
      <c r="AF261" s="25"/>
      <c r="AG261" s="25" t="s">
        <v>434</v>
      </c>
      <c r="AH261" s="25" t="s">
        <v>463</v>
      </c>
      <c r="AI261" s="25" t="s">
        <v>441</v>
      </c>
      <c r="AJ261" s="25" t="s">
        <v>437</v>
      </c>
      <c r="AK261" s="24" t="s">
        <v>1065</v>
      </c>
      <c r="AL261" s="24" t="s">
        <v>1066</v>
      </c>
      <c r="AM261" s="25">
        <v>0</v>
      </c>
      <c r="AN261" s="25">
        <v>0</v>
      </c>
      <c r="AO261" s="25">
        <v>100</v>
      </c>
      <c r="AP261" s="25"/>
      <c r="AQ261" s="25"/>
      <c r="AR261" s="25">
        <v>100</v>
      </c>
      <c r="AS261" s="25"/>
      <c r="AT261" s="25"/>
      <c r="AU261" s="25">
        <v>100</v>
      </c>
      <c r="AV261" s="24"/>
      <c r="AW261" s="143"/>
      <c r="AX261" s="25">
        <v>0</v>
      </c>
      <c r="AY261" s="25"/>
      <c r="AZ261" s="24"/>
      <c r="BA261" s="25">
        <v>0</v>
      </c>
      <c r="BB261" s="25"/>
      <c r="BC261" s="25"/>
      <c r="BD261" s="166">
        <v>40</v>
      </c>
      <c r="BE261" s="25"/>
      <c r="BF261" s="25"/>
      <c r="BG261" s="25">
        <v>60</v>
      </c>
    </row>
    <row r="262" spans="1:59" ht="84.75" customHeight="1" x14ac:dyDescent="0.25">
      <c r="A262" s="29" t="s">
        <v>209</v>
      </c>
      <c r="B262" s="29" t="s">
        <v>210</v>
      </c>
      <c r="C262" s="29" t="s">
        <v>211</v>
      </c>
      <c r="D262" s="29" t="s">
        <v>212</v>
      </c>
      <c r="E262" s="29" t="s">
        <v>223</v>
      </c>
      <c r="F262" s="29" t="s">
        <v>213</v>
      </c>
      <c r="G262" s="29" t="s">
        <v>214</v>
      </c>
      <c r="H262" s="29" t="s">
        <v>215</v>
      </c>
      <c r="I262" s="29" t="s">
        <v>993</v>
      </c>
      <c r="J262" s="29" t="s">
        <v>1067</v>
      </c>
      <c r="K262" s="29" t="s">
        <v>1068</v>
      </c>
      <c r="L262" s="44" t="s">
        <v>1006</v>
      </c>
      <c r="M262" s="29" t="s">
        <v>1007</v>
      </c>
      <c r="N262" s="29" t="s">
        <v>1069</v>
      </c>
      <c r="O262" s="29" t="s">
        <v>1070</v>
      </c>
      <c r="P262" s="43">
        <v>154</v>
      </c>
      <c r="Q262" s="29" t="s">
        <v>249</v>
      </c>
      <c r="R262" s="30" t="s">
        <v>55</v>
      </c>
      <c r="S262" s="30" t="s">
        <v>32</v>
      </c>
      <c r="T262" s="30"/>
      <c r="U262" s="30"/>
      <c r="V262" s="30" t="s">
        <v>250</v>
      </c>
      <c r="W262" s="30"/>
      <c r="X262" s="30"/>
      <c r="Y262" s="30"/>
      <c r="Z262" s="30"/>
      <c r="AA262" s="30"/>
      <c r="AB262" s="30"/>
      <c r="AC262" s="30"/>
      <c r="AD262" s="30"/>
      <c r="AE262" s="30"/>
      <c r="AF262" s="30"/>
      <c r="AG262" s="30" t="s">
        <v>534</v>
      </c>
      <c r="AH262" s="30" t="s">
        <v>448</v>
      </c>
      <c r="AI262" s="30" t="s">
        <v>457</v>
      </c>
      <c r="AJ262" s="30" t="s">
        <v>445</v>
      </c>
      <c r="AK262" s="29" t="s">
        <v>1071</v>
      </c>
      <c r="AL262" s="29" t="s">
        <v>1063</v>
      </c>
      <c r="AM262" s="30">
        <v>74900</v>
      </c>
      <c r="AN262" s="30">
        <v>77200</v>
      </c>
      <c r="AO262" s="30">
        <v>79700</v>
      </c>
      <c r="AP262" s="30">
        <v>82300</v>
      </c>
      <c r="AQ262" s="30">
        <v>85000</v>
      </c>
      <c r="AR262" s="30">
        <v>85000</v>
      </c>
      <c r="AS262" s="30">
        <v>77200</v>
      </c>
      <c r="AT262" s="30"/>
      <c r="AU262" s="30">
        <v>79700</v>
      </c>
      <c r="AV262" s="29"/>
      <c r="AW262" s="146"/>
      <c r="AX262" s="30"/>
      <c r="AY262" s="30"/>
      <c r="AZ262" s="29"/>
      <c r="BA262" s="30">
        <v>39850</v>
      </c>
      <c r="BB262" s="29"/>
      <c r="BC262" s="29"/>
      <c r="BD262" s="37"/>
      <c r="BE262" s="29"/>
      <c r="BF262" s="29"/>
      <c r="BG262" s="30">
        <v>39850</v>
      </c>
    </row>
    <row r="263" spans="1:59" ht="84.75" customHeight="1" x14ac:dyDescent="0.25">
      <c r="A263" s="24" t="s">
        <v>209</v>
      </c>
      <c r="B263" s="24" t="s">
        <v>210</v>
      </c>
      <c r="C263" s="24" t="s">
        <v>211</v>
      </c>
      <c r="D263" s="24" t="s">
        <v>212</v>
      </c>
      <c r="E263" s="24" t="s">
        <v>212</v>
      </c>
      <c r="F263" s="24" t="s">
        <v>213</v>
      </c>
      <c r="G263" s="24" t="s">
        <v>79</v>
      </c>
      <c r="H263" s="24" t="s">
        <v>227</v>
      </c>
      <c r="I263" s="24" t="s">
        <v>1072</v>
      </c>
      <c r="J263" s="24" t="s">
        <v>720</v>
      </c>
      <c r="K263" s="24" t="s">
        <v>1027</v>
      </c>
      <c r="L263" s="78" t="s">
        <v>1006</v>
      </c>
      <c r="M263" s="24" t="s">
        <v>1007</v>
      </c>
      <c r="N263" s="24" t="s">
        <v>1013</v>
      </c>
      <c r="O263" s="24" t="s">
        <v>1014</v>
      </c>
      <c r="P263" s="51">
        <v>215</v>
      </c>
      <c r="Q263" s="24" t="s">
        <v>251</v>
      </c>
      <c r="R263" s="25" t="s">
        <v>55</v>
      </c>
      <c r="S263" s="25" t="s">
        <v>32</v>
      </c>
      <c r="T263" s="25"/>
      <c r="U263" s="25"/>
      <c r="V263" s="25" t="s">
        <v>140</v>
      </c>
      <c r="W263" s="25"/>
      <c r="X263" s="25"/>
      <c r="Y263" s="25"/>
      <c r="Z263" s="25"/>
      <c r="AA263" s="25"/>
      <c r="AB263" s="25"/>
      <c r="AC263" s="25"/>
      <c r="AD263" s="25"/>
      <c r="AE263" s="25"/>
      <c r="AF263" s="25"/>
      <c r="AG263" s="25" t="s">
        <v>534</v>
      </c>
      <c r="AH263" s="25" t="s">
        <v>456</v>
      </c>
      <c r="AI263" s="25" t="s">
        <v>457</v>
      </c>
      <c r="AJ263" s="25" t="s">
        <v>437</v>
      </c>
      <c r="AK263" s="24" t="s">
        <v>1073</v>
      </c>
      <c r="AL263" s="24" t="s">
        <v>1063</v>
      </c>
      <c r="AM263" s="25">
        <v>22</v>
      </c>
      <c r="AN263" s="25">
        <v>23</v>
      </c>
      <c r="AO263" s="25">
        <v>24</v>
      </c>
      <c r="AP263" s="25">
        <v>25</v>
      </c>
      <c r="AQ263" s="25">
        <v>26</v>
      </c>
      <c r="AR263" s="25">
        <v>26</v>
      </c>
      <c r="AS263" s="25">
        <v>23</v>
      </c>
      <c r="AT263" s="25"/>
      <c r="AU263" s="25">
        <v>24</v>
      </c>
      <c r="AV263" s="24"/>
      <c r="AW263" s="143"/>
      <c r="AX263" s="25"/>
      <c r="AY263" s="25"/>
      <c r="AZ263" s="24"/>
      <c r="BA263" s="24"/>
      <c r="BB263" s="24"/>
      <c r="BC263" s="24"/>
      <c r="BD263" s="166"/>
      <c r="BE263" s="24"/>
      <c r="BF263" s="24"/>
      <c r="BG263" s="25">
        <v>24</v>
      </c>
    </row>
    <row r="264" spans="1:59" ht="84.75" customHeight="1" x14ac:dyDescent="0.25">
      <c r="A264" s="29" t="s">
        <v>209</v>
      </c>
      <c r="B264" s="29" t="s">
        <v>210</v>
      </c>
      <c r="C264" s="29" t="s">
        <v>211</v>
      </c>
      <c r="D264" s="29" t="s">
        <v>212</v>
      </c>
      <c r="E264" s="29" t="s">
        <v>212</v>
      </c>
      <c r="F264" s="29" t="s">
        <v>213</v>
      </c>
      <c r="G264" s="29" t="s">
        <v>79</v>
      </c>
      <c r="H264" s="29" t="s">
        <v>227</v>
      </c>
      <c r="I264" s="29" t="s">
        <v>1072</v>
      </c>
      <c r="J264" s="29" t="s">
        <v>720</v>
      </c>
      <c r="K264" s="29" t="s">
        <v>1027</v>
      </c>
      <c r="L264" s="44" t="s">
        <v>1006</v>
      </c>
      <c r="M264" s="29" t="s">
        <v>1007</v>
      </c>
      <c r="N264" s="29" t="s">
        <v>1013</v>
      </c>
      <c r="O264" s="29" t="s">
        <v>1028</v>
      </c>
      <c r="P264" s="43">
        <v>216</v>
      </c>
      <c r="Q264" s="29" t="s">
        <v>252</v>
      </c>
      <c r="R264" s="30" t="s">
        <v>10</v>
      </c>
      <c r="S264" s="30" t="s">
        <v>32</v>
      </c>
      <c r="T264" s="30"/>
      <c r="U264" s="30"/>
      <c r="V264" s="30"/>
      <c r="W264" s="30"/>
      <c r="X264" s="30"/>
      <c r="Y264" s="30"/>
      <c r="Z264" s="30"/>
      <c r="AA264" s="30"/>
      <c r="AB264" s="30"/>
      <c r="AC264" s="30"/>
      <c r="AD264" s="30"/>
      <c r="AE264" s="30"/>
      <c r="AF264" s="30" t="s">
        <v>32</v>
      </c>
      <c r="AG264" s="30" t="s">
        <v>444</v>
      </c>
      <c r="AH264" s="30" t="s">
        <v>463</v>
      </c>
      <c r="AI264" s="30" t="s">
        <v>457</v>
      </c>
      <c r="AJ264" s="30" t="s">
        <v>445</v>
      </c>
      <c r="AK264" s="29" t="s">
        <v>1074</v>
      </c>
      <c r="AL264" s="29" t="s">
        <v>1075</v>
      </c>
      <c r="AM264" s="30" t="s">
        <v>1033</v>
      </c>
      <c r="AN264" s="30">
        <v>15</v>
      </c>
      <c r="AO264" s="30">
        <v>15</v>
      </c>
      <c r="AP264" s="30"/>
      <c r="AQ264" s="30"/>
      <c r="AR264" s="30">
        <v>15</v>
      </c>
      <c r="AS264" s="30"/>
      <c r="AT264" s="30"/>
      <c r="AU264" s="30">
        <v>15</v>
      </c>
      <c r="AV264" s="29"/>
      <c r="AW264" s="146"/>
      <c r="AX264" s="30">
        <v>3</v>
      </c>
      <c r="AY264" s="30"/>
      <c r="AZ264" s="29"/>
      <c r="BA264" s="30">
        <v>4</v>
      </c>
      <c r="BB264" s="30"/>
      <c r="BC264" s="30"/>
      <c r="BD264" s="37">
        <v>4</v>
      </c>
      <c r="BE264" s="30"/>
      <c r="BF264" s="30"/>
      <c r="BG264" s="30">
        <v>4</v>
      </c>
    </row>
    <row r="265" spans="1:59" ht="84.75" customHeight="1" x14ac:dyDescent="0.25">
      <c r="A265" s="24" t="s">
        <v>209</v>
      </c>
      <c r="B265" s="24" t="s">
        <v>210</v>
      </c>
      <c r="C265" s="24" t="s">
        <v>211</v>
      </c>
      <c r="D265" s="24" t="s">
        <v>212</v>
      </c>
      <c r="E265" s="24" t="s">
        <v>212</v>
      </c>
      <c r="F265" s="24" t="s">
        <v>213</v>
      </c>
      <c r="G265" s="24" t="s">
        <v>79</v>
      </c>
      <c r="H265" s="24" t="s">
        <v>227</v>
      </c>
      <c r="I265" s="24" t="s">
        <v>1072</v>
      </c>
      <c r="J265" s="24" t="s">
        <v>720</v>
      </c>
      <c r="K265" s="24" t="s">
        <v>1027</v>
      </c>
      <c r="L265" s="78" t="s">
        <v>1006</v>
      </c>
      <c r="M265" s="24" t="s">
        <v>1007</v>
      </c>
      <c r="N265" s="24" t="s">
        <v>1013</v>
      </c>
      <c r="O265" s="24" t="s">
        <v>1028</v>
      </c>
      <c r="P265" s="51">
        <v>217</v>
      </c>
      <c r="Q265" s="24" t="s">
        <v>253</v>
      </c>
      <c r="R265" s="25" t="s">
        <v>10</v>
      </c>
      <c r="S265" s="25" t="s">
        <v>221</v>
      </c>
      <c r="T265" s="25"/>
      <c r="U265" s="25" t="s">
        <v>32</v>
      </c>
      <c r="V265" s="25" t="s">
        <v>225</v>
      </c>
      <c r="W265" s="25" t="s">
        <v>32</v>
      </c>
      <c r="X265" s="25" t="s">
        <v>32</v>
      </c>
      <c r="Y265" s="25" t="s">
        <v>32</v>
      </c>
      <c r="Z265" s="25" t="s">
        <v>32</v>
      </c>
      <c r="AA265" s="25"/>
      <c r="AB265" s="25"/>
      <c r="AC265" s="25"/>
      <c r="AD265" s="25"/>
      <c r="AE265" s="25"/>
      <c r="AF265" s="25"/>
      <c r="AG265" s="25" t="s">
        <v>444</v>
      </c>
      <c r="AH265" s="25" t="s">
        <v>456</v>
      </c>
      <c r="AI265" s="25" t="s">
        <v>457</v>
      </c>
      <c r="AJ265" s="25" t="s">
        <v>445</v>
      </c>
      <c r="AK265" s="24" t="s">
        <v>1076</v>
      </c>
      <c r="AL265" s="24" t="s">
        <v>1077</v>
      </c>
      <c r="AM265" s="25" t="s">
        <v>1033</v>
      </c>
      <c r="AN265" s="25"/>
      <c r="AO265" s="25">
        <v>3</v>
      </c>
      <c r="AP265" s="25"/>
      <c r="AQ265" s="25"/>
      <c r="AR265" s="25">
        <v>3</v>
      </c>
      <c r="AS265" s="25"/>
      <c r="AT265" s="25"/>
      <c r="AU265" s="25">
        <v>3</v>
      </c>
      <c r="AV265" s="24"/>
      <c r="AW265" s="143"/>
      <c r="AX265" s="25"/>
      <c r="AY265" s="25"/>
      <c r="AZ265" s="24"/>
      <c r="BA265" s="24"/>
      <c r="BB265" s="24"/>
      <c r="BC265" s="24"/>
      <c r="BD265" s="166"/>
      <c r="BE265" s="24"/>
      <c r="BF265" s="24"/>
      <c r="BG265" s="25">
        <v>3</v>
      </c>
    </row>
    <row r="266" spans="1:59" ht="84.75" customHeight="1" x14ac:dyDescent="0.25">
      <c r="A266" s="29" t="s">
        <v>209</v>
      </c>
      <c r="B266" s="29" t="s">
        <v>210</v>
      </c>
      <c r="C266" s="29" t="s">
        <v>211</v>
      </c>
      <c r="D266" s="29" t="s">
        <v>212</v>
      </c>
      <c r="E266" s="29" t="s">
        <v>223</v>
      </c>
      <c r="F266" s="29" t="s">
        <v>213</v>
      </c>
      <c r="G266" s="29" t="s">
        <v>79</v>
      </c>
      <c r="H266" s="29" t="s">
        <v>227</v>
      </c>
      <c r="I266" s="29" t="s">
        <v>1057</v>
      </c>
      <c r="J266" s="29" t="s">
        <v>720</v>
      </c>
      <c r="K266" s="29" t="s">
        <v>1027</v>
      </c>
      <c r="L266" s="44" t="s">
        <v>1006</v>
      </c>
      <c r="M266" s="29" t="s">
        <v>1007</v>
      </c>
      <c r="N266" s="29" t="s">
        <v>1013</v>
      </c>
      <c r="O266" s="29" t="s">
        <v>1028</v>
      </c>
      <c r="P266" s="43">
        <v>261</v>
      </c>
      <c r="Q266" s="29" t="s">
        <v>254</v>
      </c>
      <c r="R266" s="30" t="s">
        <v>81</v>
      </c>
      <c r="S266" s="30"/>
      <c r="T266" s="30"/>
      <c r="U266" s="30" t="s">
        <v>32</v>
      </c>
      <c r="V266" s="30" t="s">
        <v>225</v>
      </c>
      <c r="W266" s="30" t="s">
        <v>32</v>
      </c>
      <c r="X266" s="30" t="s">
        <v>32</v>
      </c>
      <c r="Y266" s="30" t="s">
        <v>32</v>
      </c>
      <c r="Z266" s="30" t="s">
        <v>32</v>
      </c>
      <c r="AA266" s="30"/>
      <c r="AB266" s="30"/>
      <c r="AC266" s="30"/>
      <c r="AD266" s="30"/>
      <c r="AE266" s="30"/>
      <c r="AF266" s="30"/>
      <c r="AG266" s="30" t="s">
        <v>1078</v>
      </c>
      <c r="AH266" s="30" t="s">
        <v>456</v>
      </c>
      <c r="AI266" s="30" t="s">
        <v>441</v>
      </c>
      <c r="AJ266" s="30" t="s">
        <v>445</v>
      </c>
      <c r="AK266" s="29" t="s">
        <v>1079</v>
      </c>
      <c r="AL266" s="29" t="s">
        <v>1080</v>
      </c>
      <c r="AM266" s="30">
        <v>0</v>
      </c>
      <c r="AN266" s="30">
        <v>2</v>
      </c>
      <c r="AO266" s="30">
        <v>2</v>
      </c>
      <c r="AP266" s="30">
        <v>2</v>
      </c>
      <c r="AQ266" s="30">
        <v>2</v>
      </c>
      <c r="AR266" s="30">
        <v>8</v>
      </c>
      <c r="AS266" s="30"/>
      <c r="AT266" s="30"/>
      <c r="AU266" s="30">
        <v>2</v>
      </c>
      <c r="AV266" s="29"/>
      <c r="AW266" s="146"/>
      <c r="AX266" s="30"/>
      <c r="AY266" s="30"/>
      <c r="AZ266" s="29"/>
      <c r="BA266" s="29"/>
      <c r="BB266" s="29"/>
      <c r="BC266" s="29"/>
      <c r="BD266" s="37"/>
      <c r="BE266" s="29"/>
      <c r="BF266" s="29"/>
      <c r="BG266" s="30">
        <v>2</v>
      </c>
    </row>
    <row r="267" spans="1:59" ht="84.75" customHeight="1" x14ac:dyDescent="0.25">
      <c r="A267" s="24" t="s">
        <v>209</v>
      </c>
      <c r="B267" s="24" t="s">
        <v>210</v>
      </c>
      <c r="C267" s="24" t="s">
        <v>211</v>
      </c>
      <c r="D267" s="24" t="s">
        <v>212</v>
      </c>
      <c r="E267" s="24" t="s">
        <v>223</v>
      </c>
      <c r="F267" s="24" t="s">
        <v>213</v>
      </c>
      <c r="G267" s="24" t="s">
        <v>79</v>
      </c>
      <c r="H267" s="24" t="s">
        <v>227</v>
      </c>
      <c r="I267" s="24" t="s">
        <v>1057</v>
      </c>
      <c r="J267" s="24" t="s">
        <v>720</v>
      </c>
      <c r="K267" s="24" t="s">
        <v>1081</v>
      </c>
      <c r="L267" s="78" t="s">
        <v>1006</v>
      </c>
      <c r="M267" s="24" t="s">
        <v>1007</v>
      </c>
      <c r="N267" s="24" t="s">
        <v>1082</v>
      </c>
      <c r="O267" s="24" t="s">
        <v>1083</v>
      </c>
      <c r="P267" s="51">
        <v>262</v>
      </c>
      <c r="Q267" s="24" t="s">
        <v>255</v>
      </c>
      <c r="R267" s="25" t="s">
        <v>81</v>
      </c>
      <c r="S267" s="25"/>
      <c r="T267" s="25"/>
      <c r="U267" s="25"/>
      <c r="V267" s="25"/>
      <c r="W267" s="25"/>
      <c r="X267" s="25" t="s">
        <v>32</v>
      </c>
      <c r="Y267" s="25"/>
      <c r="Z267" s="25"/>
      <c r="AA267" s="25"/>
      <c r="AB267" s="25"/>
      <c r="AC267" s="25"/>
      <c r="AD267" s="25"/>
      <c r="AE267" s="25"/>
      <c r="AF267" s="25"/>
      <c r="AG267" s="25" t="s">
        <v>434</v>
      </c>
      <c r="AH267" s="25" t="s">
        <v>456</v>
      </c>
      <c r="AI267" s="25" t="s">
        <v>457</v>
      </c>
      <c r="AJ267" s="25" t="s">
        <v>437</v>
      </c>
      <c r="AK267" s="24" t="s">
        <v>1084</v>
      </c>
      <c r="AL267" s="24" t="s">
        <v>1085</v>
      </c>
      <c r="AM267" s="25">
        <v>0</v>
      </c>
      <c r="AN267" s="25">
        <v>20</v>
      </c>
      <c r="AO267" s="25">
        <v>100</v>
      </c>
      <c r="AP267" s="25"/>
      <c r="AQ267" s="25"/>
      <c r="AR267" s="25">
        <v>100</v>
      </c>
      <c r="AS267" s="25">
        <v>20</v>
      </c>
      <c r="AT267" s="25"/>
      <c r="AU267" s="25">
        <v>100</v>
      </c>
      <c r="AV267" s="24"/>
      <c r="AW267" s="143"/>
      <c r="AX267" s="25"/>
      <c r="AY267" s="25"/>
      <c r="AZ267" s="24"/>
      <c r="BA267" s="24"/>
      <c r="BB267" s="24"/>
      <c r="BC267" s="24"/>
      <c r="BD267" s="166"/>
      <c r="BE267" s="24"/>
      <c r="BF267" s="24"/>
      <c r="BG267" s="25">
        <v>100</v>
      </c>
    </row>
    <row r="268" spans="1:59" ht="84.75" customHeight="1" x14ac:dyDescent="0.25">
      <c r="A268" s="29" t="s">
        <v>209</v>
      </c>
      <c r="B268" s="29" t="s">
        <v>210</v>
      </c>
      <c r="C268" s="29" t="s">
        <v>211</v>
      </c>
      <c r="D268" s="29" t="s">
        <v>212</v>
      </c>
      <c r="E268" s="29" t="s">
        <v>223</v>
      </c>
      <c r="F268" s="29" t="s">
        <v>213</v>
      </c>
      <c r="G268" s="29" t="s">
        <v>214</v>
      </c>
      <c r="H268" s="29" t="s">
        <v>99</v>
      </c>
      <c r="I268" s="29" t="s">
        <v>1072</v>
      </c>
      <c r="J268" s="29" t="s">
        <v>726</v>
      </c>
      <c r="K268" s="29" t="s">
        <v>1086</v>
      </c>
      <c r="L268" s="44" t="s">
        <v>1006</v>
      </c>
      <c r="M268" s="29" t="s">
        <v>1007</v>
      </c>
      <c r="N268" s="29" t="s">
        <v>1082</v>
      </c>
      <c r="O268" s="29" t="s">
        <v>1083</v>
      </c>
      <c r="P268" s="43">
        <v>268</v>
      </c>
      <c r="Q268" s="29" t="s">
        <v>256</v>
      </c>
      <c r="R268" s="30" t="s">
        <v>10</v>
      </c>
      <c r="S268" s="30"/>
      <c r="T268" s="30"/>
      <c r="U268" s="30" t="s">
        <v>257</v>
      </c>
      <c r="V268" s="30" t="s">
        <v>258</v>
      </c>
      <c r="W268" s="30" t="s">
        <v>32</v>
      </c>
      <c r="X268" s="30" t="s">
        <v>32</v>
      </c>
      <c r="Y268" s="30" t="s">
        <v>32</v>
      </c>
      <c r="Z268" s="30" t="s">
        <v>32</v>
      </c>
      <c r="AA268" s="30"/>
      <c r="AB268" s="30"/>
      <c r="AC268" s="30"/>
      <c r="AD268" s="30"/>
      <c r="AE268" s="30"/>
      <c r="AF268" s="30"/>
      <c r="AG268" s="30" t="s">
        <v>1078</v>
      </c>
      <c r="AH268" s="30" t="s">
        <v>463</v>
      </c>
      <c r="AI268" s="30" t="s">
        <v>457</v>
      </c>
      <c r="AJ268" s="30" t="s">
        <v>445</v>
      </c>
      <c r="AK268" s="29" t="s">
        <v>1087</v>
      </c>
      <c r="AL268" s="29" t="s">
        <v>1088</v>
      </c>
      <c r="AM268" s="30"/>
      <c r="AN268" s="30">
        <v>30</v>
      </c>
      <c r="AO268" s="30">
        <v>75</v>
      </c>
      <c r="AP268" s="30"/>
      <c r="AQ268" s="30"/>
      <c r="AR268" s="30">
        <v>75</v>
      </c>
      <c r="AS268" s="30"/>
      <c r="AT268" s="30"/>
      <c r="AU268" s="30">
        <v>75</v>
      </c>
      <c r="AV268" s="29"/>
      <c r="AW268" s="146"/>
      <c r="AX268" s="72">
        <v>18.75</v>
      </c>
      <c r="AY268" s="30"/>
      <c r="AZ268" s="29"/>
      <c r="BA268" s="30">
        <v>19</v>
      </c>
      <c r="BB268" s="30"/>
      <c r="BC268" s="30"/>
      <c r="BD268" s="37">
        <v>19</v>
      </c>
      <c r="BE268" s="30"/>
      <c r="BF268" s="30"/>
      <c r="BG268" s="30">
        <v>18</v>
      </c>
    </row>
    <row r="269" spans="1:59" ht="84.75" customHeight="1" x14ac:dyDescent="0.25">
      <c r="A269" s="24" t="s">
        <v>209</v>
      </c>
      <c r="B269" s="24" t="s">
        <v>210</v>
      </c>
      <c r="C269" s="24" t="s">
        <v>211</v>
      </c>
      <c r="D269" s="24" t="s">
        <v>212</v>
      </c>
      <c r="E269" s="24" t="s">
        <v>223</v>
      </c>
      <c r="F269" s="24" t="s">
        <v>213</v>
      </c>
      <c r="G269" s="24" t="s">
        <v>214</v>
      </c>
      <c r="H269" s="24" t="s">
        <v>99</v>
      </c>
      <c r="I269" s="24" t="s">
        <v>993</v>
      </c>
      <c r="J269" s="24" t="s">
        <v>701</v>
      </c>
      <c r="K269" s="24" t="s">
        <v>730</v>
      </c>
      <c r="L269" s="78" t="s">
        <v>1006</v>
      </c>
      <c r="M269" s="24" t="s">
        <v>1007</v>
      </c>
      <c r="N269" s="24" t="s">
        <v>1082</v>
      </c>
      <c r="O269" s="24" t="s">
        <v>1083</v>
      </c>
      <c r="P269" s="51">
        <v>291</v>
      </c>
      <c r="Q269" s="24" t="s">
        <v>261</v>
      </c>
      <c r="R269" s="25" t="s">
        <v>55</v>
      </c>
      <c r="S269" s="25" t="s">
        <v>32</v>
      </c>
      <c r="T269" s="25"/>
      <c r="U269" s="25"/>
      <c r="V269" s="25"/>
      <c r="W269" s="25" t="s">
        <v>262</v>
      </c>
      <c r="X269" s="25"/>
      <c r="Y269" s="25"/>
      <c r="Z269" s="25"/>
      <c r="AA269" s="25"/>
      <c r="AB269" s="25"/>
      <c r="AC269" s="25"/>
      <c r="AD269" s="25"/>
      <c r="AE269" s="25"/>
      <c r="AF269" s="25"/>
      <c r="AG269" s="25" t="s">
        <v>444</v>
      </c>
      <c r="AH269" s="25" t="s">
        <v>456</v>
      </c>
      <c r="AI269" s="25" t="s">
        <v>441</v>
      </c>
      <c r="AJ269" s="25" t="s">
        <v>445</v>
      </c>
      <c r="AK269" s="24" t="s">
        <v>1089</v>
      </c>
      <c r="AL269" s="24" t="s">
        <v>1090</v>
      </c>
      <c r="AM269" s="25">
        <v>0</v>
      </c>
      <c r="AN269" s="25">
        <v>10</v>
      </c>
      <c r="AO269" s="25">
        <v>10</v>
      </c>
      <c r="AP269" s="25">
        <v>10</v>
      </c>
      <c r="AQ269" s="25">
        <v>10</v>
      </c>
      <c r="AR269" s="25">
        <v>40</v>
      </c>
      <c r="AS269" s="25">
        <v>21</v>
      </c>
      <c r="AT269" s="25"/>
      <c r="AU269" s="25">
        <v>10</v>
      </c>
      <c r="AV269" s="24"/>
      <c r="AW269" s="143"/>
      <c r="AX269" s="25"/>
      <c r="AY269" s="25"/>
      <c r="AZ269" s="24"/>
      <c r="BA269" s="24"/>
      <c r="BB269" s="24"/>
      <c r="BC269" s="24"/>
      <c r="BD269" s="166"/>
      <c r="BE269" s="24"/>
      <c r="BF269" s="24"/>
      <c r="BG269" s="25">
        <v>10</v>
      </c>
    </row>
    <row r="270" spans="1:59" ht="84.75" customHeight="1" x14ac:dyDescent="0.25">
      <c r="A270" s="29" t="s">
        <v>209</v>
      </c>
      <c r="B270" s="29" t="s">
        <v>210</v>
      </c>
      <c r="C270" s="29" t="s">
        <v>211</v>
      </c>
      <c r="D270" s="29" t="s">
        <v>212</v>
      </c>
      <c r="E270" s="29" t="s">
        <v>223</v>
      </c>
      <c r="F270" s="29" t="s">
        <v>213</v>
      </c>
      <c r="G270" s="29" t="s">
        <v>214</v>
      </c>
      <c r="H270" s="29" t="s">
        <v>99</v>
      </c>
      <c r="I270" s="29" t="s">
        <v>993</v>
      </c>
      <c r="J270" s="29" t="s">
        <v>701</v>
      </c>
      <c r="K270" s="29" t="s">
        <v>1081</v>
      </c>
      <c r="L270" s="44" t="s">
        <v>1006</v>
      </c>
      <c r="M270" s="29" t="s">
        <v>1007</v>
      </c>
      <c r="N270" s="29" t="s">
        <v>1082</v>
      </c>
      <c r="O270" s="29" t="s">
        <v>1083</v>
      </c>
      <c r="P270" s="43">
        <v>280</v>
      </c>
      <c r="Q270" s="29" t="s">
        <v>263</v>
      </c>
      <c r="R270" s="30" t="s">
        <v>10</v>
      </c>
      <c r="S270" s="30"/>
      <c r="T270" s="30"/>
      <c r="U270" s="30"/>
      <c r="V270" s="30"/>
      <c r="W270" s="30"/>
      <c r="X270" s="30" t="s">
        <v>32</v>
      </c>
      <c r="Y270" s="30"/>
      <c r="Z270" s="30"/>
      <c r="AA270" s="30"/>
      <c r="AB270" s="30"/>
      <c r="AC270" s="30"/>
      <c r="AD270" s="30"/>
      <c r="AE270" s="30"/>
      <c r="AF270" s="30"/>
      <c r="AG270" s="30" t="s">
        <v>434</v>
      </c>
      <c r="AH270" s="30" t="s">
        <v>463</v>
      </c>
      <c r="AI270" s="30" t="s">
        <v>457</v>
      </c>
      <c r="AJ270" s="30" t="s">
        <v>437</v>
      </c>
      <c r="AK270" s="29" t="s">
        <v>1091</v>
      </c>
      <c r="AL270" s="29" t="s">
        <v>1092</v>
      </c>
      <c r="AM270" s="30">
        <v>0</v>
      </c>
      <c r="AN270" s="30">
        <v>20</v>
      </c>
      <c r="AO270" s="30">
        <v>100</v>
      </c>
      <c r="AP270" s="30"/>
      <c r="AQ270" s="30"/>
      <c r="AR270" s="30">
        <v>100</v>
      </c>
      <c r="AS270" s="30"/>
      <c r="AT270" s="30"/>
      <c r="AU270" s="30">
        <v>100</v>
      </c>
      <c r="AV270" s="29"/>
      <c r="AW270" s="146"/>
      <c r="AX270" s="30">
        <v>30</v>
      </c>
      <c r="AY270" s="30"/>
      <c r="AZ270" s="29"/>
      <c r="BA270" s="30">
        <v>70</v>
      </c>
      <c r="BB270" s="30"/>
      <c r="BC270" s="30"/>
      <c r="BD270" s="37">
        <v>0</v>
      </c>
      <c r="BE270" s="30"/>
      <c r="BF270" s="30"/>
      <c r="BG270" s="30">
        <v>0</v>
      </c>
    </row>
    <row r="271" spans="1:59" ht="84.75" customHeight="1" x14ac:dyDescent="0.25">
      <c r="A271" s="24" t="s">
        <v>209</v>
      </c>
      <c r="B271" s="24" t="s">
        <v>210</v>
      </c>
      <c r="C271" s="24" t="s">
        <v>211</v>
      </c>
      <c r="D271" s="24" t="s">
        <v>212</v>
      </c>
      <c r="E271" s="24" t="s">
        <v>212</v>
      </c>
      <c r="F271" s="24" t="s">
        <v>213</v>
      </c>
      <c r="G271" s="24" t="s">
        <v>264</v>
      </c>
      <c r="H271" s="24" t="s">
        <v>265</v>
      </c>
      <c r="I271" s="24" t="s">
        <v>1093</v>
      </c>
      <c r="J271" s="24" t="s">
        <v>1094</v>
      </c>
      <c r="K271" s="24" t="s">
        <v>1095</v>
      </c>
      <c r="L271" s="78" t="s">
        <v>1006</v>
      </c>
      <c r="M271" s="24" t="s">
        <v>1007</v>
      </c>
      <c r="N271" s="24" t="s">
        <v>1096</v>
      </c>
      <c r="O271" s="24" t="s">
        <v>1097</v>
      </c>
      <c r="P271" s="51">
        <v>310</v>
      </c>
      <c r="Q271" s="24" t="s">
        <v>266</v>
      </c>
      <c r="R271" s="69" t="s">
        <v>63</v>
      </c>
      <c r="S271" s="25"/>
      <c r="T271" s="25" t="s">
        <v>267</v>
      </c>
      <c r="U271" s="25"/>
      <c r="V271" s="25"/>
      <c r="W271" s="25"/>
      <c r="X271" s="25"/>
      <c r="Y271" s="25"/>
      <c r="Z271" s="25"/>
      <c r="AA271" s="25"/>
      <c r="AB271" s="25"/>
      <c r="AC271" s="25"/>
      <c r="AD271" s="25"/>
      <c r="AE271" s="25"/>
      <c r="AF271" s="25"/>
      <c r="AG271" s="25" t="s">
        <v>534</v>
      </c>
      <c r="AH271" s="25" t="s">
        <v>460</v>
      </c>
      <c r="AI271" s="25" t="s">
        <v>441</v>
      </c>
      <c r="AJ271" s="25" t="s">
        <v>437</v>
      </c>
      <c r="AK271" s="24" t="s">
        <v>1098</v>
      </c>
      <c r="AL271" s="24" t="s">
        <v>1099</v>
      </c>
      <c r="AM271" s="25">
        <v>40</v>
      </c>
      <c r="AN271" s="25">
        <v>48</v>
      </c>
      <c r="AO271" s="25">
        <v>53</v>
      </c>
      <c r="AP271" s="25">
        <v>56</v>
      </c>
      <c r="AQ271" s="25">
        <v>60</v>
      </c>
      <c r="AR271" s="25">
        <v>60</v>
      </c>
      <c r="AS271" s="25">
        <v>48</v>
      </c>
      <c r="AT271" s="25">
        <v>0</v>
      </c>
      <c r="AU271" s="25">
        <v>5</v>
      </c>
      <c r="AV271" s="24">
        <v>0</v>
      </c>
      <c r="AW271" s="143">
        <v>0</v>
      </c>
      <c r="AX271" s="25">
        <v>1</v>
      </c>
      <c r="AY271" s="25">
        <v>1</v>
      </c>
      <c r="AZ271" s="24">
        <v>1</v>
      </c>
      <c r="BA271" s="24">
        <v>0.5</v>
      </c>
      <c r="BB271" s="24">
        <v>0</v>
      </c>
      <c r="BC271" s="24">
        <v>0.5</v>
      </c>
      <c r="BD271" s="166">
        <v>0.5</v>
      </c>
      <c r="BE271" s="24">
        <v>0</v>
      </c>
      <c r="BF271" s="24">
        <v>0</v>
      </c>
      <c r="BG271" s="25">
        <v>0.5</v>
      </c>
    </row>
    <row r="272" spans="1:59" ht="84.75" customHeight="1" x14ac:dyDescent="0.25">
      <c r="A272" s="29" t="s">
        <v>209</v>
      </c>
      <c r="B272" s="29" t="s">
        <v>210</v>
      </c>
      <c r="C272" s="29" t="s">
        <v>211</v>
      </c>
      <c r="D272" s="29" t="s">
        <v>212</v>
      </c>
      <c r="E272" s="29" t="s">
        <v>223</v>
      </c>
      <c r="F272" s="29" t="s">
        <v>213</v>
      </c>
      <c r="G272" s="29" t="s">
        <v>214</v>
      </c>
      <c r="H272" s="29" t="s">
        <v>215</v>
      </c>
      <c r="I272" s="29" t="s">
        <v>1100</v>
      </c>
      <c r="J272" s="29" t="s">
        <v>1101</v>
      </c>
      <c r="K272" s="29" t="s">
        <v>1102</v>
      </c>
      <c r="L272" s="44" t="s">
        <v>1006</v>
      </c>
      <c r="M272" s="29" t="s">
        <v>1007</v>
      </c>
      <c r="N272" s="29" t="s">
        <v>1103</v>
      </c>
      <c r="O272" s="29" t="s">
        <v>1104</v>
      </c>
      <c r="P272" s="43">
        <v>127</v>
      </c>
      <c r="Q272" s="29" t="s">
        <v>268</v>
      </c>
      <c r="R272" s="30" t="s">
        <v>36</v>
      </c>
      <c r="S272" s="30"/>
      <c r="T272" s="30"/>
      <c r="U272" s="30"/>
      <c r="V272" s="30"/>
      <c r="W272" s="30"/>
      <c r="X272" s="30"/>
      <c r="Y272" s="30"/>
      <c r="Z272" s="30"/>
      <c r="AA272" s="30" t="s">
        <v>32</v>
      </c>
      <c r="AB272" s="30"/>
      <c r="AC272" s="30"/>
      <c r="AD272" s="30"/>
      <c r="AE272" s="30"/>
      <c r="AF272" s="30"/>
      <c r="AG272" s="30" t="s">
        <v>469</v>
      </c>
      <c r="AH272" s="30" t="s">
        <v>463</v>
      </c>
      <c r="AI272" s="30" t="s">
        <v>441</v>
      </c>
      <c r="AJ272" s="30" t="s">
        <v>437</v>
      </c>
      <c r="AK272" s="29" t="s">
        <v>1105</v>
      </c>
      <c r="AL272" s="29" t="s">
        <v>1099</v>
      </c>
      <c r="AM272" s="30"/>
      <c r="AN272" s="30"/>
      <c r="AO272" s="30">
        <v>100</v>
      </c>
      <c r="AP272" s="30"/>
      <c r="AQ272" s="30"/>
      <c r="AR272" s="30">
        <v>100</v>
      </c>
      <c r="AS272" s="30"/>
      <c r="AT272" s="30"/>
      <c r="AU272" s="30">
        <v>100</v>
      </c>
      <c r="AV272" s="29"/>
      <c r="AW272" s="146"/>
      <c r="AX272" s="30">
        <v>0</v>
      </c>
      <c r="AY272" s="30"/>
      <c r="AZ272" s="29"/>
      <c r="BA272" s="30">
        <v>0</v>
      </c>
      <c r="BB272" s="30"/>
      <c r="BC272" s="30"/>
      <c r="BD272" s="37">
        <v>50</v>
      </c>
      <c r="BE272" s="30"/>
      <c r="BF272" s="30"/>
      <c r="BG272" s="30">
        <v>50</v>
      </c>
    </row>
    <row r="273" spans="1:59" ht="84.75" customHeight="1" x14ac:dyDescent="0.25">
      <c r="A273" s="24" t="s">
        <v>209</v>
      </c>
      <c r="B273" s="24" t="s">
        <v>210</v>
      </c>
      <c r="C273" s="24" t="s">
        <v>211</v>
      </c>
      <c r="D273" s="24" t="s">
        <v>212</v>
      </c>
      <c r="E273" s="24" t="s">
        <v>223</v>
      </c>
      <c r="F273" s="24" t="s">
        <v>213</v>
      </c>
      <c r="G273" s="24" t="s">
        <v>214</v>
      </c>
      <c r="H273" s="24" t="s">
        <v>215</v>
      </c>
      <c r="I273" s="24" t="s">
        <v>1100</v>
      </c>
      <c r="J273" s="24" t="s">
        <v>1101</v>
      </c>
      <c r="K273" s="24" t="s">
        <v>1102</v>
      </c>
      <c r="L273" s="78" t="s">
        <v>1006</v>
      </c>
      <c r="M273" s="24" t="s">
        <v>1007</v>
      </c>
      <c r="N273" s="24" t="s">
        <v>1103</v>
      </c>
      <c r="O273" s="24" t="s">
        <v>1104</v>
      </c>
      <c r="P273" s="51">
        <v>96</v>
      </c>
      <c r="Q273" s="24" t="s">
        <v>269</v>
      </c>
      <c r="R273" s="25" t="s">
        <v>10</v>
      </c>
      <c r="S273" s="25" t="s">
        <v>32</v>
      </c>
      <c r="T273" s="25"/>
      <c r="U273" s="25"/>
      <c r="V273" s="25"/>
      <c r="W273" s="25"/>
      <c r="X273" s="25"/>
      <c r="Y273" s="25"/>
      <c r="Z273" s="25"/>
      <c r="AA273" s="25"/>
      <c r="AB273" s="25"/>
      <c r="AC273" s="25"/>
      <c r="AD273" s="25"/>
      <c r="AE273" s="25"/>
      <c r="AF273" s="25"/>
      <c r="AG273" s="25" t="s">
        <v>444</v>
      </c>
      <c r="AH273" s="25" t="s">
        <v>456</v>
      </c>
      <c r="AI273" s="25" t="s">
        <v>441</v>
      </c>
      <c r="AJ273" s="25" t="s">
        <v>445</v>
      </c>
      <c r="AK273" s="24" t="s">
        <v>1106</v>
      </c>
      <c r="AL273" s="24" t="s">
        <v>1107</v>
      </c>
      <c r="AM273" s="25">
        <v>430000</v>
      </c>
      <c r="AN273" s="25">
        <v>472686</v>
      </c>
      <c r="AO273" s="25">
        <v>481320</v>
      </c>
      <c r="AP273" s="25"/>
      <c r="AQ273" s="25"/>
      <c r="AR273" s="25">
        <v>481320</v>
      </c>
      <c r="AS273" s="25"/>
      <c r="AT273" s="25"/>
      <c r="AU273" s="25">
        <v>481320</v>
      </c>
      <c r="AV273" s="24"/>
      <c r="AW273" s="143"/>
      <c r="AX273" s="25"/>
      <c r="AY273" s="25"/>
      <c r="AZ273" s="24"/>
      <c r="BA273" s="24"/>
      <c r="BB273" s="24"/>
      <c r="BC273" s="24"/>
      <c r="BD273" s="166"/>
      <c r="BE273" s="24"/>
      <c r="BF273" s="24"/>
      <c r="BG273" s="25">
        <v>481320</v>
      </c>
    </row>
    <row r="274" spans="1:59" ht="84.75" customHeight="1" x14ac:dyDescent="0.25">
      <c r="A274" s="29" t="s">
        <v>209</v>
      </c>
      <c r="B274" s="29" t="s">
        <v>210</v>
      </c>
      <c r="C274" s="29" t="s">
        <v>211</v>
      </c>
      <c r="D274" s="29" t="s">
        <v>212</v>
      </c>
      <c r="E274" s="29" t="s">
        <v>212</v>
      </c>
      <c r="F274" s="29" t="s">
        <v>213</v>
      </c>
      <c r="G274" s="29" t="s">
        <v>264</v>
      </c>
      <c r="H274" s="29" t="s">
        <v>265</v>
      </c>
      <c r="I274" s="29" t="s">
        <v>993</v>
      </c>
      <c r="J274" s="29" t="s">
        <v>936</v>
      </c>
      <c r="K274" s="29" t="s">
        <v>1108</v>
      </c>
      <c r="L274" s="44" t="s">
        <v>1006</v>
      </c>
      <c r="M274" s="29" t="s">
        <v>1007</v>
      </c>
      <c r="N274" s="29" t="s">
        <v>1109</v>
      </c>
      <c r="O274" s="29" t="s">
        <v>1110</v>
      </c>
      <c r="P274" s="43">
        <v>99</v>
      </c>
      <c r="Q274" s="29" t="s">
        <v>270</v>
      </c>
      <c r="R274" s="30" t="s">
        <v>36</v>
      </c>
      <c r="S274" s="30"/>
      <c r="T274" s="30"/>
      <c r="U274" s="30" t="s">
        <v>32</v>
      </c>
      <c r="V274" s="30"/>
      <c r="W274" s="30"/>
      <c r="X274" s="30"/>
      <c r="Y274" s="30"/>
      <c r="Z274" s="30"/>
      <c r="AA274" s="30"/>
      <c r="AB274" s="30"/>
      <c r="AC274" s="30" t="s">
        <v>32</v>
      </c>
      <c r="AD274" s="30"/>
      <c r="AE274" s="30"/>
      <c r="AF274" s="30"/>
      <c r="AG274" s="30" t="s">
        <v>434</v>
      </c>
      <c r="AH274" s="30" t="s">
        <v>535</v>
      </c>
      <c r="AI274" s="30" t="s">
        <v>441</v>
      </c>
      <c r="AJ274" s="30" t="s">
        <v>437</v>
      </c>
      <c r="AK274" s="29" t="s">
        <v>270</v>
      </c>
      <c r="AL274" s="29" t="s">
        <v>1111</v>
      </c>
      <c r="AM274" s="30" t="s">
        <v>1010</v>
      </c>
      <c r="AN274" s="30"/>
      <c r="AO274" s="30">
        <v>100</v>
      </c>
      <c r="AP274" s="30"/>
      <c r="AQ274" s="30"/>
      <c r="AR274" s="30">
        <v>100</v>
      </c>
      <c r="AS274" s="30"/>
      <c r="AT274" s="30"/>
      <c r="AU274" s="30">
        <v>100</v>
      </c>
      <c r="AV274" s="29"/>
      <c r="AW274" s="146"/>
      <c r="AX274" s="30"/>
      <c r="AY274" s="30"/>
      <c r="AZ274" s="29"/>
      <c r="BA274" s="29"/>
      <c r="BB274" s="29"/>
      <c r="BC274" s="29"/>
      <c r="BD274" s="37"/>
      <c r="BE274" s="29"/>
      <c r="BF274" s="29"/>
      <c r="BG274" s="30">
        <v>100</v>
      </c>
    </row>
    <row r="275" spans="1:59" ht="84.75" customHeight="1" x14ac:dyDescent="0.25">
      <c r="A275" s="24" t="s">
        <v>209</v>
      </c>
      <c r="B275" s="24" t="s">
        <v>210</v>
      </c>
      <c r="C275" s="24" t="s">
        <v>211</v>
      </c>
      <c r="D275" s="24" t="s">
        <v>212</v>
      </c>
      <c r="E275" s="24" t="s">
        <v>212</v>
      </c>
      <c r="F275" s="24" t="s">
        <v>213</v>
      </c>
      <c r="G275" s="24" t="s">
        <v>214</v>
      </c>
      <c r="H275" s="24" t="s">
        <v>215</v>
      </c>
      <c r="I275" s="24" t="s">
        <v>993</v>
      </c>
      <c r="J275" s="24" t="s">
        <v>994</v>
      </c>
      <c r="K275" s="24" t="s">
        <v>995</v>
      </c>
      <c r="L275" s="78" t="s">
        <v>996</v>
      </c>
      <c r="M275" s="24" t="s">
        <v>997</v>
      </c>
      <c r="N275" s="24" t="s">
        <v>998</v>
      </c>
      <c r="O275" s="24" t="s">
        <v>999</v>
      </c>
      <c r="P275" s="51">
        <v>188</v>
      </c>
      <c r="Q275" s="24" t="s">
        <v>271</v>
      </c>
      <c r="R275" s="69" t="s">
        <v>63</v>
      </c>
      <c r="S275" s="25"/>
      <c r="T275" s="25"/>
      <c r="U275" s="25"/>
      <c r="V275" s="25"/>
      <c r="W275" s="25"/>
      <c r="X275" s="25"/>
      <c r="Y275" s="25"/>
      <c r="Z275" s="25"/>
      <c r="AA275" s="25"/>
      <c r="AB275" s="25"/>
      <c r="AC275" s="25"/>
      <c r="AD275" s="25"/>
      <c r="AE275" s="25"/>
      <c r="AF275" s="25" t="s">
        <v>32</v>
      </c>
      <c r="AG275" s="25" t="s">
        <v>444</v>
      </c>
      <c r="AH275" s="25" t="s">
        <v>463</v>
      </c>
      <c r="AI275" s="25" t="s">
        <v>457</v>
      </c>
      <c r="AJ275" s="25" t="s">
        <v>445</v>
      </c>
      <c r="AK275" s="24" t="s">
        <v>1112</v>
      </c>
      <c r="AL275" s="24" t="s">
        <v>1113</v>
      </c>
      <c r="AM275" s="25">
        <v>61</v>
      </c>
      <c r="AN275" s="25">
        <v>61</v>
      </c>
      <c r="AO275" s="25">
        <v>63</v>
      </c>
      <c r="AP275" s="25"/>
      <c r="AQ275" s="25"/>
      <c r="AR275" s="25">
        <v>63</v>
      </c>
      <c r="AS275" s="25">
        <v>61</v>
      </c>
      <c r="AT275" s="25"/>
      <c r="AU275" s="25">
        <v>63</v>
      </c>
      <c r="AV275" s="24"/>
      <c r="AW275" s="143"/>
      <c r="AX275" s="25">
        <v>16</v>
      </c>
      <c r="AY275" s="25"/>
      <c r="AZ275" s="24"/>
      <c r="BA275" s="25">
        <v>16</v>
      </c>
      <c r="BB275" s="25"/>
      <c r="BC275" s="25"/>
      <c r="BD275" s="166">
        <v>16</v>
      </c>
      <c r="BE275" s="25"/>
      <c r="BF275" s="25"/>
      <c r="BG275" s="25">
        <v>15</v>
      </c>
    </row>
    <row r="276" spans="1:59" ht="84.75" customHeight="1" x14ac:dyDescent="0.25">
      <c r="A276" s="29" t="s">
        <v>209</v>
      </c>
      <c r="B276" s="29" t="s">
        <v>210</v>
      </c>
      <c r="C276" s="29" t="s">
        <v>26</v>
      </c>
      <c r="D276" s="29" t="s">
        <v>212</v>
      </c>
      <c r="E276" s="29" t="s">
        <v>212</v>
      </c>
      <c r="F276" s="29" t="s">
        <v>213</v>
      </c>
      <c r="G276" s="29" t="s">
        <v>264</v>
      </c>
      <c r="H276" s="29" t="s">
        <v>265</v>
      </c>
      <c r="I276" s="29" t="s">
        <v>1093</v>
      </c>
      <c r="J276" s="29" t="s">
        <v>1094</v>
      </c>
      <c r="K276" s="29" t="s">
        <v>1114</v>
      </c>
      <c r="L276" s="44" t="s">
        <v>1006</v>
      </c>
      <c r="M276" s="29" t="s">
        <v>1007</v>
      </c>
      <c r="N276" s="29" t="s">
        <v>1096</v>
      </c>
      <c r="O276" s="29" t="s">
        <v>1097</v>
      </c>
      <c r="P276" s="43">
        <v>306</v>
      </c>
      <c r="Q276" s="29" t="s">
        <v>1115</v>
      </c>
      <c r="R276" s="30" t="s">
        <v>10</v>
      </c>
      <c r="S276" s="30" t="s">
        <v>32</v>
      </c>
      <c r="T276" s="30">
        <v>3866</v>
      </c>
      <c r="U276" s="30"/>
      <c r="V276" s="30"/>
      <c r="W276" s="30"/>
      <c r="X276" s="30"/>
      <c r="Y276" s="30"/>
      <c r="Z276" s="30"/>
      <c r="AA276" s="30"/>
      <c r="AB276" s="30"/>
      <c r="AC276" s="30"/>
      <c r="AD276" s="30"/>
      <c r="AE276" s="30"/>
      <c r="AF276" s="30"/>
      <c r="AG276" s="30" t="s">
        <v>444</v>
      </c>
      <c r="AH276" s="30" t="s">
        <v>463</v>
      </c>
      <c r="AI276" s="30" t="s">
        <v>441</v>
      </c>
      <c r="AJ276" s="30" t="s">
        <v>1116</v>
      </c>
      <c r="AK276" s="29" t="s">
        <v>1117</v>
      </c>
      <c r="AL276" s="29" t="s">
        <v>1118</v>
      </c>
      <c r="AM276" s="30">
        <v>11</v>
      </c>
      <c r="AN276" s="30">
        <v>11</v>
      </c>
      <c r="AO276" s="30">
        <v>14</v>
      </c>
      <c r="AP276" s="30">
        <v>17</v>
      </c>
      <c r="AQ276" s="30">
        <v>20</v>
      </c>
      <c r="AR276" s="30">
        <v>20</v>
      </c>
      <c r="AS276" s="30"/>
      <c r="AT276" s="30">
        <v>0</v>
      </c>
      <c r="AU276" s="30">
        <v>3</v>
      </c>
      <c r="AV276" s="169"/>
      <c r="AW276" s="170"/>
      <c r="AX276" s="171">
        <v>0</v>
      </c>
      <c r="AY276" s="171"/>
      <c r="AZ276" s="169"/>
      <c r="BA276" s="171">
        <v>1</v>
      </c>
      <c r="BB276" s="171"/>
      <c r="BC276" s="171"/>
      <c r="BD276" s="172">
        <v>1</v>
      </c>
      <c r="BE276" s="171"/>
      <c r="BF276" s="171"/>
      <c r="BG276" s="171">
        <v>1</v>
      </c>
    </row>
    <row r="277" spans="1:59" ht="84.75" customHeight="1" x14ac:dyDescent="0.25">
      <c r="A277" s="173" t="s">
        <v>209</v>
      </c>
      <c r="B277" s="174" t="s">
        <v>210</v>
      </c>
      <c r="C277" s="174" t="s">
        <v>211</v>
      </c>
      <c r="D277" s="174" t="s">
        <v>212</v>
      </c>
      <c r="E277" s="174" t="s">
        <v>223</v>
      </c>
      <c r="F277" s="174" t="s">
        <v>213</v>
      </c>
      <c r="G277" s="174" t="s">
        <v>264</v>
      </c>
      <c r="H277" s="174" t="s">
        <v>265</v>
      </c>
      <c r="I277" s="174" t="s">
        <v>993</v>
      </c>
      <c r="J277" s="175" t="s">
        <v>936</v>
      </c>
      <c r="K277" s="175" t="s">
        <v>1108</v>
      </c>
      <c r="L277" s="176" t="s">
        <v>1006</v>
      </c>
      <c r="M277" s="175" t="s">
        <v>1007</v>
      </c>
      <c r="N277" s="175" t="s">
        <v>1119</v>
      </c>
      <c r="O277" s="175" t="s">
        <v>1120</v>
      </c>
      <c r="P277" s="176" t="s">
        <v>1121</v>
      </c>
      <c r="Q277" s="175" t="s">
        <v>1122</v>
      </c>
      <c r="R277" s="177" t="s">
        <v>10</v>
      </c>
      <c r="S277" s="177" t="s">
        <v>32</v>
      </c>
      <c r="T277" s="177"/>
      <c r="U277" s="177"/>
      <c r="V277" s="177"/>
      <c r="W277" s="177"/>
      <c r="X277" s="177"/>
      <c r="Y277" s="177"/>
      <c r="Z277" s="177"/>
      <c r="AA277" s="177"/>
      <c r="AB277" s="177"/>
      <c r="AC277" s="177"/>
      <c r="AD277" s="177"/>
      <c r="AE277" s="177"/>
      <c r="AF277" s="177"/>
      <c r="AG277" s="177" t="s">
        <v>444</v>
      </c>
      <c r="AH277" s="177" t="s">
        <v>463</v>
      </c>
      <c r="AI277" s="177" t="s">
        <v>441</v>
      </c>
      <c r="AJ277" s="177" t="s">
        <v>445</v>
      </c>
      <c r="AK277" s="178" t="s">
        <v>1123</v>
      </c>
      <c r="AL277" s="177" t="s">
        <v>1124</v>
      </c>
      <c r="AM277" s="177">
        <v>0</v>
      </c>
      <c r="AN277" s="177">
        <v>0</v>
      </c>
      <c r="AO277" s="177">
        <v>20</v>
      </c>
      <c r="AP277" s="177"/>
      <c r="AQ277" s="177"/>
      <c r="AR277" s="177">
        <v>20</v>
      </c>
      <c r="AS277" s="177"/>
      <c r="AT277" s="177">
        <v>0</v>
      </c>
      <c r="AU277" s="177">
        <v>20</v>
      </c>
      <c r="AV277" s="179"/>
      <c r="AW277" s="170"/>
      <c r="AX277" s="134"/>
      <c r="AY277" s="134"/>
      <c r="AZ277" s="179"/>
      <c r="BA277" s="134"/>
      <c r="BB277" s="134"/>
      <c r="BC277" s="134"/>
      <c r="BD277" s="180">
        <v>10</v>
      </c>
      <c r="BE277" s="134"/>
      <c r="BF277" s="134"/>
      <c r="BG277" s="134">
        <v>10</v>
      </c>
    </row>
    <row r="279" spans="1:59" x14ac:dyDescent="0.25">
      <c r="AX279">
        <v>0.77999999999999936</v>
      </c>
    </row>
    <row r="281" spans="1:59" x14ac:dyDescent="0.25">
      <c r="AX281">
        <v>2.8</v>
      </c>
    </row>
    <row r="282" spans="1:59" x14ac:dyDescent="0.25">
      <c r="AT282" s="183"/>
      <c r="AU282" s="184">
        <v>2.7799999999999994</v>
      </c>
      <c r="AX282" s="185">
        <v>0.27857142857142836</v>
      </c>
    </row>
    <row r="283" spans="1:59" x14ac:dyDescent="0.25">
      <c r="AO283" t="s">
        <v>1125</v>
      </c>
      <c r="AX283" s="185"/>
    </row>
    <row r="284" spans="1:59" x14ac:dyDescent="0.25">
      <c r="AP284" t="s">
        <v>1183</v>
      </c>
      <c r="AQ284" s="186">
        <v>35</v>
      </c>
      <c r="AX284" s="185">
        <v>1</v>
      </c>
    </row>
    <row r="285" spans="1:59" x14ac:dyDescent="0.25">
      <c r="AP285" s="187" t="s">
        <v>1126</v>
      </c>
      <c r="AQ285" s="186">
        <v>37</v>
      </c>
    </row>
    <row r="286" spans="1:59" x14ac:dyDescent="0.25">
      <c r="V286">
        <v>1176000</v>
      </c>
      <c r="AP286" t="s">
        <v>1127</v>
      </c>
      <c r="AS286" s="188">
        <v>0.375</v>
      </c>
    </row>
    <row r="287" spans="1:59" x14ac:dyDescent="0.25">
      <c r="AP287" t="s">
        <v>1128</v>
      </c>
      <c r="AQ287" s="186">
        <v>35.75</v>
      </c>
      <c r="AR287" s="186">
        <v>0.75</v>
      </c>
      <c r="AS287" s="186"/>
      <c r="AT287" s="186"/>
      <c r="AX287" s="185" t="e">
        <v>#REF!</v>
      </c>
    </row>
    <row r="288" spans="1:59" x14ac:dyDescent="0.25">
      <c r="AR288" s="186">
        <v>2</v>
      </c>
    </row>
    <row r="289" spans="41:50" x14ac:dyDescent="0.25">
      <c r="AX289">
        <v>18</v>
      </c>
    </row>
    <row r="290" spans="41:50" x14ac:dyDescent="0.25">
      <c r="AO290" t="s">
        <v>1129</v>
      </c>
      <c r="AP290" t="s">
        <v>1130</v>
      </c>
      <c r="AQ290" s="186">
        <v>0</v>
      </c>
      <c r="AX290">
        <v>16</v>
      </c>
    </row>
    <row r="291" spans="41:50" x14ac:dyDescent="0.25">
      <c r="AP291" t="s">
        <v>1131</v>
      </c>
      <c r="AQ291" s="186">
        <v>100</v>
      </c>
      <c r="AX291" s="189">
        <v>15.77</v>
      </c>
    </row>
    <row r="292" spans="41:50" x14ac:dyDescent="0.25">
      <c r="AP292" t="s">
        <v>1127</v>
      </c>
      <c r="AS292" s="188">
        <v>0.4</v>
      </c>
    </row>
    <row r="293" spans="41:50" x14ac:dyDescent="0.25">
      <c r="AP293" t="s">
        <v>1128</v>
      </c>
      <c r="AQ293" s="186">
        <v>40</v>
      </c>
      <c r="AR293" s="186">
        <v>40</v>
      </c>
    </row>
    <row r="294" spans="41:50" x14ac:dyDescent="0.25">
      <c r="AR294" s="186">
        <v>100</v>
      </c>
      <c r="AX294" t="s">
        <v>1132</v>
      </c>
    </row>
    <row r="295" spans="41:50" x14ac:dyDescent="0.25">
      <c r="AX295" s="190">
        <v>0.76923076923076927</v>
      </c>
    </row>
    <row r="297" spans="41:50" x14ac:dyDescent="0.25">
      <c r="AX297" s="185">
        <v>1.0146666666666666</v>
      </c>
    </row>
    <row r="298" spans="41:50" x14ac:dyDescent="0.25">
      <c r="AX298">
        <v>12</v>
      </c>
    </row>
    <row r="299" spans="41:50" x14ac:dyDescent="0.25">
      <c r="AQ299" s="186">
        <v>3.2999999999999972</v>
      </c>
    </row>
    <row r="300" spans="41:50" x14ac:dyDescent="0.25">
      <c r="AQ300" s="186" t="e">
        <v>#REF!</v>
      </c>
    </row>
  </sheetData>
  <mergeCells count="46">
    <mergeCell ref="L1:L2"/>
    <mergeCell ref="A1:A2"/>
    <mergeCell ref="B1:B2"/>
    <mergeCell ref="C1:C2"/>
    <mergeCell ref="D1:D2"/>
    <mergeCell ref="E1:E2"/>
    <mergeCell ref="F1:F2"/>
    <mergeCell ref="G1:G2"/>
    <mergeCell ref="H1:H2"/>
    <mergeCell ref="I1:I2"/>
    <mergeCell ref="J1:J2"/>
    <mergeCell ref="K1:K2"/>
    <mergeCell ref="AK1:AK2"/>
    <mergeCell ref="M1:M2"/>
    <mergeCell ref="N1:N2"/>
    <mergeCell ref="O1:O2"/>
    <mergeCell ref="P1:P2"/>
    <mergeCell ref="Q1:Q2"/>
    <mergeCell ref="R1:R2"/>
    <mergeCell ref="S1:AF1"/>
    <mergeCell ref="AG1:AG2"/>
    <mergeCell ref="AH1:AH2"/>
    <mergeCell ref="AI1:AI2"/>
    <mergeCell ref="AJ1:AJ2"/>
    <mergeCell ref="AW1:AW2"/>
    <mergeCell ref="AL1:AL2"/>
    <mergeCell ref="AM1:AM2"/>
    <mergeCell ref="AN1:AN2"/>
    <mergeCell ref="AO1:AO2"/>
    <mergeCell ref="AP1:AP2"/>
    <mergeCell ref="AQ1:AQ2"/>
    <mergeCell ref="AR1:AR2"/>
    <mergeCell ref="AS1:AS2"/>
    <mergeCell ref="AT1:AT2"/>
    <mergeCell ref="AU1:AU2"/>
    <mergeCell ref="AV1:AV2"/>
    <mergeCell ref="BD1:BD2"/>
    <mergeCell ref="BE1:BE2"/>
    <mergeCell ref="BF1:BF2"/>
    <mergeCell ref="BG1:BG2"/>
    <mergeCell ref="AX1:AX2"/>
    <mergeCell ref="AY1:AY2"/>
    <mergeCell ref="AZ1:AZ2"/>
    <mergeCell ref="BA1:BA2"/>
    <mergeCell ref="BB1:BB2"/>
    <mergeCell ref="BC1:BC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2BD8-2B90-478D-A324-12CAA54D923E}">
  <dimension ref="A1:BI302"/>
  <sheetViews>
    <sheetView workbookViewId="0">
      <selection activeCell="A3" sqref="A3:XFD4"/>
    </sheetView>
  </sheetViews>
  <sheetFormatPr baseColWidth="10" defaultColWidth="11.42578125" defaultRowHeight="15" x14ac:dyDescent="0.25"/>
  <cols>
    <col min="1" max="1" width="12.42578125" style="181" customWidth="1"/>
    <col min="2" max="3" width="21.42578125" customWidth="1"/>
    <col min="4" max="4" width="29.85546875" customWidth="1"/>
    <col min="5" max="5" width="23.28515625" style="181" customWidth="1"/>
    <col min="6" max="6" width="35.7109375" style="181" customWidth="1"/>
    <col min="7" max="7" width="29" customWidth="1"/>
    <col min="8" max="8" width="35.7109375" customWidth="1"/>
    <col min="9" max="9" width="21.7109375" customWidth="1"/>
    <col min="10" max="11" width="21.28515625" customWidth="1"/>
    <col min="12" max="12" width="13.5703125" style="181" customWidth="1"/>
    <col min="13" max="13" width="21.42578125" customWidth="1"/>
    <col min="14" max="14" width="14.140625" customWidth="1"/>
    <col min="15" max="15" width="21.42578125" customWidth="1"/>
    <col min="16" max="16" width="14.7109375" style="181" customWidth="1"/>
    <col min="17" max="17" width="42.7109375" customWidth="1"/>
    <col min="18" max="18" width="14.140625" customWidth="1"/>
    <col min="19" max="19" width="16.140625" customWidth="1"/>
    <col min="20" max="23" width="14.28515625" customWidth="1"/>
    <col min="24" max="24" width="20" customWidth="1"/>
    <col min="25" max="25" width="14.28515625" customWidth="1"/>
    <col min="26" max="26" width="15.5703125" customWidth="1"/>
    <col min="27" max="28" width="14.28515625" customWidth="1"/>
    <col min="29" max="29" width="21.85546875" customWidth="1"/>
    <col min="30" max="30" width="20.5703125" customWidth="1"/>
    <col min="31" max="31" width="22" customWidth="1"/>
    <col min="32" max="32" width="30" customWidth="1"/>
    <col min="33" max="33" width="14.28515625" customWidth="1"/>
    <col min="34" max="34" width="15.28515625" customWidth="1"/>
    <col min="35" max="35" width="22.7109375" customWidth="1"/>
    <col min="36" max="36" width="20.42578125" customWidth="1"/>
    <col min="37" max="37" width="42.85546875" customWidth="1"/>
    <col min="38" max="38" width="23.85546875" customWidth="1"/>
    <col min="39" max="39" width="18.42578125" customWidth="1"/>
    <col min="40" max="43" width="18.28515625" bestFit="1" customWidth="1"/>
    <col min="44" max="44" width="22.5703125" bestFit="1" customWidth="1"/>
    <col min="45" max="45" width="20.140625" bestFit="1" customWidth="1"/>
    <col min="46" max="46" width="20.85546875" customWidth="1"/>
    <col min="47" max="47" width="25.85546875" customWidth="1"/>
    <col min="48" max="48" width="14.42578125" customWidth="1"/>
    <col min="49" max="49" width="17.85546875" customWidth="1"/>
    <col min="50" max="50" width="19.140625" customWidth="1"/>
    <col min="51" max="51" width="17.5703125" customWidth="1"/>
    <col min="52" max="52" width="18.5703125" bestFit="1" customWidth="1"/>
    <col min="53" max="53" width="18.28515625" bestFit="1" customWidth="1"/>
    <col min="54" max="54" width="17.28515625" customWidth="1"/>
    <col min="55" max="56" width="19.85546875" customWidth="1"/>
    <col min="57" max="57" width="16.28515625" customWidth="1"/>
    <col min="58" max="58" width="19.140625" customWidth="1"/>
    <col min="59" max="59" width="18.5703125" customWidth="1"/>
    <col min="60" max="60" width="11.42578125" style="14"/>
    <col min="61" max="61" width="15.7109375" style="14" bestFit="1" customWidth="1"/>
    <col min="62" max="16384" width="11.42578125" style="14"/>
  </cols>
  <sheetData>
    <row r="1" spans="1:59" s="1" customFormat="1" ht="95.25" customHeight="1" thickBot="1" x14ac:dyDescent="0.3">
      <c r="A1" s="292" t="s">
        <v>0</v>
      </c>
      <c r="B1" s="292" t="s">
        <v>1</v>
      </c>
      <c r="C1" s="292" t="s">
        <v>2</v>
      </c>
      <c r="D1" s="292" t="s">
        <v>3</v>
      </c>
      <c r="E1" s="292" t="s">
        <v>4</v>
      </c>
      <c r="F1" s="286" t="s">
        <v>5</v>
      </c>
      <c r="G1" s="286" t="s">
        <v>6</v>
      </c>
      <c r="H1" s="286" t="s">
        <v>7</v>
      </c>
      <c r="I1" s="286" t="s">
        <v>396</v>
      </c>
      <c r="J1" s="286" t="s">
        <v>397</v>
      </c>
      <c r="K1" s="286" t="s">
        <v>398</v>
      </c>
      <c r="L1" s="286" t="s">
        <v>399</v>
      </c>
      <c r="M1" s="286" t="s">
        <v>400</v>
      </c>
      <c r="N1" s="286" t="s">
        <v>401</v>
      </c>
      <c r="O1" s="286" t="s">
        <v>402</v>
      </c>
      <c r="P1" s="286" t="s">
        <v>403</v>
      </c>
      <c r="Q1" s="290" t="s">
        <v>8</v>
      </c>
      <c r="R1" s="290" t="s">
        <v>9</v>
      </c>
      <c r="S1" s="277" t="s">
        <v>1138</v>
      </c>
      <c r="T1" s="288"/>
      <c r="U1" s="288"/>
      <c r="V1" s="288"/>
      <c r="W1" s="288"/>
      <c r="X1" s="288"/>
      <c r="Y1" s="288"/>
      <c r="Z1" s="288"/>
      <c r="AA1" s="288"/>
      <c r="AB1" s="288"/>
      <c r="AC1" s="288"/>
      <c r="AD1" s="288"/>
      <c r="AE1" s="288"/>
      <c r="AF1" s="289"/>
      <c r="AG1" s="286" t="s">
        <v>404</v>
      </c>
      <c r="AH1" s="286" t="s">
        <v>405</v>
      </c>
      <c r="AI1" s="286" t="s">
        <v>406</v>
      </c>
      <c r="AJ1" s="286" t="s">
        <v>407</v>
      </c>
      <c r="AK1" s="286" t="s">
        <v>408</v>
      </c>
      <c r="AL1" s="286" t="s">
        <v>409</v>
      </c>
      <c r="AM1" s="284" t="s">
        <v>410</v>
      </c>
      <c r="AN1" s="284" t="s">
        <v>411</v>
      </c>
      <c r="AO1" s="284" t="s">
        <v>412</v>
      </c>
      <c r="AP1" s="284" t="s">
        <v>413</v>
      </c>
      <c r="AQ1" s="284" t="s">
        <v>414</v>
      </c>
      <c r="AR1" s="284" t="s">
        <v>415</v>
      </c>
      <c r="AS1" s="284" t="s">
        <v>416</v>
      </c>
      <c r="AT1" s="284" t="s">
        <v>417</v>
      </c>
      <c r="AU1" s="282" t="s">
        <v>418</v>
      </c>
      <c r="AV1" s="280" t="s">
        <v>419</v>
      </c>
      <c r="AW1" s="282" t="s">
        <v>420</v>
      </c>
      <c r="AX1" s="280" t="s">
        <v>421</v>
      </c>
      <c r="AY1" s="282" t="s">
        <v>422</v>
      </c>
      <c r="AZ1" s="280" t="s">
        <v>423</v>
      </c>
      <c r="BA1" s="282" t="s">
        <v>424</v>
      </c>
      <c r="BB1" s="280" t="s">
        <v>425</v>
      </c>
      <c r="BC1" s="282" t="s">
        <v>426</v>
      </c>
      <c r="BD1" s="280" t="s">
        <v>427</v>
      </c>
      <c r="BE1" s="282" t="s">
        <v>428</v>
      </c>
      <c r="BF1" s="280" t="s">
        <v>429</v>
      </c>
      <c r="BG1" s="282" t="s">
        <v>430</v>
      </c>
    </row>
    <row r="2" spans="1:59" s="22" customFormat="1" ht="16.5" thickBot="1" x14ac:dyDescent="0.3">
      <c r="A2" s="293"/>
      <c r="B2" s="293" t="s">
        <v>1</v>
      </c>
      <c r="C2" s="293" t="s">
        <v>2</v>
      </c>
      <c r="D2" s="293" t="s">
        <v>3</v>
      </c>
      <c r="E2" s="293" t="s">
        <v>4</v>
      </c>
      <c r="F2" s="287"/>
      <c r="G2" s="287" t="s">
        <v>6</v>
      </c>
      <c r="H2" s="287" t="s">
        <v>7</v>
      </c>
      <c r="I2" s="287" t="s">
        <v>396</v>
      </c>
      <c r="J2" s="287" t="s">
        <v>397</v>
      </c>
      <c r="K2" s="287" t="s">
        <v>398</v>
      </c>
      <c r="L2" s="287" t="s">
        <v>399</v>
      </c>
      <c r="M2" s="287" t="s">
        <v>400</v>
      </c>
      <c r="N2" s="287" t="s">
        <v>401</v>
      </c>
      <c r="O2" s="287" t="s">
        <v>402</v>
      </c>
      <c r="P2" s="287" t="s">
        <v>403</v>
      </c>
      <c r="Q2" s="291"/>
      <c r="R2" s="291" t="s">
        <v>9</v>
      </c>
      <c r="S2" s="7" t="s">
        <v>10</v>
      </c>
      <c r="T2" s="7" t="s">
        <v>11</v>
      </c>
      <c r="U2" s="7" t="s">
        <v>12</v>
      </c>
      <c r="V2" s="7" t="s">
        <v>13</v>
      </c>
      <c r="W2" s="6" t="s">
        <v>14</v>
      </c>
      <c r="X2" s="6" t="s">
        <v>15</v>
      </c>
      <c r="Y2" s="6" t="s">
        <v>16</v>
      </c>
      <c r="Z2" s="6" t="s">
        <v>17</v>
      </c>
      <c r="AA2" s="6" t="s">
        <v>18</v>
      </c>
      <c r="AB2" s="6" t="s">
        <v>19</v>
      </c>
      <c r="AC2" s="6" t="s">
        <v>20</v>
      </c>
      <c r="AD2" s="6" t="s">
        <v>21</v>
      </c>
      <c r="AE2" s="7" t="s">
        <v>22</v>
      </c>
      <c r="AF2" s="7" t="s">
        <v>23</v>
      </c>
      <c r="AG2" s="287"/>
      <c r="AH2" s="287" t="s">
        <v>405</v>
      </c>
      <c r="AI2" s="287" t="s">
        <v>406</v>
      </c>
      <c r="AJ2" s="287" t="s">
        <v>407</v>
      </c>
      <c r="AK2" s="287" t="s">
        <v>408</v>
      </c>
      <c r="AL2" s="287" t="s">
        <v>409</v>
      </c>
      <c r="AM2" s="285"/>
      <c r="AN2" s="285" t="s">
        <v>411</v>
      </c>
      <c r="AO2" s="285" t="s">
        <v>412</v>
      </c>
      <c r="AP2" s="285" t="s">
        <v>413</v>
      </c>
      <c r="AQ2" s="285" t="s">
        <v>414</v>
      </c>
      <c r="AR2" s="285" t="s">
        <v>415</v>
      </c>
      <c r="AS2" s="285" t="s">
        <v>416</v>
      </c>
      <c r="AT2" s="285" t="s">
        <v>417</v>
      </c>
      <c r="AU2" s="283"/>
      <c r="AV2" s="281"/>
      <c r="AW2" s="283" t="s">
        <v>420</v>
      </c>
      <c r="AX2" s="281" t="s">
        <v>421</v>
      </c>
      <c r="AY2" s="283" t="s">
        <v>422</v>
      </c>
      <c r="AZ2" s="281" t="s">
        <v>423</v>
      </c>
      <c r="BA2" s="283" t="s">
        <v>424</v>
      </c>
      <c r="BB2" s="281" t="s">
        <v>425</v>
      </c>
      <c r="BC2" s="283" t="s">
        <v>426</v>
      </c>
      <c r="BD2" s="281" t="s">
        <v>427</v>
      </c>
      <c r="BE2" s="283" t="s">
        <v>428</v>
      </c>
      <c r="BF2" s="281" t="s">
        <v>429</v>
      </c>
      <c r="BG2" s="283" t="s">
        <v>430</v>
      </c>
    </row>
    <row r="3" spans="1:59" s="1" customFormat="1" ht="16.5" thickBot="1" x14ac:dyDescent="0.3">
      <c r="A3" s="264"/>
      <c r="B3" s="264"/>
      <c r="C3" s="264"/>
      <c r="D3" s="264"/>
      <c r="E3" s="264"/>
      <c r="F3" s="258"/>
      <c r="G3" s="258"/>
      <c r="H3" s="258"/>
      <c r="I3" s="258"/>
      <c r="J3" s="258"/>
      <c r="K3" s="258"/>
      <c r="L3" s="258"/>
      <c r="M3" s="258"/>
      <c r="N3" s="258"/>
      <c r="O3" s="258"/>
      <c r="P3" s="258"/>
      <c r="Q3" s="256"/>
      <c r="R3" s="256"/>
      <c r="S3" s="253"/>
      <c r="T3" s="254"/>
      <c r="U3" s="254"/>
      <c r="V3" s="254"/>
      <c r="W3" s="254"/>
      <c r="X3" s="254"/>
      <c r="Y3" s="254"/>
      <c r="Z3" s="254"/>
      <c r="AA3" s="254"/>
      <c r="AB3" s="254"/>
      <c r="AC3" s="254"/>
      <c r="AD3" s="254"/>
      <c r="AE3" s="254"/>
      <c r="AF3" s="255"/>
      <c r="AG3" s="258"/>
      <c r="AH3" s="258"/>
      <c r="AI3" s="258"/>
      <c r="AJ3" s="258"/>
      <c r="AK3" s="258"/>
      <c r="AL3" s="258"/>
      <c r="AM3" s="259"/>
      <c r="AN3" s="259"/>
      <c r="AO3" s="259"/>
      <c r="AP3" s="259"/>
      <c r="AQ3" s="259"/>
      <c r="AR3" s="259"/>
      <c r="AS3" s="259"/>
      <c r="AT3" s="259"/>
      <c r="AU3" s="260"/>
      <c r="AV3" s="261"/>
      <c r="AW3" s="262"/>
      <c r="AX3" s="261"/>
      <c r="AY3" s="262"/>
      <c r="AZ3" s="261"/>
      <c r="BA3" s="262"/>
      <c r="BB3" s="261"/>
      <c r="BC3" s="262"/>
      <c r="BD3" s="261"/>
      <c r="BE3" s="262"/>
      <c r="BF3" s="261"/>
      <c r="BG3" s="263"/>
    </row>
    <row r="4" spans="1:59" s="22" customFormat="1" ht="53.25" customHeight="1" x14ac:dyDescent="0.25">
      <c r="A4" s="15" t="s">
        <v>1139</v>
      </c>
      <c r="B4" s="15" t="s">
        <v>1140</v>
      </c>
      <c r="C4" s="15" t="s">
        <v>1141</v>
      </c>
      <c r="D4" s="15" t="s">
        <v>1142</v>
      </c>
      <c r="E4" s="15" t="s">
        <v>1143</v>
      </c>
      <c r="F4" s="16" t="s">
        <v>1144</v>
      </c>
      <c r="G4" s="16" t="s">
        <v>1145</v>
      </c>
      <c r="H4" s="16" t="s">
        <v>1146</v>
      </c>
      <c r="I4" s="16" t="s">
        <v>1147</v>
      </c>
      <c r="J4" s="16" t="s">
        <v>1148</v>
      </c>
      <c r="K4" s="16" t="s">
        <v>1149</v>
      </c>
      <c r="L4" s="16" t="s">
        <v>1150</v>
      </c>
      <c r="M4" s="16" t="s">
        <v>1151</v>
      </c>
      <c r="N4" s="16" t="s">
        <v>1152</v>
      </c>
      <c r="O4" s="16" t="s">
        <v>1153</v>
      </c>
      <c r="P4" s="16" t="s">
        <v>1154</v>
      </c>
      <c r="Q4" s="257" t="s">
        <v>1155</v>
      </c>
      <c r="R4" s="257" t="s">
        <v>1156</v>
      </c>
      <c r="S4" s="7" t="s">
        <v>1157</v>
      </c>
      <c r="T4" s="7" t="s">
        <v>1158</v>
      </c>
      <c r="U4" s="7" t="s">
        <v>1159</v>
      </c>
      <c r="V4" s="7" t="s">
        <v>1160</v>
      </c>
      <c r="W4" s="6" t="s">
        <v>1161</v>
      </c>
      <c r="X4" s="6" t="s">
        <v>1162</v>
      </c>
      <c r="Y4" s="6" t="s">
        <v>1163</v>
      </c>
      <c r="Z4" s="6" t="s">
        <v>1164</v>
      </c>
      <c r="AA4" s="6" t="s">
        <v>1165</v>
      </c>
      <c r="AB4" s="6" t="s">
        <v>1166</v>
      </c>
      <c r="AC4" s="6" t="s">
        <v>1167</v>
      </c>
      <c r="AD4" s="6" t="s">
        <v>1168</v>
      </c>
      <c r="AE4" s="7" t="s">
        <v>1169</v>
      </c>
      <c r="AF4" s="7" t="s">
        <v>1170</v>
      </c>
      <c r="AG4" s="16" t="s">
        <v>1171</v>
      </c>
      <c r="AH4" s="16" t="s">
        <v>1172</v>
      </c>
      <c r="AI4" s="16" t="s">
        <v>1173</v>
      </c>
      <c r="AJ4" s="16" t="s">
        <v>1174</v>
      </c>
      <c r="AK4" s="16" t="s">
        <v>1175</v>
      </c>
      <c r="AL4" s="16" t="s">
        <v>1176</v>
      </c>
      <c r="AM4" s="18" t="s">
        <v>1177</v>
      </c>
      <c r="AN4" s="18" t="s">
        <v>1178</v>
      </c>
      <c r="AO4" s="18" t="s">
        <v>1179</v>
      </c>
      <c r="AP4" s="18" t="s">
        <v>1180</v>
      </c>
      <c r="AQ4" s="18" t="s">
        <v>1181</v>
      </c>
      <c r="AR4" s="18" t="s">
        <v>1182</v>
      </c>
      <c r="AS4" s="18" t="s">
        <v>1183</v>
      </c>
      <c r="AT4" s="18" t="s">
        <v>1184</v>
      </c>
      <c r="AU4" s="19" t="s">
        <v>1185</v>
      </c>
      <c r="AV4" s="20" t="s">
        <v>1186</v>
      </c>
      <c r="AW4" s="21" t="s">
        <v>1187</v>
      </c>
      <c r="AX4" s="20" t="s">
        <v>1188</v>
      </c>
      <c r="AY4" s="21" t="s">
        <v>1189</v>
      </c>
      <c r="AZ4" s="20" t="s">
        <v>1190</v>
      </c>
      <c r="BA4" s="21" t="s">
        <v>1191</v>
      </c>
      <c r="BB4" s="20" t="s">
        <v>1192</v>
      </c>
      <c r="BC4" s="21" t="s">
        <v>1193</v>
      </c>
      <c r="BD4" s="20" t="s">
        <v>1194</v>
      </c>
      <c r="BE4" s="21" t="s">
        <v>1195</v>
      </c>
      <c r="BF4" s="20" t="s">
        <v>1196</v>
      </c>
      <c r="BG4" s="21" t="s">
        <v>1197</v>
      </c>
    </row>
    <row r="5" spans="1:59" s="27" customFormat="1" ht="114.75" customHeight="1" x14ac:dyDescent="0.25">
      <c r="A5" s="23" t="s">
        <v>378</v>
      </c>
      <c r="B5" s="23" t="s">
        <v>236</v>
      </c>
      <c r="C5" s="23" t="s">
        <v>194</v>
      </c>
      <c r="D5" s="23" t="s">
        <v>379</v>
      </c>
      <c r="E5" s="23" t="s">
        <v>379</v>
      </c>
      <c r="F5" s="24" t="s">
        <v>170</v>
      </c>
      <c r="G5" s="23" t="s">
        <v>175</v>
      </c>
      <c r="H5" s="23" t="s">
        <v>180</v>
      </c>
      <c r="I5" s="23" t="s">
        <v>431</v>
      </c>
      <c r="J5" s="23" t="s">
        <v>432</v>
      </c>
      <c r="K5" s="23"/>
      <c r="L5" s="25"/>
      <c r="M5" s="23" t="s">
        <v>379</v>
      </c>
      <c r="N5" s="23"/>
      <c r="O5" s="23"/>
      <c r="P5" s="25">
        <v>184</v>
      </c>
      <c r="Q5" s="23" t="s">
        <v>433</v>
      </c>
      <c r="R5" s="25" t="s">
        <v>36</v>
      </c>
      <c r="S5" s="25"/>
      <c r="T5" s="25"/>
      <c r="U5" s="25"/>
      <c r="V5" s="25"/>
      <c r="W5" s="25"/>
      <c r="X5" s="25"/>
      <c r="Y5" s="25"/>
      <c r="Z5" s="25"/>
      <c r="AA5" s="25"/>
      <c r="AB5" s="25"/>
      <c r="AC5" s="25"/>
      <c r="AD5" s="25"/>
      <c r="AE5" s="25"/>
      <c r="AF5" s="25"/>
      <c r="AG5" s="25" t="s">
        <v>434</v>
      </c>
      <c r="AH5" s="25" t="s">
        <v>435</v>
      </c>
      <c r="AI5" s="25" t="s">
        <v>436</v>
      </c>
      <c r="AJ5" s="25" t="s">
        <v>437</v>
      </c>
      <c r="AK5" s="23" t="s">
        <v>438</v>
      </c>
      <c r="AL5" s="23" t="s">
        <v>439</v>
      </c>
      <c r="AM5" s="24"/>
      <c r="AN5" s="24"/>
      <c r="AO5" s="25">
        <v>50</v>
      </c>
      <c r="AP5" s="25"/>
      <c r="AQ5" s="25"/>
      <c r="AR5" s="25">
        <v>50</v>
      </c>
      <c r="AS5" s="25"/>
      <c r="AT5" s="24"/>
      <c r="AU5" s="25">
        <v>50</v>
      </c>
      <c r="AV5" s="24"/>
      <c r="AW5" s="26"/>
      <c r="AX5" s="24"/>
      <c r="AY5" s="25">
        <v>50</v>
      </c>
      <c r="AZ5" s="24"/>
      <c r="BA5" s="25"/>
      <c r="BB5" s="24"/>
      <c r="BC5" s="25">
        <v>50</v>
      </c>
      <c r="BD5" s="25"/>
      <c r="BE5" s="25"/>
      <c r="BF5" s="24"/>
      <c r="BG5" s="25">
        <v>50</v>
      </c>
    </row>
    <row r="6" spans="1:59" s="27" customFormat="1" ht="114.75" customHeight="1" x14ac:dyDescent="0.25">
      <c r="A6" s="28" t="s">
        <v>378</v>
      </c>
      <c r="B6" s="28" t="s">
        <v>236</v>
      </c>
      <c r="C6" s="28" t="s">
        <v>194</v>
      </c>
      <c r="D6" s="28" t="s">
        <v>379</v>
      </c>
      <c r="E6" s="28" t="s">
        <v>379</v>
      </c>
      <c r="F6" s="29" t="s">
        <v>170</v>
      </c>
      <c r="G6" s="28" t="s">
        <v>175</v>
      </c>
      <c r="H6" s="28" t="s">
        <v>180</v>
      </c>
      <c r="I6" s="28" t="s">
        <v>431</v>
      </c>
      <c r="J6" s="28" t="s">
        <v>432</v>
      </c>
      <c r="K6" s="28"/>
      <c r="L6" s="30"/>
      <c r="M6" s="28" t="s">
        <v>379</v>
      </c>
      <c r="N6" s="28"/>
      <c r="O6" s="28"/>
      <c r="P6" s="30">
        <v>185</v>
      </c>
      <c r="Q6" s="28" t="s">
        <v>380</v>
      </c>
      <c r="R6" s="30" t="s">
        <v>36</v>
      </c>
      <c r="S6" s="30"/>
      <c r="T6" s="30"/>
      <c r="U6" s="30"/>
      <c r="V6" s="30"/>
      <c r="W6" s="30"/>
      <c r="X6" s="30"/>
      <c r="Y6" s="30"/>
      <c r="Z6" s="30"/>
      <c r="AA6" s="30"/>
      <c r="AB6" s="30"/>
      <c r="AC6" s="30"/>
      <c r="AD6" s="30"/>
      <c r="AE6" s="30"/>
      <c r="AF6" s="30"/>
      <c r="AG6" s="30" t="s">
        <v>434</v>
      </c>
      <c r="AH6" s="30" t="s">
        <v>440</v>
      </c>
      <c r="AI6" s="30" t="s">
        <v>441</v>
      </c>
      <c r="AJ6" s="30" t="s">
        <v>437</v>
      </c>
      <c r="AK6" s="28" t="s">
        <v>442</v>
      </c>
      <c r="AL6" s="28" t="s">
        <v>443</v>
      </c>
      <c r="AM6" s="29"/>
      <c r="AN6" s="29"/>
      <c r="AO6" s="30">
        <v>100</v>
      </c>
      <c r="AP6" s="30"/>
      <c r="AQ6" s="30"/>
      <c r="AR6" s="30">
        <v>100</v>
      </c>
      <c r="AS6" s="30"/>
      <c r="AT6" s="29"/>
      <c r="AU6" s="30">
        <v>100</v>
      </c>
      <c r="AV6" s="29"/>
      <c r="AW6" s="31">
        <v>16.66</v>
      </c>
      <c r="AX6" s="29"/>
      <c r="AY6" s="30">
        <v>16.66</v>
      </c>
      <c r="AZ6" s="29"/>
      <c r="BA6" s="30">
        <v>16.66</v>
      </c>
      <c r="BB6" s="29"/>
      <c r="BC6" s="30">
        <v>16.66</v>
      </c>
      <c r="BD6" s="30"/>
      <c r="BE6" s="30">
        <v>16.66</v>
      </c>
      <c r="BF6" s="29"/>
      <c r="BG6" s="30">
        <v>16.66</v>
      </c>
    </row>
    <row r="7" spans="1:59" s="27" customFormat="1" ht="114.75" customHeight="1" x14ac:dyDescent="0.25">
      <c r="A7" s="23" t="s">
        <v>378</v>
      </c>
      <c r="B7" s="23" t="s">
        <v>236</v>
      </c>
      <c r="C7" s="23" t="s">
        <v>194</v>
      </c>
      <c r="D7" s="23" t="s">
        <v>379</v>
      </c>
      <c r="E7" s="23" t="s">
        <v>379</v>
      </c>
      <c r="F7" s="24" t="s">
        <v>170</v>
      </c>
      <c r="G7" s="23" t="s">
        <v>175</v>
      </c>
      <c r="H7" s="23" t="s">
        <v>180</v>
      </c>
      <c r="I7" s="23" t="s">
        <v>431</v>
      </c>
      <c r="J7" s="23" t="s">
        <v>432</v>
      </c>
      <c r="K7" s="23"/>
      <c r="L7" s="25"/>
      <c r="M7" s="23" t="s">
        <v>379</v>
      </c>
      <c r="N7" s="23"/>
      <c r="O7" s="23"/>
      <c r="P7" s="25">
        <v>155</v>
      </c>
      <c r="Q7" s="23" t="s">
        <v>381</v>
      </c>
      <c r="R7" s="25" t="s">
        <v>36</v>
      </c>
      <c r="S7" s="25"/>
      <c r="T7" s="25"/>
      <c r="U7" s="25"/>
      <c r="V7" s="25"/>
      <c r="W7" s="25"/>
      <c r="X7" s="25"/>
      <c r="Y7" s="25"/>
      <c r="Z7" s="25"/>
      <c r="AA7" s="25"/>
      <c r="AB7" s="25"/>
      <c r="AC7" s="25"/>
      <c r="AD7" s="25"/>
      <c r="AE7" s="25"/>
      <c r="AF7" s="25"/>
      <c r="AG7" s="25" t="s">
        <v>444</v>
      </c>
      <c r="AH7" s="25" t="s">
        <v>440</v>
      </c>
      <c r="AI7" s="25" t="s">
        <v>441</v>
      </c>
      <c r="AJ7" s="25" t="s">
        <v>445</v>
      </c>
      <c r="AK7" s="23" t="s">
        <v>446</v>
      </c>
      <c r="AL7" s="23" t="s">
        <v>447</v>
      </c>
      <c r="AM7" s="24"/>
      <c r="AN7" s="24"/>
      <c r="AO7" s="32">
        <v>502800000</v>
      </c>
      <c r="AP7" s="32"/>
      <c r="AQ7" s="32"/>
      <c r="AR7" s="32">
        <v>502800000</v>
      </c>
      <c r="AS7" s="25"/>
      <c r="AT7" s="24"/>
      <c r="AU7" s="32">
        <v>502800000</v>
      </c>
      <c r="AV7" s="24"/>
      <c r="AW7" s="33">
        <f>+AU7/6</f>
        <v>83800000</v>
      </c>
      <c r="AX7" s="24"/>
      <c r="AY7" s="34">
        <v>83800000</v>
      </c>
      <c r="AZ7" s="24"/>
      <c r="BA7" s="35">
        <v>83800000</v>
      </c>
      <c r="BB7" s="24"/>
      <c r="BC7" s="35">
        <f>502800000/6</f>
        <v>83800000</v>
      </c>
      <c r="BD7" s="25"/>
      <c r="BE7" s="35">
        <f>502800000/6</f>
        <v>83800000</v>
      </c>
      <c r="BF7" s="24"/>
      <c r="BG7" s="35">
        <f>502800000/6</f>
        <v>83800000</v>
      </c>
    </row>
    <row r="8" spans="1:59" s="27" customFormat="1" ht="114.75" customHeight="1" x14ac:dyDescent="0.25">
      <c r="A8" s="28" t="s">
        <v>378</v>
      </c>
      <c r="B8" s="28" t="s">
        <v>236</v>
      </c>
      <c r="C8" s="28" t="s">
        <v>194</v>
      </c>
      <c r="D8" s="28" t="s">
        <v>379</v>
      </c>
      <c r="E8" s="28" t="s">
        <v>379</v>
      </c>
      <c r="F8" s="29" t="s">
        <v>170</v>
      </c>
      <c r="G8" s="28" t="s">
        <v>175</v>
      </c>
      <c r="H8" s="28" t="s">
        <v>180</v>
      </c>
      <c r="I8" s="28" t="s">
        <v>431</v>
      </c>
      <c r="J8" s="28" t="s">
        <v>432</v>
      </c>
      <c r="K8" s="28"/>
      <c r="L8" s="30"/>
      <c r="M8" s="28" t="s">
        <v>379</v>
      </c>
      <c r="N8" s="28"/>
      <c r="O8" s="28"/>
      <c r="P8" s="30">
        <v>156</v>
      </c>
      <c r="Q8" s="28" t="s">
        <v>382</v>
      </c>
      <c r="R8" s="30" t="s">
        <v>36</v>
      </c>
      <c r="S8" s="30"/>
      <c r="T8" s="30"/>
      <c r="U8" s="30"/>
      <c r="V8" s="30"/>
      <c r="W8" s="30"/>
      <c r="X8" s="30"/>
      <c r="Y8" s="30"/>
      <c r="Z8" s="30"/>
      <c r="AA8" s="30"/>
      <c r="AB8" s="30"/>
      <c r="AC8" s="30"/>
      <c r="AD8" s="30"/>
      <c r="AE8" s="30"/>
      <c r="AF8" s="30"/>
      <c r="AG8" s="30" t="s">
        <v>434</v>
      </c>
      <c r="AH8" s="30" t="s">
        <v>448</v>
      </c>
      <c r="AI8" s="30" t="s">
        <v>441</v>
      </c>
      <c r="AJ8" s="30" t="s">
        <v>437</v>
      </c>
      <c r="AK8" s="28" t="s">
        <v>449</v>
      </c>
      <c r="AL8" s="28" t="s">
        <v>450</v>
      </c>
      <c r="AM8" s="29"/>
      <c r="AN8" s="29"/>
      <c r="AO8" s="30">
        <v>100</v>
      </c>
      <c r="AP8" s="30"/>
      <c r="AQ8" s="30"/>
      <c r="AR8" s="30">
        <v>100</v>
      </c>
      <c r="AS8" s="30"/>
      <c r="AT8" s="29"/>
      <c r="AU8" s="30">
        <v>100</v>
      </c>
      <c r="AV8" s="29"/>
      <c r="AW8" s="31"/>
      <c r="AX8" s="29"/>
      <c r="AY8" s="30"/>
      <c r="AZ8" s="29"/>
      <c r="BA8" s="30">
        <v>50</v>
      </c>
      <c r="BB8" s="29"/>
      <c r="BC8" s="30"/>
      <c r="BD8" s="30"/>
      <c r="BE8" s="30"/>
      <c r="BF8" s="29"/>
      <c r="BG8" s="30">
        <v>50</v>
      </c>
    </row>
    <row r="9" spans="1:59" s="27" customFormat="1" ht="114.75" customHeight="1" x14ac:dyDescent="0.25">
      <c r="A9" s="23" t="s">
        <v>378</v>
      </c>
      <c r="B9" s="23" t="s">
        <v>236</v>
      </c>
      <c r="C9" s="23" t="s">
        <v>194</v>
      </c>
      <c r="D9" s="23" t="s">
        <v>379</v>
      </c>
      <c r="E9" s="23" t="s">
        <v>379</v>
      </c>
      <c r="F9" s="24" t="s">
        <v>170</v>
      </c>
      <c r="G9" s="23" t="s">
        <v>175</v>
      </c>
      <c r="H9" s="23" t="s">
        <v>180</v>
      </c>
      <c r="I9" s="23" t="s">
        <v>431</v>
      </c>
      <c r="J9" s="23" t="s">
        <v>432</v>
      </c>
      <c r="K9" s="23"/>
      <c r="L9" s="25"/>
      <c r="M9" s="23" t="s">
        <v>379</v>
      </c>
      <c r="N9" s="23"/>
      <c r="O9" s="23"/>
      <c r="P9" s="25">
        <v>157</v>
      </c>
      <c r="Q9" s="23" t="s">
        <v>383</v>
      </c>
      <c r="R9" s="25" t="s">
        <v>36</v>
      </c>
      <c r="S9" s="25"/>
      <c r="T9" s="25"/>
      <c r="U9" s="25"/>
      <c r="V9" s="25"/>
      <c r="W9" s="25"/>
      <c r="X9" s="25"/>
      <c r="Y9" s="25"/>
      <c r="Z9" s="25"/>
      <c r="AA9" s="25"/>
      <c r="AB9" s="25"/>
      <c r="AC9" s="25"/>
      <c r="AD9" s="25"/>
      <c r="AE9" s="25"/>
      <c r="AF9" s="25"/>
      <c r="AG9" s="25" t="s">
        <v>434</v>
      </c>
      <c r="AH9" s="25" t="s">
        <v>440</v>
      </c>
      <c r="AI9" s="25" t="s">
        <v>436</v>
      </c>
      <c r="AJ9" s="25" t="s">
        <v>437</v>
      </c>
      <c r="AK9" s="23" t="s">
        <v>451</v>
      </c>
      <c r="AL9" s="23" t="s">
        <v>452</v>
      </c>
      <c r="AM9" s="24"/>
      <c r="AN9" s="24"/>
      <c r="AO9" s="25">
        <v>100</v>
      </c>
      <c r="AP9" s="25"/>
      <c r="AQ9" s="25"/>
      <c r="AR9" s="25">
        <v>100</v>
      </c>
      <c r="AS9" s="25"/>
      <c r="AT9" s="24"/>
      <c r="AU9" s="25">
        <v>100</v>
      </c>
      <c r="AV9" s="24"/>
      <c r="AW9" s="33">
        <v>100</v>
      </c>
      <c r="AX9" s="24"/>
      <c r="AY9" s="25">
        <v>100</v>
      </c>
      <c r="AZ9" s="24"/>
      <c r="BA9" s="25">
        <v>100</v>
      </c>
      <c r="BB9" s="24"/>
      <c r="BC9" s="25">
        <v>100</v>
      </c>
      <c r="BD9" s="25"/>
      <c r="BE9" s="25">
        <v>100</v>
      </c>
      <c r="BF9" s="24"/>
      <c r="BG9" s="25">
        <v>100</v>
      </c>
    </row>
    <row r="10" spans="1:59" s="27" customFormat="1" ht="84.75" customHeight="1" x14ac:dyDescent="0.25">
      <c r="A10" s="30" t="s">
        <v>378</v>
      </c>
      <c r="B10" s="30" t="s">
        <v>384</v>
      </c>
      <c r="C10" s="30" t="s">
        <v>385</v>
      </c>
      <c r="D10" s="30" t="s">
        <v>386</v>
      </c>
      <c r="E10" s="30" t="s">
        <v>386</v>
      </c>
      <c r="F10" s="29" t="s">
        <v>170</v>
      </c>
      <c r="G10" s="29" t="s">
        <v>175</v>
      </c>
      <c r="H10" s="29" t="s">
        <v>180</v>
      </c>
      <c r="I10" s="29" t="s">
        <v>431</v>
      </c>
      <c r="J10" s="29" t="s">
        <v>432</v>
      </c>
      <c r="K10" s="29"/>
      <c r="L10" s="30"/>
      <c r="M10" s="29" t="s">
        <v>386</v>
      </c>
      <c r="N10" s="29"/>
      <c r="O10" s="29"/>
      <c r="P10" s="30">
        <v>412</v>
      </c>
      <c r="Q10" s="28" t="s">
        <v>387</v>
      </c>
      <c r="R10" s="30" t="s">
        <v>36</v>
      </c>
      <c r="S10" s="30"/>
      <c r="T10" s="30"/>
      <c r="U10" s="30"/>
      <c r="V10" s="30"/>
      <c r="W10" s="30"/>
      <c r="X10" s="30"/>
      <c r="Y10" s="30"/>
      <c r="Z10" s="30"/>
      <c r="AA10" s="30"/>
      <c r="AB10" s="30"/>
      <c r="AC10" s="30"/>
      <c r="AD10" s="30"/>
      <c r="AE10" s="30"/>
      <c r="AF10" s="30"/>
      <c r="AG10" s="30" t="s">
        <v>444</v>
      </c>
      <c r="AH10" s="30" t="s">
        <v>448</v>
      </c>
      <c r="AI10" s="30" t="s">
        <v>441</v>
      </c>
      <c r="AJ10" s="30" t="s">
        <v>445</v>
      </c>
      <c r="AK10" s="28" t="s">
        <v>387</v>
      </c>
      <c r="AL10" s="28" t="s">
        <v>453</v>
      </c>
      <c r="AM10" s="37"/>
      <c r="AN10" s="37"/>
      <c r="AO10" s="37">
        <v>2</v>
      </c>
      <c r="AP10" s="37"/>
      <c r="AQ10" s="37"/>
      <c r="AR10" s="37">
        <v>2</v>
      </c>
      <c r="AS10" s="37"/>
      <c r="AT10" s="37"/>
      <c r="AU10" s="37">
        <v>2</v>
      </c>
      <c r="AV10" s="37"/>
      <c r="AW10" s="39"/>
      <c r="AX10" s="29"/>
      <c r="AY10" s="29"/>
      <c r="AZ10" s="30"/>
      <c r="BA10" s="30">
        <v>1</v>
      </c>
      <c r="BB10" s="29"/>
      <c r="BC10" s="29"/>
      <c r="BD10" s="29"/>
      <c r="BE10" s="29"/>
      <c r="BF10" s="29"/>
      <c r="BG10" s="30">
        <v>1</v>
      </c>
    </row>
    <row r="11" spans="1:59" s="27" customFormat="1" ht="84.75" customHeight="1" x14ac:dyDescent="0.25">
      <c r="A11" s="30" t="s">
        <v>378</v>
      </c>
      <c r="B11" s="30" t="s">
        <v>384</v>
      </c>
      <c r="C11" s="30" t="s">
        <v>385</v>
      </c>
      <c r="D11" s="30" t="s">
        <v>386</v>
      </c>
      <c r="E11" s="30" t="s">
        <v>386</v>
      </c>
      <c r="F11" s="29" t="s">
        <v>170</v>
      </c>
      <c r="G11" s="29" t="s">
        <v>175</v>
      </c>
      <c r="H11" s="36" t="s">
        <v>180</v>
      </c>
      <c r="I11" s="29" t="s">
        <v>431</v>
      </c>
      <c r="J11" s="29" t="s">
        <v>432</v>
      </c>
      <c r="K11" s="29"/>
      <c r="L11" s="30"/>
      <c r="M11" s="29" t="s">
        <v>386</v>
      </c>
      <c r="N11" s="29"/>
      <c r="O11" s="29"/>
      <c r="P11" s="30">
        <v>413</v>
      </c>
      <c r="Q11" s="36" t="s">
        <v>388</v>
      </c>
      <c r="R11" s="30" t="s">
        <v>36</v>
      </c>
      <c r="S11" s="30"/>
      <c r="T11" s="30"/>
      <c r="U11" s="30"/>
      <c r="V11" s="30"/>
      <c r="W11" s="30"/>
      <c r="X11" s="30"/>
      <c r="Y11" s="30"/>
      <c r="Z11" s="30"/>
      <c r="AA11" s="30"/>
      <c r="AB11" s="30"/>
      <c r="AC11" s="30"/>
      <c r="AD11" s="30"/>
      <c r="AE11" s="30"/>
      <c r="AF11" s="30"/>
      <c r="AG11" s="30" t="s">
        <v>444</v>
      </c>
      <c r="AH11" s="30" t="s">
        <v>448</v>
      </c>
      <c r="AI11" s="30" t="s">
        <v>441</v>
      </c>
      <c r="AJ11" s="30" t="s">
        <v>445</v>
      </c>
      <c r="AK11" s="36" t="s">
        <v>454</v>
      </c>
      <c r="AL11" s="36" t="s">
        <v>455</v>
      </c>
      <c r="AM11" s="41"/>
      <c r="AN11" s="37"/>
      <c r="AO11" s="37">
        <v>2</v>
      </c>
      <c r="AP11" s="37"/>
      <c r="AQ11" s="37"/>
      <c r="AR11" s="37">
        <v>2</v>
      </c>
      <c r="AS11" s="37"/>
      <c r="AT11" s="37"/>
      <c r="AU11" s="37">
        <v>2</v>
      </c>
      <c r="AV11" s="37"/>
      <c r="AW11" s="42"/>
      <c r="AX11" s="30"/>
      <c r="AY11" s="29"/>
      <c r="AZ11" s="30"/>
      <c r="BA11" s="30">
        <v>1</v>
      </c>
      <c r="BB11" s="29"/>
      <c r="BC11" s="29"/>
      <c r="BD11" s="30"/>
      <c r="BE11" s="29"/>
      <c r="BF11" s="29"/>
      <c r="BG11" s="30">
        <v>1</v>
      </c>
    </row>
    <row r="12" spans="1:59" s="27" customFormat="1" ht="84.75" customHeight="1" x14ac:dyDescent="0.25">
      <c r="A12" s="30" t="s">
        <v>378</v>
      </c>
      <c r="B12" s="30" t="s">
        <v>384</v>
      </c>
      <c r="C12" s="30" t="s">
        <v>385</v>
      </c>
      <c r="D12" s="30" t="s">
        <v>386</v>
      </c>
      <c r="E12" s="30" t="s">
        <v>386</v>
      </c>
      <c r="F12" s="29" t="s">
        <v>170</v>
      </c>
      <c r="G12" s="29" t="s">
        <v>175</v>
      </c>
      <c r="H12" s="36" t="s">
        <v>180</v>
      </c>
      <c r="I12" s="29" t="s">
        <v>431</v>
      </c>
      <c r="J12" s="29" t="s">
        <v>432</v>
      </c>
      <c r="K12" s="29"/>
      <c r="L12" s="30"/>
      <c r="M12" s="29" t="s">
        <v>386</v>
      </c>
      <c r="N12" s="29"/>
      <c r="O12" s="29"/>
      <c r="P12" s="30">
        <v>414</v>
      </c>
      <c r="Q12" s="36" t="s">
        <v>389</v>
      </c>
      <c r="R12" s="30" t="s">
        <v>36</v>
      </c>
      <c r="S12" s="30"/>
      <c r="T12" s="30"/>
      <c r="U12" s="30"/>
      <c r="V12" s="30"/>
      <c r="W12" s="30"/>
      <c r="X12" s="30"/>
      <c r="Y12" s="30"/>
      <c r="Z12" s="30"/>
      <c r="AA12" s="30"/>
      <c r="AB12" s="30"/>
      <c r="AC12" s="30"/>
      <c r="AD12" s="30"/>
      <c r="AE12" s="30"/>
      <c r="AF12" s="30"/>
      <c r="AG12" s="30" t="s">
        <v>444</v>
      </c>
      <c r="AH12" s="30" t="s">
        <v>448</v>
      </c>
      <c r="AI12" s="30" t="s">
        <v>441</v>
      </c>
      <c r="AJ12" s="30" t="s">
        <v>445</v>
      </c>
      <c r="AK12" s="36" t="s">
        <v>389</v>
      </c>
      <c r="AL12" s="36" t="s">
        <v>453</v>
      </c>
      <c r="AM12" s="41"/>
      <c r="AN12" s="37"/>
      <c r="AO12" s="37">
        <v>2</v>
      </c>
      <c r="AP12" s="37"/>
      <c r="AQ12" s="37"/>
      <c r="AR12" s="37">
        <v>2</v>
      </c>
      <c r="AS12" s="37"/>
      <c r="AT12" s="37"/>
      <c r="AU12" s="37">
        <v>2</v>
      </c>
      <c r="AV12" s="37"/>
      <c r="AW12" s="42"/>
      <c r="AX12" s="30"/>
      <c r="AY12" s="29"/>
      <c r="AZ12" s="30"/>
      <c r="BA12" s="30">
        <v>1</v>
      </c>
      <c r="BB12" s="29"/>
      <c r="BC12" s="29"/>
      <c r="BD12" s="30"/>
      <c r="BE12" s="29"/>
      <c r="BF12" s="29"/>
      <c r="BG12" s="30">
        <v>1</v>
      </c>
    </row>
    <row r="13" spans="1:59" s="27" customFormat="1" ht="84.75" customHeight="1" x14ac:dyDescent="0.25">
      <c r="A13" s="30" t="s">
        <v>378</v>
      </c>
      <c r="B13" s="30" t="s">
        <v>384</v>
      </c>
      <c r="C13" s="30" t="s">
        <v>385</v>
      </c>
      <c r="D13" s="30" t="s">
        <v>386</v>
      </c>
      <c r="E13" s="30" t="s">
        <v>386</v>
      </c>
      <c r="F13" s="29" t="s">
        <v>170</v>
      </c>
      <c r="G13" s="29" t="s">
        <v>175</v>
      </c>
      <c r="H13" s="36" t="s">
        <v>180</v>
      </c>
      <c r="I13" s="29" t="s">
        <v>431</v>
      </c>
      <c r="J13" s="29" t="s">
        <v>432</v>
      </c>
      <c r="K13" s="29"/>
      <c r="L13" s="30"/>
      <c r="M13" s="29" t="s">
        <v>386</v>
      </c>
      <c r="N13" s="29"/>
      <c r="O13" s="29"/>
      <c r="P13" s="30">
        <v>415</v>
      </c>
      <c r="Q13" s="36" t="s">
        <v>390</v>
      </c>
      <c r="R13" s="30" t="s">
        <v>36</v>
      </c>
      <c r="S13" s="30"/>
      <c r="T13" s="30"/>
      <c r="U13" s="30"/>
      <c r="V13" s="30"/>
      <c r="W13" s="30"/>
      <c r="X13" s="30"/>
      <c r="Y13" s="30"/>
      <c r="Z13" s="30"/>
      <c r="AA13" s="30"/>
      <c r="AB13" s="30"/>
      <c r="AC13" s="30"/>
      <c r="AD13" s="30"/>
      <c r="AE13" s="30"/>
      <c r="AF13" s="30"/>
      <c r="AG13" s="30" t="s">
        <v>444</v>
      </c>
      <c r="AH13" s="30" t="s">
        <v>456</v>
      </c>
      <c r="AI13" s="30" t="s">
        <v>457</v>
      </c>
      <c r="AJ13" s="30" t="s">
        <v>445</v>
      </c>
      <c r="AK13" s="36" t="s">
        <v>458</v>
      </c>
      <c r="AL13" s="36" t="s">
        <v>459</v>
      </c>
      <c r="AM13" s="41"/>
      <c r="AN13" s="37"/>
      <c r="AO13" s="37">
        <v>1</v>
      </c>
      <c r="AP13" s="37"/>
      <c r="AQ13" s="37"/>
      <c r="AR13" s="37">
        <v>1</v>
      </c>
      <c r="AS13" s="37"/>
      <c r="AT13" s="37"/>
      <c r="AU13" s="37">
        <v>1</v>
      </c>
      <c r="AV13" s="37"/>
      <c r="AW13" s="42"/>
      <c r="AX13" s="30"/>
      <c r="AY13" s="29"/>
      <c r="AZ13" s="30"/>
      <c r="BA13" s="30"/>
      <c r="BB13" s="29"/>
      <c r="BC13" s="29"/>
      <c r="BD13" s="30"/>
      <c r="BE13" s="29"/>
      <c r="BF13" s="29"/>
      <c r="BG13" s="30">
        <v>1</v>
      </c>
    </row>
    <row r="14" spans="1:59" s="27" customFormat="1" ht="84.75" customHeight="1" x14ac:dyDescent="0.25">
      <c r="A14" s="30" t="s">
        <v>378</v>
      </c>
      <c r="B14" s="30" t="s">
        <v>384</v>
      </c>
      <c r="C14" s="30" t="s">
        <v>385</v>
      </c>
      <c r="D14" s="30" t="s">
        <v>386</v>
      </c>
      <c r="E14" s="30" t="s">
        <v>386</v>
      </c>
      <c r="F14" s="29" t="s">
        <v>170</v>
      </c>
      <c r="G14" s="29" t="s">
        <v>175</v>
      </c>
      <c r="H14" s="36" t="s">
        <v>180</v>
      </c>
      <c r="I14" s="29" t="s">
        <v>431</v>
      </c>
      <c r="J14" s="29" t="s">
        <v>432</v>
      </c>
      <c r="K14" s="29"/>
      <c r="L14" s="30"/>
      <c r="M14" s="29" t="s">
        <v>386</v>
      </c>
      <c r="N14" s="29"/>
      <c r="O14" s="29"/>
      <c r="P14" s="30">
        <v>416</v>
      </c>
      <c r="Q14" s="36" t="s">
        <v>391</v>
      </c>
      <c r="R14" s="30" t="s">
        <v>36</v>
      </c>
      <c r="S14" s="30"/>
      <c r="T14" s="30"/>
      <c r="U14" s="30"/>
      <c r="V14" s="30"/>
      <c r="W14" s="30"/>
      <c r="X14" s="30"/>
      <c r="Y14" s="30"/>
      <c r="Z14" s="30"/>
      <c r="AA14" s="30"/>
      <c r="AB14" s="30"/>
      <c r="AC14" s="30"/>
      <c r="AD14" s="30"/>
      <c r="AE14" s="30"/>
      <c r="AF14" s="30"/>
      <c r="AG14" s="30" t="s">
        <v>434</v>
      </c>
      <c r="AH14" s="30" t="s">
        <v>460</v>
      </c>
      <c r="AI14" s="30" t="s">
        <v>436</v>
      </c>
      <c r="AJ14" s="30" t="s">
        <v>437</v>
      </c>
      <c r="AK14" s="36" t="s">
        <v>461</v>
      </c>
      <c r="AL14" s="36" t="s">
        <v>462</v>
      </c>
      <c r="AM14" s="41"/>
      <c r="AN14" s="37"/>
      <c r="AO14" s="37">
        <v>100</v>
      </c>
      <c r="AP14" s="37"/>
      <c r="AQ14" s="37"/>
      <c r="AR14" s="37">
        <v>100</v>
      </c>
      <c r="AS14" s="37">
        <v>0</v>
      </c>
      <c r="AT14" s="37"/>
      <c r="AU14" s="37">
        <v>100</v>
      </c>
      <c r="AV14" s="37">
        <v>100</v>
      </c>
      <c r="AW14" s="42">
        <v>100</v>
      </c>
      <c r="AX14" s="30">
        <v>100</v>
      </c>
      <c r="AY14" s="42">
        <v>100</v>
      </c>
      <c r="AZ14" s="42">
        <v>100</v>
      </c>
      <c r="BA14" s="42">
        <v>100</v>
      </c>
      <c r="BB14" s="42">
        <v>100</v>
      </c>
      <c r="BC14" s="42">
        <v>100</v>
      </c>
      <c r="BD14" s="42">
        <v>100</v>
      </c>
      <c r="BE14" s="42">
        <v>100</v>
      </c>
      <c r="BF14" s="42">
        <v>100</v>
      </c>
      <c r="BG14" s="42">
        <v>100</v>
      </c>
    </row>
    <row r="15" spans="1:59" s="27" customFormat="1" ht="84.75" customHeight="1" x14ac:dyDescent="0.25">
      <c r="A15" s="30" t="s">
        <v>378</v>
      </c>
      <c r="B15" s="30" t="s">
        <v>384</v>
      </c>
      <c r="C15" s="30" t="s">
        <v>385</v>
      </c>
      <c r="D15" s="30" t="s">
        <v>386</v>
      </c>
      <c r="E15" s="30" t="s">
        <v>386</v>
      </c>
      <c r="F15" s="29" t="s">
        <v>170</v>
      </c>
      <c r="G15" s="29" t="s">
        <v>175</v>
      </c>
      <c r="H15" s="36" t="s">
        <v>180</v>
      </c>
      <c r="I15" s="29" t="s">
        <v>431</v>
      </c>
      <c r="J15" s="29" t="s">
        <v>432</v>
      </c>
      <c r="K15" s="29"/>
      <c r="L15" s="30"/>
      <c r="M15" s="29" t="s">
        <v>386</v>
      </c>
      <c r="N15" s="29"/>
      <c r="O15" s="29"/>
      <c r="P15" s="30">
        <v>417</v>
      </c>
      <c r="Q15" s="36" t="s">
        <v>392</v>
      </c>
      <c r="R15" s="30" t="s">
        <v>36</v>
      </c>
      <c r="S15" s="30"/>
      <c r="T15" s="30"/>
      <c r="U15" s="30"/>
      <c r="V15" s="30"/>
      <c r="W15" s="30"/>
      <c r="X15" s="30"/>
      <c r="Y15" s="30"/>
      <c r="Z15" s="30"/>
      <c r="AA15" s="30"/>
      <c r="AB15" s="30"/>
      <c r="AC15" s="30"/>
      <c r="AD15" s="30"/>
      <c r="AE15" s="30"/>
      <c r="AF15" s="30"/>
      <c r="AG15" s="30" t="s">
        <v>434</v>
      </c>
      <c r="AH15" s="30" t="s">
        <v>463</v>
      </c>
      <c r="AI15" s="30" t="s">
        <v>441</v>
      </c>
      <c r="AJ15" s="30" t="s">
        <v>437</v>
      </c>
      <c r="AK15" s="36" t="s">
        <v>464</v>
      </c>
      <c r="AL15" s="36" t="s">
        <v>465</v>
      </c>
      <c r="AM15" s="41"/>
      <c r="AN15" s="37"/>
      <c r="AO15" s="37">
        <v>100</v>
      </c>
      <c r="AP15" s="37"/>
      <c r="AQ15" s="37"/>
      <c r="AR15" s="37">
        <v>100</v>
      </c>
      <c r="AS15" s="37"/>
      <c r="AT15" s="37"/>
      <c r="AU15" s="37">
        <v>100</v>
      </c>
      <c r="AV15" s="37"/>
      <c r="AW15" s="42"/>
      <c r="AX15" s="30">
        <v>25</v>
      </c>
      <c r="AY15" s="29"/>
      <c r="AZ15" s="30"/>
      <c r="BA15" s="30">
        <v>25</v>
      </c>
      <c r="BB15" s="29"/>
      <c r="BC15" s="29"/>
      <c r="BD15" s="30">
        <v>25</v>
      </c>
      <c r="BE15" s="29"/>
      <c r="BF15" s="29"/>
      <c r="BG15" s="30">
        <v>25</v>
      </c>
    </row>
    <row r="16" spans="1:59" s="27" customFormat="1" ht="84.75" customHeight="1" x14ac:dyDescent="0.25">
      <c r="A16" s="30" t="s">
        <v>378</v>
      </c>
      <c r="B16" s="30" t="s">
        <v>384</v>
      </c>
      <c r="C16" s="30" t="s">
        <v>385</v>
      </c>
      <c r="D16" s="30" t="s">
        <v>386</v>
      </c>
      <c r="E16" s="30" t="s">
        <v>386</v>
      </c>
      <c r="F16" s="29" t="s">
        <v>170</v>
      </c>
      <c r="G16" s="29" t="s">
        <v>175</v>
      </c>
      <c r="H16" s="36" t="s">
        <v>180</v>
      </c>
      <c r="I16" s="29" t="s">
        <v>431</v>
      </c>
      <c r="J16" s="29" t="s">
        <v>432</v>
      </c>
      <c r="K16" s="29"/>
      <c r="L16" s="30"/>
      <c r="M16" s="29" t="s">
        <v>386</v>
      </c>
      <c r="N16" s="29"/>
      <c r="O16" s="29"/>
      <c r="P16" s="30">
        <v>418</v>
      </c>
      <c r="Q16" s="36" t="s">
        <v>393</v>
      </c>
      <c r="R16" s="30" t="s">
        <v>36</v>
      </c>
      <c r="S16" s="30"/>
      <c r="T16" s="30"/>
      <c r="U16" s="30"/>
      <c r="V16" s="30"/>
      <c r="W16" s="30"/>
      <c r="X16" s="30"/>
      <c r="Y16" s="30"/>
      <c r="Z16" s="30"/>
      <c r="AA16" s="30"/>
      <c r="AB16" s="30"/>
      <c r="AC16" s="30"/>
      <c r="AD16" s="30"/>
      <c r="AE16" s="30"/>
      <c r="AF16" s="30"/>
      <c r="AG16" s="30" t="s">
        <v>434</v>
      </c>
      <c r="AH16" s="30" t="s">
        <v>448</v>
      </c>
      <c r="AI16" s="30" t="s">
        <v>441</v>
      </c>
      <c r="AJ16" s="30" t="s">
        <v>437</v>
      </c>
      <c r="AK16" s="36" t="s">
        <v>466</v>
      </c>
      <c r="AL16" s="36" t="s">
        <v>467</v>
      </c>
      <c r="AM16" s="41"/>
      <c r="AN16" s="37"/>
      <c r="AO16" s="37">
        <v>100</v>
      </c>
      <c r="AP16" s="37"/>
      <c r="AQ16" s="37"/>
      <c r="AR16" s="37">
        <v>100</v>
      </c>
      <c r="AS16" s="37"/>
      <c r="AT16" s="37"/>
      <c r="AU16" s="37">
        <v>100</v>
      </c>
      <c r="AV16" s="37"/>
      <c r="AW16" s="42"/>
      <c r="AX16" s="30"/>
      <c r="AY16" s="29"/>
      <c r="AZ16" s="30"/>
      <c r="BA16" s="30">
        <v>50</v>
      </c>
      <c r="BB16" s="29"/>
      <c r="BC16" s="29"/>
      <c r="BD16" s="30"/>
      <c r="BE16" s="29"/>
      <c r="BF16" s="29"/>
      <c r="BG16" s="30">
        <v>50</v>
      </c>
    </row>
    <row r="17" spans="1:59" ht="84.75" customHeight="1" x14ac:dyDescent="0.25">
      <c r="A17" s="43" t="s">
        <v>297</v>
      </c>
      <c r="B17" s="43" t="s">
        <v>298</v>
      </c>
      <c r="C17" s="43" t="s">
        <v>299</v>
      </c>
      <c r="D17" s="43" t="s">
        <v>300</v>
      </c>
      <c r="E17" s="43" t="s">
        <v>300</v>
      </c>
      <c r="F17" s="30" t="s">
        <v>170</v>
      </c>
      <c r="G17" s="30" t="s">
        <v>175</v>
      </c>
      <c r="H17" s="30" t="s">
        <v>180</v>
      </c>
      <c r="I17" s="30" t="s">
        <v>431</v>
      </c>
      <c r="J17" s="30" t="s">
        <v>432</v>
      </c>
      <c r="K17" s="29"/>
      <c r="L17" s="44" t="s">
        <v>468</v>
      </c>
      <c r="M17" s="29" t="s">
        <v>300</v>
      </c>
      <c r="N17" s="29">
        <v>29</v>
      </c>
      <c r="O17" s="29"/>
      <c r="P17" s="30">
        <v>427</v>
      </c>
      <c r="Q17" s="28" t="s">
        <v>301</v>
      </c>
      <c r="R17" s="30" t="s">
        <v>36</v>
      </c>
      <c r="S17" s="30"/>
      <c r="T17" s="30"/>
      <c r="U17" s="30"/>
      <c r="V17" s="30"/>
      <c r="W17" s="30"/>
      <c r="X17" s="30"/>
      <c r="Y17" s="30"/>
      <c r="Z17" s="30"/>
      <c r="AA17" s="30"/>
      <c r="AB17" s="30"/>
      <c r="AC17" s="30"/>
      <c r="AD17" s="30"/>
      <c r="AE17" s="30"/>
      <c r="AF17" s="30"/>
      <c r="AG17" s="30" t="s">
        <v>469</v>
      </c>
      <c r="AH17" s="30" t="s">
        <v>460</v>
      </c>
      <c r="AI17" s="30" t="s">
        <v>457</v>
      </c>
      <c r="AJ17" s="30" t="s">
        <v>445</v>
      </c>
      <c r="AK17" s="28" t="s">
        <v>470</v>
      </c>
      <c r="AL17" s="36" t="s">
        <v>471</v>
      </c>
      <c r="AM17" s="30">
        <v>0</v>
      </c>
      <c r="AN17" s="45">
        <v>20100000</v>
      </c>
      <c r="AO17" s="45">
        <v>24200000</v>
      </c>
      <c r="AP17" s="45">
        <v>24000000</v>
      </c>
      <c r="AQ17" s="45">
        <v>25500000</v>
      </c>
      <c r="AR17" s="45">
        <v>25500000</v>
      </c>
      <c r="AS17" s="45">
        <v>21080549</v>
      </c>
      <c r="AT17" s="45">
        <v>0</v>
      </c>
      <c r="AU17" s="45">
        <v>24200000</v>
      </c>
      <c r="AV17" s="45">
        <v>1350000</v>
      </c>
      <c r="AW17" s="46">
        <v>1550000</v>
      </c>
      <c r="AX17" s="45">
        <v>1650000</v>
      </c>
      <c r="AY17" s="45">
        <v>1650000</v>
      </c>
      <c r="AZ17" s="47">
        <v>2400000</v>
      </c>
      <c r="BA17" s="49">
        <v>2400000</v>
      </c>
      <c r="BB17" s="30">
        <v>2400000</v>
      </c>
      <c r="BC17" s="30">
        <v>2200000</v>
      </c>
      <c r="BD17" s="30">
        <v>2200000</v>
      </c>
      <c r="BE17" s="30">
        <v>2200000</v>
      </c>
      <c r="BF17" s="30">
        <v>2200000</v>
      </c>
      <c r="BG17" s="30">
        <f>2200000-200000</f>
        <v>2000000</v>
      </c>
    </row>
    <row r="18" spans="1:59" ht="84.75" customHeight="1" x14ac:dyDescent="0.25">
      <c r="A18" s="43" t="s">
        <v>297</v>
      </c>
      <c r="B18" s="43" t="s">
        <v>298</v>
      </c>
      <c r="C18" s="43" t="s">
        <v>299</v>
      </c>
      <c r="D18" s="43" t="s">
        <v>300</v>
      </c>
      <c r="E18" s="43" t="s">
        <v>300</v>
      </c>
      <c r="F18" s="30" t="s">
        <v>170</v>
      </c>
      <c r="G18" s="30" t="s">
        <v>175</v>
      </c>
      <c r="H18" s="30" t="s">
        <v>180</v>
      </c>
      <c r="I18" s="30" t="s">
        <v>431</v>
      </c>
      <c r="J18" s="30" t="s">
        <v>432</v>
      </c>
      <c r="K18" s="29"/>
      <c r="L18" s="44" t="s">
        <v>468</v>
      </c>
      <c r="M18" s="29" t="s">
        <v>300</v>
      </c>
      <c r="N18" s="29">
        <v>29</v>
      </c>
      <c r="O18" s="29"/>
      <c r="P18" s="30">
        <v>428</v>
      </c>
      <c r="Q18" s="28" t="s">
        <v>302</v>
      </c>
      <c r="R18" s="30" t="s">
        <v>36</v>
      </c>
      <c r="S18" s="30"/>
      <c r="T18" s="30"/>
      <c r="U18" s="30"/>
      <c r="V18" s="30"/>
      <c r="W18" s="30"/>
      <c r="X18" s="30"/>
      <c r="Y18" s="30"/>
      <c r="Z18" s="30"/>
      <c r="AA18" s="30"/>
      <c r="AB18" s="30"/>
      <c r="AC18" s="30"/>
      <c r="AD18" s="30"/>
      <c r="AE18" s="30"/>
      <c r="AF18" s="30"/>
      <c r="AG18" s="30" t="s">
        <v>469</v>
      </c>
      <c r="AH18" s="30" t="s">
        <v>460</v>
      </c>
      <c r="AI18" s="30" t="s">
        <v>457</v>
      </c>
      <c r="AJ18" s="30" t="s">
        <v>445</v>
      </c>
      <c r="AK18" s="28" t="s">
        <v>472</v>
      </c>
      <c r="AL18" s="36" t="s">
        <v>473</v>
      </c>
      <c r="AM18" s="30">
        <v>0</v>
      </c>
      <c r="AN18" s="30">
        <v>0</v>
      </c>
      <c r="AO18" s="45">
        <v>82500500</v>
      </c>
      <c r="AP18" s="45">
        <v>67000000</v>
      </c>
      <c r="AQ18" s="45">
        <v>68000000</v>
      </c>
      <c r="AR18" s="45">
        <v>68000000</v>
      </c>
      <c r="AS18" s="30">
        <v>0</v>
      </c>
      <c r="AT18" s="30" t="s">
        <v>170</v>
      </c>
      <c r="AU18" s="45">
        <v>82500500</v>
      </c>
      <c r="AV18" s="45">
        <v>5500000</v>
      </c>
      <c r="AW18" s="46">
        <v>5500000</v>
      </c>
      <c r="AX18" s="45">
        <v>5500000</v>
      </c>
      <c r="AY18" s="45">
        <v>5500000</v>
      </c>
      <c r="AZ18" s="47">
        <v>11000000</v>
      </c>
      <c r="BA18" s="49">
        <v>11000000</v>
      </c>
      <c r="BB18" s="30">
        <v>11000000</v>
      </c>
      <c r="BC18" s="30">
        <v>5500000</v>
      </c>
      <c r="BD18" s="30">
        <v>5500000</v>
      </c>
      <c r="BE18" s="30">
        <v>5500000</v>
      </c>
      <c r="BF18" s="30">
        <v>5500000</v>
      </c>
      <c r="BG18" s="30">
        <v>5500000</v>
      </c>
    </row>
    <row r="19" spans="1:59" ht="84.75" customHeight="1" x14ac:dyDescent="0.25">
      <c r="A19" s="43" t="s">
        <v>297</v>
      </c>
      <c r="B19" s="43" t="s">
        <v>298</v>
      </c>
      <c r="C19" s="43" t="s">
        <v>299</v>
      </c>
      <c r="D19" s="43" t="s">
        <v>300</v>
      </c>
      <c r="E19" s="43" t="s">
        <v>300</v>
      </c>
      <c r="F19" s="30" t="s">
        <v>170</v>
      </c>
      <c r="G19" s="30" t="s">
        <v>175</v>
      </c>
      <c r="H19" s="30" t="s">
        <v>180</v>
      </c>
      <c r="I19" s="30" t="s">
        <v>431</v>
      </c>
      <c r="J19" s="30" t="s">
        <v>432</v>
      </c>
      <c r="K19" s="29"/>
      <c r="L19" s="44" t="s">
        <v>468</v>
      </c>
      <c r="M19" s="29" t="s">
        <v>300</v>
      </c>
      <c r="N19" s="29">
        <v>29</v>
      </c>
      <c r="O19" s="29"/>
      <c r="P19" s="30">
        <v>429</v>
      </c>
      <c r="Q19" s="28" t="s">
        <v>303</v>
      </c>
      <c r="R19" s="30" t="s">
        <v>36</v>
      </c>
      <c r="S19" s="30"/>
      <c r="T19" s="30"/>
      <c r="U19" s="30"/>
      <c r="V19" s="30"/>
      <c r="W19" s="30"/>
      <c r="X19" s="30"/>
      <c r="Y19" s="30"/>
      <c r="Z19" s="30"/>
      <c r="AA19" s="30"/>
      <c r="AB19" s="30"/>
      <c r="AC19" s="30"/>
      <c r="AD19" s="30"/>
      <c r="AE19" s="30"/>
      <c r="AF19" s="30"/>
      <c r="AG19" s="30" t="s">
        <v>444</v>
      </c>
      <c r="AH19" s="30" t="s">
        <v>460</v>
      </c>
      <c r="AI19" s="30" t="s">
        <v>457</v>
      </c>
      <c r="AJ19" s="30" t="s">
        <v>445</v>
      </c>
      <c r="AK19" s="28" t="s">
        <v>474</v>
      </c>
      <c r="AL19" s="36" t="s">
        <v>475</v>
      </c>
      <c r="AM19" s="30">
        <v>0</v>
      </c>
      <c r="AN19" s="45">
        <v>2430</v>
      </c>
      <c r="AO19" s="45">
        <v>2900</v>
      </c>
      <c r="AP19" s="45">
        <v>3190</v>
      </c>
      <c r="AQ19" s="45">
        <v>3500</v>
      </c>
      <c r="AR19" s="45">
        <v>3500</v>
      </c>
      <c r="AS19" s="45">
        <v>2677</v>
      </c>
      <c r="AT19" s="45">
        <v>0</v>
      </c>
      <c r="AU19" s="45">
        <v>2900</v>
      </c>
      <c r="AV19" s="45">
        <v>200</v>
      </c>
      <c r="AW19" s="42">
        <v>235</v>
      </c>
      <c r="AX19" s="30">
        <v>245</v>
      </c>
      <c r="AY19" s="30">
        <v>250</v>
      </c>
      <c r="AZ19" s="47">
        <v>245</v>
      </c>
      <c r="BA19" s="30">
        <v>245</v>
      </c>
      <c r="BB19" s="30">
        <v>250</v>
      </c>
      <c r="BC19" s="30">
        <v>245</v>
      </c>
      <c r="BD19" s="30">
        <v>255</v>
      </c>
      <c r="BE19" s="30">
        <v>250</v>
      </c>
      <c r="BF19" s="30">
        <v>245</v>
      </c>
      <c r="BG19" s="30">
        <v>235</v>
      </c>
    </row>
    <row r="20" spans="1:59" ht="84.75" customHeight="1" x14ac:dyDescent="0.25">
      <c r="A20" s="43" t="s">
        <v>297</v>
      </c>
      <c r="B20" s="43" t="s">
        <v>298</v>
      </c>
      <c r="C20" s="43" t="s">
        <v>299</v>
      </c>
      <c r="D20" s="43" t="s">
        <v>300</v>
      </c>
      <c r="E20" s="43" t="s">
        <v>300</v>
      </c>
      <c r="F20" s="30" t="s">
        <v>170</v>
      </c>
      <c r="G20" s="30" t="s">
        <v>175</v>
      </c>
      <c r="H20" s="30" t="s">
        <v>180</v>
      </c>
      <c r="I20" s="30" t="s">
        <v>431</v>
      </c>
      <c r="J20" s="30" t="s">
        <v>432</v>
      </c>
      <c r="K20" s="29"/>
      <c r="L20" s="44" t="s">
        <v>468</v>
      </c>
      <c r="M20" s="29" t="s">
        <v>300</v>
      </c>
      <c r="N20" s="29">
        <v>29</v>
      </c>
      <c r="O20" s="29"/>
      <c r="P20" s="30">
        <v>431</v>
      </c>
      <c r="Q20" s="28" t="s">
        <v>304</v>
      </c>
      <c r="R20" s="30" t="s">
        <v>36</v>
      </c>
      <c r="S20" s="30"/>
      <c r="T20" s="30"/>
      <c r="U20" s="30"/>
      <c r="V20" s="30"/>
      <c r="W20" s="30"/>
      <c r="X20" s="30"/>
      <c r="Y20" s="30"/>
      <c r="Z20" s="30"/>
      <c r="AA20" s="30"/>
      <c r="AB20" s="30"/>
      <c r="AC20" s="30"/>
      <c r="AD20" s="30"/>
      <c r="AE20" s="30"/>
      <c r="AF20" s="30"/>
      <c r="AG20" s="30" t="s">
        <v>469</v>
      </c>
      <c r="AH20" s="30" t="s">
        <v>460</v>
      </c>
      <c r="AI20" s="30" t="s">
        <v>457</v>
      </c>
      <c r="AJ20" s="30" t="s">
        <v>445</v>
      </c>
      <c r="AK20" s="28" t="s">
        <v>476</v>
      </c>
      <c r="AL20" s="36" t="s">
        <v>477</v>
      </c>
      <c r="AM20" s="30">
        <v>0</v>
      </c>
      <c r="AN20" s="30">
        <v>180</v>
      </c>
      <c r="AO20" s="30">
        <v>110</v>
      </c>
      <c r="AP20" s="30">
        <v>200</v>
      </c>
      <c r="AQ20" s="30">
        <v>220</v>
      </c>
      <c r="AR20" s="30">
        <v>220</v>
      </c>
      <c r="AS20" s="30">
        <v>172</v>
      </c>
      <c r="AT20" s="30">
        <v>8</v>
      </c>
      <c r="AU20" s="30">
        <v>110</v>
      </c>
      <c r="AV20" s="30">
        <v>10</v>
      </c>
      <c r="AW20" s="42">
        <v>10</v>
      </c>
      <c r="AX20" s="30">
        <v>15</v>
      </c>
      <c r="AY20" s="30">
        <v>15</v>
      </c>
      <c r="AZ20" s="47">
        <v>8</v>
      </c>
      <c r="BA20" s="30">
        <v>8</v>
      </c>
      <c r="BB20" s="30">
        <v>8</v>
      </c>
      <c r="BC20" s="30">
        <v>8</v>
      </c>
      <c r="BD20" s="30">
        <v>7</v>
      </c>
      <c r="BE20" s="30">
        <v>7</v>
      </c>
      <c r="BF20" s="30">
        <v>7</v>
      </c>
      <c r="BG20" s="30">
        <v>7</v>
      </c>
    </row>
    <row r="21" spans="1:59" ht="84.75" customHeight="1" x14ac:dyDescent="0.25">
      <c r="A21" s="43" t="s">
        <v>297</v>
      </c>
      <c r="B21" s="43" t="s">
        <v>298</v>
      </c>
      <c r="C21" s="43" t="s">
        <v>299</v>
      </c>
      <c r="D21" s="43" t="s">
        <v>300</v>
      </c>
      <c r="E21" s="43" t="s">
        <v>300</v>
      </c>
      <c r="F21" s="30" t="s">
        <v>170</v>
      </c>
      <c r="G21" s="30" t="s">
        <v>175</v>
      </c>
      <c r="H21" s="30" t="s">
        <v>180</v>
      </c>
      <c r="I21" s="30" t="s">
        <v>431</v>
      </c>
      <c r="J21" s="30" t="s">
        <v>432</v>
      </c>
      <c r="K21" s="29"/>
      <c r="L21" s="44" t="s">
        <v>468</v>
      </c>
      <c r="M21" s="29" t="s">
        <v>300</v>
      </c>
      <c r="N21" s="29">
        <v>29</v>
      </c>
      <c r="O21" s="29"/>
      <c r="P21" s="30">
        <v>432</v>
      </c>
      <c r="Q21" s="28" t="s">
        <v>305</v>
      </c>
      <c r="R21" s="30" t="s">
        <v>36</v>
      </c>
      <c r="S21" s="30"/>
      <c r="T21" s="30"/>
      <c r="U21" s="30"/>
      <c r="V21" s="30"/>
      <c r="W21" s="30"/>
      <c r="X21" s="30"/>
      <c r="Y21" s="30"/>
      <c r="Z21" s="30"/>
      <c r="AA21" s="30"/>
      <c r="AB21" s="30"/>
      <c r="AC21" s="30"/>
      <c r="AD21" s="30"/>
      <c r="AE21" s="30"/>
      <c r="AF21" s="30"/>
      <c r="AG21" s="30" t="s">
        <v>444</v>
      </c>
      <c r="AH21" s="30" t="s">
        <v>460</v>
      </c>
      <c r="AI21" s="30" t="s">
        <v>457</v>
      </c>
      <c r="AJ21" s="30" t="s">
        <v>445</v>
      </c>
      <c r="AK21" s="28" t="s">
        <v>478</v>
      </c>
      <c r="AL21" s="36" t="s">
        <v>479</v>
      </c>
      <c r="AM21" s="30">
        <v>0</v>
      </c>
      <c r="AN21" s="45">
        <v>1300</v>
      </c>
      <c r="AO21" s="45">
        <v>1600</v>
      </c>
      <c r="AP21" s="45">
        <v>1800</v>
      </c>
      <c r="AQ21" s="45">
        <v>1950</v>
      </c>
      <c r="AR21" s="45">
        <v>1950</v>
      </c>
      <c r="AS21" s="45">
        <v>1498</v>
      </c>
      <c r="AT21" s="45">
        <v>0</v>
      </c>
      <c r="AU21" s="45">
        <v>1600</v>
      </c>
      <c r="AV21" s="30">
        <v>100</v>
      </c>
      <c r="AW21" s="42">
        <v>120</v>
      </c>
      <c r="AX21" s="30">
        <v>130</v>
      </c>
      <c r="AY21" s="30">
        <v>140</v>
      </c>
      <c r="AZ21" s="47">
        <v>130</v>
      </c>
      <c r="BA21" s="30">
        <v>140</v>
      </c>
      <c r="BB21" s="30">
        <v>150</v>
      </c>
      <c r="BC21" s="30">
        <v>130</v>
      </c>
      <c r="BD21" s="30">
        <v>140</v>
      </c>
      <c r="BE21" s="30">
        <v>150</v>
      </c>
      <c r="BF21" s="30">
        <v>130</v>
      </c>
      <c r="BG21" s="30">
        <v>140</v>
      </c>
    </row>
    <row r="22" spans="1:59" ht="84.75" customHeight="1" x14ac:dyDescent="0.25">
      <c r="A22" s="51" t="s">
        <v>297</v>
      </c>
      <c r="B22" s="51" t="s">
        <v>25</v>
      </c>
      <c r="C22" s="51" t="s">
        <v>306</v>
      </c>
      <c r="D22" s="51" t="s">
        <v>307</v>
      </c>
      <c r="E22" s="51" t="s">
        <v>307</v>
      </c>
      <c r="F22" s="25" t="s">
        <v>170</v>
      </c>
      <c r="G22" s="25" t="s">
        <v>175</v>
      </c>
      <c r="H22" s="25" t="s">
        <v>180</v>
      </c>
      <c r="I22" s="25" t="s">
        <v>431</v>
      </c>
      <c r="J22" s="25" t="s">
        <v>432</v>
      </c>
      <c r="K22" s="24"/>
      <c r="L22" s="25" t="s">
        <v>480</v>
      </c>
      <c r="M22" s="24" t="s">
        <v>307</v>
      </c>
      <c r="N22" s="24" t="s">
        <v>480</v>
      </c>
      <c r="O22" s="24"/>
      <c r="P22" s="25">
        <v>446</v>
      </c>
      <c r="Q22" s="52" t="s">
        <v>308</v>
      </c>
      <c r="R22" s="25" t="s">
        <v>36</v>
      </c>
      <c r="S22" s="25"/>
      <c r="T22" s="25"/>
      <c r="U22" s="25"/>
      <c r="V22" s="25"/>
      <c r="W22" s="25"/>
      <c r="X22" s="25"/>
      <c r="Y22" s="25"/>
      <c r="Z22" s="25"/>
      <c r="AA22" s="25"/>
      <c r="AB22" s="25"/>
      <c r="AC22" s="25"/>
      <c r="AD22" s="25"/>
      <c r="AE22" s="25"/>
      <c r="AF22" s="25"/>
      <c r="AG22" s="25" t="s">
        <v>469</v>
      </c>
      <c r="AH22" s="25" t="s">
        <v>463</v>
      </c>
      <c r="AI22" s="25" t="s">
        <v>441</v>
      </c>
      <c r="AJ22" s="25" t="s">
        <v>437</v>
      </c>
      <c r="AK22" s="23" t="s">
        <v>481</v>
      </c>
      <c r="AL22" s="23" t="s">
        <v>482</v>
      </c>
      <c r="AM22" s="53">
        <v>0</v>
      </c>
      <c r="AN22" s="53">
        <v>0</v>
      </c>
      <c r="AO22" s="53">
        <v>80</v>
      </c>
      <c r="AP22" s="54">
        <v>100</v>
      </c>
      <c r="AQ22" s="53">
        <v>0</v>
      </c>
      <c r="AR22" s="54">
        <v>100</v>
      </c>
      <c r="AS22" s="53">
        <v>0</v>
      </c>
      <c r="AT22" s="53"/>
      <c r="AU22" s="53">
        <v>80</v>
      </c>
      <c r="AV22" s="53"/>
      <c r="AW22" s="55"/>
      <c r="AX22" s="54">
        <v>25</v>
      </c>
      <c r="AY22" s="24"/>
      <c r="AZ22" s="24"/>
      <c r="BA22" s="25">
        <v>15</v>
      </c>
      <c r="BB22" s="25"/>
      <c r="BC22" s="25"/>
      <c r="BD22" s="25">
        <v>30</v>
      </c>
      <c r="BE22" s="25"/>
      <c r="BF22" s="25"/>
      <c r="BG22" s="25">
        <v>10</v>
      </c>
    </row>
    <row r="23" spans="1:59" ht="84.75" customHeight="1" x14ac:dyDescent="0.25">
      <c r="A23" s="43" t="s">
        <v>297</v>
      </c>
      <c r="B23" s="43" t="s">
        <v>309</v>
      </c>
      <c r="C23" s="43" t="s">
        <v>306</v>
      </c>
      <c r="D23" s="43" t="s">
        <v>307</v>
      </c>
      <c r="E23" s="43" t="s">
        <v>307</v>
      </c>
      <c r="F23" s="30" t="s">
        <v>170</v>
      </c>
      <c r="G23" s="30" t="s">
        <v>175</v>
      </c>
      <c r="H23" s="30" t="s">
        <v>180</v>
      </c>
      <c r="I23" s="30" t="s">
        <v>431</v>
      </c>
      <c r="J23" s="30" t="s">
        <v>432</v>
      </c>
      <c r="K23" s="29"/>
      <c r="L23" s="30" t="s">
        <v>480</v>
      </c>
      <c r="M23" s="29" t="s">
        <v>307</v>
      </c>
      <c r="N23" s="29" t="s">
        <v>480</v>
      </c>
      <c r="O23" s="29"/>
      <c r="P23" s="30">
        <v>126</v>
      </c>
      <c r="Q23" s="36" t="s">
        <v>310</v>
      </c>
      <c r="R23" s="30" t="s">
        <v>36</v>
      </c>
      <c r="S23" s="30"/>
      <c r="T23" s="30"/>
      <c r="U23" s="30"/>
      <c r="V23" s="30"/>
      <c r="W23" s="30"/>
      <c r="X23" s="30"/>
      <c r="Y23" s="30"/>
      <c r="Z23" s="30"/>
      <c r="AA23" s="30"/>
      <c r="AB23" s="30"/>
      <c r="AC23" s="30"/>
      <c r="AD23" s="30"/>
      <c r="AE23" s="30"/>
      <c r="AF23" s="30"/>
      <c r="AG23" s="30" t="s">
        <v>469</v>
      </c>
      <c r="AH23" s="30" t="s">
        <v>463</v>
      </c>
      <c r="AI23" s="30" t="s">
        <v>441</v>
      </c>
      <c r="AJ23" s="30" t="s">
        <v>445</v>
      </c>
      <c r="AK23" s="28" t="s">
        <v>483</v>
      </c>
      <c r="AL23" s="28" t="s">
        <v>484</v>
      </c>
      <c r="AM23" s="30">
        <v>0</v>
      </c>
      <c r="AN23" s="30">
        <v>0</v>
      </c>
      <c r="AO23" s="30">
        <v>4</v>
      </c>
      <c r="AP23" s="30">
        <v>4</v>
      </c>
      <c r="AQ23" s="30">
        <v>4</v>
      </c>
      <c r="AR23" s="30">
        <v>12</v>
      </c>
      <c r="AS23" s="30">
        <v>0</v>
      </c>
      <c r="AT23" s="30"/>
      <c r="AU23" s="30">
        <v>4</v>
      </c>
      <c r="AV23" s="30"/>
      <c r="AW23" s="57"/>
      <c r="AX23" s="30"/>
      <c r="AY23" s="29"/>
      <c r="AZ23" s="29"/>
      <c r="BA23" s="30">
        <v>2</v>
      </c>
      <c r="BB23" s="30"/>
      <c r="BC23" s="30"/>
      <c r="BD23" s="30">
        <v>1</v>
      </c>
      <c r="BE23" s="30"/>
      <c r="BF23" s="30"/>
      <c r="BG23" s="30">
        <v>1</v>
      </c>
    </row>
    <row r="24" spans="1:59" ht="84.75" customHeight="1" x14ac:dyDescent="0.25">
      <c r="A24" s="51" t="s">
        <v>297</v>
      </c>
      <c r="B24" s="51" t="s">
        <v>25</v>
      </c>
      <c r="C24" s="51" t="s">
        <v>306</v>
      </c>
      <c r="D24" s="51" t="s">
        <v>307</v>
      </c>
      <c r="E24" s="51" t="s">
        <v>307</v>
      </c>
      <c r="F24" s="25" t="s">
        <v>170</v>
      </c>
      <c r="G24" s="25" t="s">
        <v>175</v>
      </c>
      <c r="H24" s="25" t="s">
        <v>180</v>
      </c>
      <c r="I24" s="25" t="s">
        <v>431</v>
      </c>
      <c r="J24" s="25" t="s">
        <v>432</v>
      </c>
      <c r="K24" s="24"/>
      <c r="L24" s="25" t="s">
        <v>480</v>
      </c>
      <c r="M24" s="24" t="s">
        <v>307</v>
      </c>
      <c r="N24" s="24" t="s">
        <v>480</v>
      </c>
      <c r="O24" s="24"/>
      <c r="P24" s="25">
        <v>449</v>
      </c>
      <c r="Q24" s="52" t="s">
        <v>311</v>
      </c>
      <c r="R24" s="25" t="s">
        <v>36</v>
      </c>
      <c r="S24" s="25"/>
      <c r="T24" s="25"/>
      <c r="U24" s="25"/>
      <c r="V24" s="25"/>
      <c r="W24" s="25"/>
      <c r="X24" s="25"/>
      <c r="Y24" s="25"/>
      <c r="Z24" s="25"/>
      <c r="AA24" s="25"/>
      <c r="AB24" s="25"/>
      <c r="AC24" s="25"/>
      <c r="AD24" s="25"/>
      <c r="AE24" s="25"/>
      <c r="AF24" s="25"/>
      <c r="AG24" s="25" t="s">
        <v>469</v>
      </c>
      <c r="AH24" s="25" t="s">
        <v>448</v>
      </c>
      <c r="AI24" s="25" t="s">
        <v>441</v>
      </c>
      <c r="AJ24" s="25" t="s">
        <v>445</v>
      </c>
      <c r="AK24" s="23" t="s">
        <v>485</v>
      </c>
      <c r="AL24" s="23" t="s">
        <v>486</v>
      </c>
      <c r="AM24" s="25">
        <v>0</v>
      </c>
      <c r="AN24" s="25">
        <v>0</v>
      </c>
      <c r="AO24" s="25">
        <v>1</v>
      </c>
      <c r="AP24" s="25">
        <v>1</v>
      </c>
      <c r="AQ24" s="25">
        <v>1</v>
      </c>
      <c r="AR24" s="25">
        <v>3</v>
      </c>
      <c r="AS24" s="25">
        <v>0</v>
      </c>
      <c r="AT24" s="25"/>
      <c r="AU24" s="25">
        <v>1</v>
      </c>
      <c r="AV24" s="25"/>
      <c r="AW24" s="56"/>
      <c r="AX24" s="25"/>
      <c r="AY24" s="24"/>
      <c r="AZ24" s="24"/>
      <c r="BA24" s="25">
        <v>1</v>
      </c>
      <c r="BB24" s="58"/>
      <c r="BC24" s="25"/>
      <c r="BD24" s="25"/>
      <c r="BE24" s="25"/>
      <c r="BF24" s="25"/>
      <c r="BG24" s="25"/>
    </row>
    <row r="25" spans="1:59" ht="84.75" customHeight="1" x14ac:dyDescent="0.25">
      <c r="A25" s="43" t="s">
        <v>297</v>
      </c>
      <c r="B25" s="43" t="s">
        <v>25</v>
      </c>
      <c r="C25" s="43" t="s">
        <v>306</v>
      </c>
      <c r="D25" s="43" t="s">
        <v>307</v>
      </c>
      <c r="E25" s="43" t="s">
        <v>307</v>
      </c>
      <c r="F25" s="30" t="s">
        <v>170</v>
      </c>
      <c r="G25" s="30" t="s">
        <v>175</v>
      </c>
      <c r="H25" s="30" t="s">
        <v>180</v>
      </c>
      <c r="I25" s="30" t="s">
        <v>431</v>
      </c>
      <c r="J25" s="30" t="s">
        <v>432</v>
      </c>
      <c r="K25" s="29"/>
      <c r="L25" s="30" t="s">
        <v>480</v>
      </c>
      <c r="M25" s="29" t="s">
        <v>307</v>
      </c>
      <c r="N25" s="29" t="s">
        <v>480</v>
      </c>
      <c r="O25" s="29"/>
      <c r="P25" s="30">
        <v>141</v>
      </c>
      <c r="Q25" s="36" t="s">
        <v>312</v>
      </c>
      <c r="R25" s="30" t="s">
        <v>36</v>
      </c>
      <c r="S25" s="30"/>
      <c r="T25" s="30"/>
      <c r="U25" s="30"/>
      <c r="V25" s="30"/>
      <c r="W25" s="30"/>
      <c r="X25" s="30"/>
      <c r="Y25" s="30"/>
      <c r="Z25" s="30"/>
      <c r="AA25" s="30"/>
      <c r="AB25" s="30"/>
      <c r="AC25" s="30"/>
      <c r="AD25" s="30"/>
      <c r="AE25" s="30"/>
      <c r="AF25" s="30"/>
      <c r="AG25" s="30" t="s">
        <v>469</v>
      </c>
      <c r="AH25" s="30" t="s">
        <v>463</v>
      </c>
      <c r="AI25" s="30" t="s">
        <v>441</v>
      </c>
      <c r="AJ25" s="30" t="s">
        <v>437</v>
      </c>
      <c r="AK25" s="28" t="s">
        <v>487</v>
      </c>
      <c r="AL25" s="28" t="s">
        <v>482</v>
      </c>
      <c r="AM25" s="59">
        <v>0</v>
      </c>
      <c r="AN25" s="60">
        <v>60</v>
      </c>
      <c r="AO25" s="60">
        <v>40</v>
      </c>
      <c r="AP25" s="60">
        <v>0</v>
      </c>
      <c r="AQ25" s="60">
        <v>0</v>
      </c>
      <c r="AR25" s="60">
        <v>100</v>
      </c>
      <c r="AS25" s="60">
        <v>0</v>
      </c>
      <c r="AT25" s="60"/>
      <c r="AU25" s="60">
        <v>40</v>
      </c>
      <c r="AV25" s="59"/>
      <c r="AW25" s="61"/>
      <c r="AX25" s="60">
        <v>5</v>
      </c>
      <c r="AY25" s="29"/>
      <c r="AZ25" s="29"/>
      <c r="BA25" s="30">
        <v>10</v>
      </c>
      <c r="BB25" s="30"/>
      <c r="BC25" s="30"/>
      <c r="BD25" s="30">
        <v>20</v>
      </c>
      <c r="BE25" s="30"/>
      <c r="BF25" s="30"/>
      <c r="BG25" s="30">
        <v>5</v>
      </c>
    </row>
    <row r="26" spans="1:59" ht="84.75" customHeight="1" x14ac:dyDescent="0.25">
      <c r="A26" s="51" t="s">
        <v>297</v>
      </c>
      <c r="B26" s="51" t="s">
        <v>309</v>
      </c>
      <c r="C26" s="51" t="s">
        <v>306</v>
      </c>
      <c r="D26" s="51" t="s">
        <v>307</v>
      </c>
      <c r="E26" s="51" t="s">
        <v>307</v>
      </c>
      <c r="F26" s="25" t="s">
        <v>170</v>
      </c>
      <c r="G26" s="25" t="s">
        <v>175</v>
      </c>
      <c r="H26" s="25" t="s">
        <v>180</v>
      </c>
      <c r="I26" s="25" t="s">
        <v>431</v>
      </c>
      <c r="J26" s="25" t="s">
        <v>432</v>
      </c>
      <c r="K26" s="24"/>
      <c r="L26" s="25" t="s">
        <v>480</v>
      </c>
      <c r="M26" s="24" t="s">
        <v>307</v>
      </c>
      <c r="N26" s="24" t="s">
        <v>480</v>
      </c>
      <c r="O26" s="24"/>
      <c r="P26" s="25">
        <v>450</v>
      </c>
      <c r="Q26" s="52" t="s">
        <v>313</v>
      </c>
      <c r="R26" s="25" t="s">
        <v>36</v>
      </c>
      <c r="S26" s="25"/>
      <c r="T26" s="25"/>
      <c r="U26" s="25"/>
      <c r="V26" s="25"/>
      <c r="W26" s="25"/>
      <c r="X26" s="25"/>
      <c r="Y26" s="25"/>
      <c r="Z26" s="25"/>
      <c r="AA26" s="25"/>
      <c r="AB26" s="25"/>
      <c r="AC26" s="25"/>
      <c r="AD26" s="25"/>
      <c r="AE26" s="25"/>
      <c r="AF26" s="25"/>
      <c r="AG26" s="25" t="s">
        <v>469</v>
      </c>
      <c r="AH26" s="25" t="s">
        <v>463</v>
      </c>
      <c r="AI26" s="25" t="s">
        <v>441</v>
      </c>
      <c r="AJ26" s="25" t="s">
        <v>445</v>
      </c>
      <c r="AK26" s="23" t="s">
        <v>488</v>
      </c>
      <c r="AL26" s="23" t="s">
        <v>489</v>
      </c>
      <c r="AM26" s="25">
        <v>0</v>
      </c>
      <c r="AN26" s="25">
        <v>2</v>
      </c>
      <c r="AO26" s="25">
        <v>4</v>
      </c>
      <c r="AP26" s="25">
        <v>4</v>
      </c>
      <c r="AQ26" s="25">
        <v>4</v>
      </c>
      <c r="AR26" s="25">
        <v>14</v>
      </c>
      <c r="AS26" s="25">
        <v>0</v>
      </c>
      <c r="AT26" s="25"/>
      <c r="AU26" s="25">
        <v>4</v>
      </c>
      <c r="AV26" s="25"/>
      <c r="AW26" s="56"/>
      <c r="AX26" s="25">
        <v>0</v>
      </c>
      <c r="AY26" s="24"/>
      <c r="AZ26" s="24"/>
      <c r="BA26" s="25">
        <v>1</v>
      </c>
      <c r="BB26" s="25"/>
      <c r="BC26" s="25"/>
      <c r="BD26" s="25">
        <v>1</v>
      </c>
      <c r="BE26" s="25"/>
      <c r="BF26" s="25"/>
      <c r="BG26" s="25">
        <v>2</v>
      </c>
    </row>
    <row r="27" spans="1:59" ht="84.75" customHeight="1" x14ac:dyDescent="0.25">
      <c r="A27" s="43" t="s">
        <v>297</v>
      </c>
      <c r="B27" s="43" t="s">
        <v>309</v>
      </c>
      <c r="C27" s="43" t="s">
        <v>306</v>
      </c>
      <c r="D27" s="43" t="s">
        <v>307</v>
      </c>
      <c r="E27" s="43" t="s">
        <v>307</v>
      </c>
      <c r="F27" s="30" t="s">
        <v>170</v>
      </c>
      <c r="G27" s="30" t="s">
        <v>175</v>
      </c>
      <c r="H27" s="30" t="s">
        <v>180</v>
      </c>
      <c r="I27" s="30" t="s">
        <v>431</v>
      </c>
      <c r="J27" s="30" t="s">
        <v>432</v>
      </c>
      <c r="K27" s="29"/>
      <c r="L27" s="30" t="s">
        <v>480</v>
      </c>
      <c r="M27" s="29" t="s">
        <v>307</v>
      </c>
      <c r="N27" s="29" t="s">
        <v>480</v>
      </c>
      <c r="O27" s="29"/>
      <c r="P27" s="30">
        <v>121</v>
      </c>
      <c r="Q27" s="36" t="s">
        <v>490</v>
      </c>
      <c r="R27" s="30" t="s">
        <v>36</v>
      </c>
      <c r="S27" s="30"/>
      <c r="T27" s="30"/>
      <c r="U27" s="30"/>
      <c r="V27" s="30"/>
      <c r="W27" s="30"/>
      <c r="X27" s="30"/>
      <c r="Y27" s="30"/>
      <c r="Z27" s="30"/>
      <c r="AA27" s="30"/>
      <c r="AB27" s="30"/>
      <c r="AC27" s="30"/>
      <c r="AD27" s="30"/>
      <c r="AE27" s="30"/>
      <c r="AF27" s="30"/>
      <c r="AG27" s="30" t="s">
        <v>469</v>
      </c>
      <c r="AH27" s="30" t="s">
        <v>463</v>
      </c>
      <c r="AI27" s="30" t="s">
        <v>441</v>
      </c>
      <c r="AJ27" s="30" t="s">
        <v>437</v>
      </c>
      <c r="AK27" s="28" t="s">
        <v>487</v>
      </c>
      <c r="AL27" s="28" t="s">
        <v>482</v>
      </c>
      <c r="AM27" s="59">
        <v>0</v>
      </c>
      <c r="AN27" s="59">
        <v>0</v>
      </c>
      <c r="AO27" s="59">
        <v>100</v>
      </c>
      <c r="AP27" s="59">
        <v>0</v>
      </c>
      <c r="AQ27" s="59">
        <v>0</v>
      </c>
      <c r="AR27" s="59">
        <v>100</v>
      </c>
      <c r="AS27" s="59">
        <v>0</v>
      </c>
      <c r="AT27" s="59">
        <v>0</v>
      </c>
      <c r="AU27" s="59">
        <v>100</v>
      </c>
      <c r="AV27" s="59"/>
      <c r="AW27" s="61"/>
      <c r="AX27" s="60">
        <v>50</v>
      </c>
      <c r="AY27" s="29"/>
      <c r="AZ27" s="29"/>
      <c r="BA27" s="62">
        <v>50</v>
      </c>
      <c r="BB27" s="30"/>
      <c r="BC27" s="30"/>
      <c r="BD27" s="30"/>
      <c r="BE27" s="30"/>
      <c r="BF27" s="30"/>
      <c r="BG27" s="30"/>
    </row>
    <row r="28" spans="1:59" ht="84.75" customHeight="1" x14ac:dyDescent="0.25">
      <c r="A28" s="51" t="s">
        <v>297</v>
      </c>
      <c r="B28" s="51" t="s">
        <v>309</v>
      </c>
      <c r="C28" s="51" t="s">
        <v>306</v>
      </c>
      <c r="D28" s="51" t="s">
        <v>307</v>
      </c>
      <c r="E28" s="51" t="s">
        <v>307</v>
      </c>
      <c r="F28" s="25" t="s">
        <v>170</v>
      </c>
      <c r="G28" s="25" t="s">
        <v>175</v>
      </c>
      <c r="H28" s="25" t="s">
        <v>180</v>
      </c>
      <c r="I28" s="25" t="s">
        <v>431</v>
      </c>
      <c r="J28" s="25" t="s">
        <v>432</v>
      </c>
      <c r="K28" s="24"/>
      <c r="L28" s="25" t="s">
        <v>480</v>
      </c>
      <c r="M28" s="24" t="s">
        <v>307</v>
      </c>
      <c r="N28" s="24" t="s">
        <v>480</v>
      </c>
      <c r="O28" s="24"/>
      <c r="P28" s="25">
        <v>180</v>
      </c>
      <c r="Q28" s="52" t="s">
        <v>314</v>
      </c>
      <c r="R28" s="25" t="s">
        <v>36</v>
      </c>
      <c r="S28" s="25"/>
      <c r="T28" s="25"/>
      <c r="U28" s="25"/>
      <c r="V28" s="25"/>
      <c r="W28" s="25"/>
      <c r="X28" s="25"/>
      <c r="Y28" s="25"/>
      <c r="Z28" s="25"/>
      <c r="AA28" s="25"/>
      <c r="AB28" s="25"/>
      <c r="AC28" s="25"/>
      <c r="AD28" s="25"/>
      <c r="AE28" s="25"/>
      <c r="AF28" s="25"/>
      <c r="AG28" s="25" t="s">
        <v>469</v>
      </c>
      <c r="AH28" s="25" t="s">
        <v>463</v>
      </c>
      <c r="AI28" s="25" t="s">
        <v>441</v>
      </c>
      <c r="AJ28" s="25" t="s">
        <v>437</v>
      </c>
      <c r="AK28" s="23" t="s">
        <v>487</v>
      </c>
      <c r="AL28" s="23" t="s">
        <v>482</v>
      </c>
      <c r="AM28" s="53">
        <v>0</v>
      </c>
      <c r="AN28" s="53">
        <v>0</v>
      </c>
      <c r="AO28" s="53">
        <v>100</v>
      </c>
      <c r="AP28" s="53">
        <v>0</v>
      </c>
      <c r="AQ28" s="53">
        <v>0</v>
      </c>
      <c r="AR28" s="53">
        <v>100</v>
      </c>
      <c r="AS28" s="53"/>
      <c r="AT28" s="53"/>
      <c r="AU28" s="53">
        <v>100</v>
      </c>
      <c r="AV28" s="53"/>
      <c r="AW28" s="55"/>
      <c r="AX28" s="54">
        <v>30</v>
      </c>
      <c r="AY28" s="24"/>
      <c r="AZ28" s="24"/>
      <c r="BA28" s="63">
        <v>20</v>
      </c>
      <c r="BB28" s="25"/>
      <c r="BC28" s="63">
        <v>20</v>
      </c>
      <c r="BD28" s="25"/>
      <c r="BE28" s="25"/>
      <c r="BF28" s="25"/>
      <c r="BG28" s="25">
        <v>30</v>
      </c>
    </row>
    <row r="29" spans="1:59" ht="84.75" customHeight="1" x14ac:dyDescent="0.25">
      <c r="A29" s="43" t="s">
        <v>297</v>
      </c>
      <c r="B29" s="43" t="s">
        <v>25</v>
      </c>
      <c r="C29" s="43" t="s">
        <v>306</v>
      </c>
      <c r="D29" s="43" t="s">
        <v>307</v>
      </c>
      <c r="E29" s="43" t="s">
        <v>307</v>
      </c>
      <c r="F29" s="30" t="s">
        <v>170</v>
      </c>
      <c r="G29" s="30" t="s">
        <v>175</v>
      </c>
      <c r="H29" s="30" t="s">
        <v>180</v>
      </c>
      <c r="I29" s="30" t="s">
        <v>431</v>
      </c>
      <c r="J29" s="30" t="s">
        <v>432</v>
      </c>
      <c r="K29" s="29"/>
      <c r="L29" s="30" t="s">
        <v>480</v>
      </c>
      <c r="M29" s="29" t="s">
        <v>307</v>
      </c>
      <c r="N29" s="29" t="s">
        <v>480</v>
      </c>
      <c r="O29" s="29"/>
      <c r="P29" s="30">
        <v>459</v>
      </c>
      <c r="Q29" s="36" t="s">
        <v>315</v>
      </c>
      <c r="R29" s="30" t="s">
        <v>36</v>
      </c>
      <c r="S29" s="30"/>
      <c r="T29" s="30"/>
      <c r="U29" s="30"/>
      <c r="V29" s="30"/>
      <c r="W29" s="30"/>
      <c r="X29" s="30"/>
      <c r="Y29" s="30"/>
      <c r="Z29" s="30"/>
      <c r="AA29" s="30"/>
      <c r="AB29" s="30"/>
      <c r="AC29" s="30"/>
      <c r="AD29" s="30"/>
      <c r="AE29" s="30"/>
      <c r="AF29" s="30"/>
      <c r="AG29" s="30" t="s">
        <v>469</v>
      </c>
      <c r="AH29" s="30" t="s">
        <v>460</v>
      </c>
      <c r="AI29" s="30" t="s">
        <v>441</v>
      </c>
      <c r="AJ29" s="30" t="s">
        <v>445</v>
      </c>
      <c r="AK29" s="28" t="s">
        <v>491</v>
      </c>
      <c r="AL29" s="28" t="s">
        <v>492</v>
      </c>
      <c r="AM29" s="64">
        <v>529946929958</v>
      </c>
      <c r="AN29" s="64">
        <v>1000000000000</v>
      </c>
      <c r="AO29" s="64">
        <v>1200000000000</v>
      </c>
      <c r="AP29" s="64">
        <v>1200000000000</v>
      </c>
      <c r="AQ29" s="64">
        <v>1200000000000</v>
      </c>
      <c r="AR29" s="64">
        <v>1200000000000</v>
      </c>
      <c r="AS29" s="64">
        <v>1000000000000</v>
      </c>
      <c r="AT29" s="65"/>
      <c r="AU29" s="64">
        <v>1200000000000</v>
      </c>
      <c r="AV29" s="30"/>
      <c r="AW29" s="57"/>
      <c r="AX29" s="30"/>
      <c r="AY29" s="66">
        <v>400000000000</v>
      </c>
      <c r="AZ29" s="29"/>
      <c r="BA29" s="30"/>
      <c r="BB29" s="30"/>
      <c r="BC29" s="30">
        <v>400000000000</v>
      </c>
      <c r="BD29" s="30"/>
      <c r="BE29" s="30"/>
      <c r="BF29" s="30"/>
      <c r="BG29" s="30">
        <v>400000000000</v>
      </c>
    </row>
    <row r="30" spans="1:59" s="27" customFormat="1" ht="84.75" customHeight="1" x14ac:dyDescent="0.25">
      <c r="A30" s="43" t="s">
        <v>297</v>
      </c>
      <c r="B30" s="43" t="s">
        <v>236</v>
      </c>
      <c r="C30" s="43" t="s">
        <v>299</v>
      </c>
      <c r="D30" s="43" t="s">
        <v>316</v>
      </c>
      <c r="E30" s="43" t="s">
        <v>316</v>
      </c>
      <c r="F30" s="30" t="s">
        <v>170</v>
      </c>
      <c r="G30" s="30" t="s">
        <v>175</v>
      </c>
      <c r="H30" s="30" t="s">
        <v>180</v>
      </c>
      <c r="I30" s="30" t="s">
        <v>431</v>
      </c>
      <c r="J30" s="30" t="s">
        <v>432</v>
      </c>
      <c r="K30" s="28"/>
      <c r="L30" s="44" t="s">
        <v>493</v>
      </c>
      <c r="M30" s="28" t="s">
        <v>316</v>
      </c>
      <c r="N30" s="28">
        <v>30</v>
      </c>
      <c r="O30" s="28"/>
      <c r="P30" s="30">
        <v>433</v>
      </c>
      <c r="Q30" s="28" t="s">
        <v>317</v>
      </c>
      <c r="R30" s="30" t="s">
        <v>36</v>
      </c>
      <c r="S30" s="30"/>
      <c r="T30" s="30"/>
      <c r="U30" s="30"/>
      <c r="V30" s="30"/>
      <c r="W30" s="30"/>
      <c r="X30" s="30"/>
      <c r="Y30" s="30"/>
      <c r="Z30" s="30"/>
      <c r="AA30" s="30"/>
      <c r="AB30" s="30"/>
      <c r="AC30" s="30"/>
      <c r="AD30" s="30"/>
      <c r="AE30" s="30"/>
      <c r="AF30" s="30"/>
      <c r="AG30" s="30" t="s">
        <v>434</v>
      </c>
      <c r="AH30" s="30" t="s">
        <v>460</v>
      </c>
      <c r="AI30" s="30" t="s">
        <v>457</v>
      </c>
      <c r="AJ30" s="30" t="s">
        <v>445</v>
      </c>
      <c r="AK30" s="28" t="s">
        <v>494</v>
      </c>
      <c r="AL30" s="28" t="s">
        <v>495</v>
      </c>
      <c r="AM30" s="28">
        <v>0</v>
      </c>
      <c r="AN30" s="67">
        <v>35000000000</v>
      </c>
      <c r="AO30" s="67">
        <v>35000000000</v>
      </c>
      <c r="AP30" s="67">
        <v>30000000000</v>
      </c>
      <c r="AQ30" s="67">
        <v>20000000000</v>
      </c>
      <c r="AR30" s="67">
        <v>120000000000</v>
      </c>
      <c r="AS30" s="67">
        <v>43834197549</v>
      </c>
      <c r="AT30" s="30">
        <v>0</v>
      </c>
      <c r="AU30" s="67">
        <v>35000000000</v>
      </c>
      <c r="AV30" s="30">
        <v>0</v>
      </c>
      <c r="AW30" s="42">
        <v>0</v>
      </c>
      <c r="AX30" s="45">
        <v>1750000000</v>
      </c>
      <c r="AY30" s="68">
        <v>3500000000</v>
      </c>
      <c r="AZ30" s="45">
        <v>3500000000</v>
      </c>
      <c r="BA30" s="45">
        <v>1750000000</v>
      </c>
      <c r="BB30" s="45">
        <v>2450000000</v>
      </c>
      <c r="BC30" s="45">
        <v>3500000000</v>
      </c>
      <c r="BD30" s="45">
        <v>3500000000</v>
      </c>
      <c r="BE30" s="45">
        <v>3500000000</v>
      </c>
      <c r="BF30" s="45">
        <v>5250000000</v>
      </c>
      <c r="BG30" s="45">
        <v>6300000000</v>
      </c>
    </row>
    <row r="31" spans="1:59" s="27" customFormat="1" ht="84.75" customHeight="1" x14ac:dyDescent="0.25">
      <c r="A31" s="43" t="s">
        <v>297</v>
      </c>
      <c r="B31" s="43" t="s">
        <v>236</v>
      </c>
      <c r="C31" s="43" t="s">
        <v>299</v>
      </c>
      <c r="D31" s="43" t="s">
        <v>316</v>
      </c>
      <c r="E31" s="43" t="s">
        <v>316</v>
      </c>
      <c r="F31" s="30" t="s">
        <v>170</v>
      </c>
      <c r="G31" s="30" t="s">
        <v>175</v>
      </c>
      <c r="H31" s="30" t="s">
        <v>180</v>
      </c>
      <c r="I31" s="30" t="s">
        <v>431</v>
      </c>
      <c r="J31" s="30" t="s">
        <v>432</v>
      </c>
      <c r="K31" s="30"/>
      <c r="L31" s="44" t="s">
        <v>493</v>
      </c>
      <c r="M31" s="30" t="s">
        <v>316</v>
      </c>
      <c r="N31" s="30">
        <v>30</v>
      </c>
      <c r="O31" s="30"/>
      <c r="P31" s="30">
        <v>434</v>
      </c>
      <c r="Q31" s="36" t="s">
        <v>318</v>
      </c>
      <c r="R31" s="30" t="s">
        <v>36</v>
      </c>
      <c r="S31" s="30"/>
      <c r="T31" s="30"/>
      <c r="U31" s="30"/>
      <c r="V31" s="30"/>
      <c r="W31" s="30"/>
      <c r="X31" s="30"/>
      <c r="Y31" s="30"/>
      <c r="Z31" s="30"/>
      <c r="AA31" s="30"/>
      <c r="AB31" s="30"/>
      <c r="AC31" s="30"/>
      <c r="AD31" s="30"/>
      <c r="AE31" s="30"/>
      <c r="AF31" s="30"/>
      <c r="AG31" s="30" t="s">
        <v>434</v>
      </c>
      <c r="AH31" s="30" t="s">
        <v>460</v>
      </c>
      <c r="AI31" s="30" t="s">
        <v>457</v>
      </c>
      <c r="AJ31" s="30" t="s">
        <v>445</v>
      </c>
      <c r="AK31" s="36" t="s">
        <v>496</v>
      </c>
      <c r="AL31" s="36" t="s">
        <v>497</v>
      </c>
      <c r="AM31" s="30">
        <v>0</v>
      </c>
      <c r="AN31" s="30">
        <v>3</v>
      </c>
      <c r="AO31" s="30">
        <v>5</v>
      </c>
      <c r="AP31" s="30">
        <v>4</v>
      </c>
      <c r="AQ31" s="30">
        <v>1</v>
      </c>
      <c r="AR31" s="30">
        <v>12</v>
      </c>
      <c r="AS31" s="30">
        <v>3</v>
      </c>
      <c r="AT31" s="30">
        <v>0</v>
      </c>
      <c r="AU31" s="30">
        <v>5</v>
      </c>
      <c r="AV31" s="30">
        <v>0</v>
      </c>
      <c r="AW31" s="42">
        <v>0</v>
      </c>
      <c r="AX31" s="30">
        <v>0</v>
      </c>
      <c r="AY31" s="30">
        <v>0</v>
      </c>
      <c r="AZ31" s="30">
        <v>1</v>
      </c>
      <c r="BA31" s="30">
        <v>1</v>
      </c>
      <c r="BB31" s="30">
        <v>0</v>
      </c>
      <c r="BC31" s="30">
        <v>0</v>
      </c>
      <c r="BD31" s="30">
        <v>0</v>
      </c>
      <c r="BE31" s="30">
        <v>1</v>
      </c>
      <c r="BF31" s="30">
        <v>1</v>
      </c>
      <c r="BG31" s="30">
        <v>1</v>
      </c>
    </row>
    <row r="32" spans="1:59" s="27" customFormat="1" ht="84.75" customHeight="1" x14ac:dyDescent="0.25">
      <c r="A32" s="43" t="s">
        <v>297</v>
      </c>
      <c r="B32" s="43" t="s">
        <v>236</v>
      </c>
      <c r="C32" s="43" t="s">
        <v>299</v>
      </c>
      <c r="D32" s="43" t="s">
        <v>316</v>
      </c>
      <c r="E32" s="43" t="s">
        <v>316</v>
      </c>
      <c r="F32" s="30" t="s">
        <v>170</v>
      </c>
      <c r="G32" s="69" t="s">
        <v>214</v>
      </c>
      <c r="H32" s="69" t="s">
        <v>215</v>
      </c>
      <c r="I32" s="30" t="s">
        <v>431</v>
      </c>
      <c r="J32" s="69" t="s">
        <v>432</v>
      </c>
      <c r="K32" s="30"/>
      <c r="L32" s="44" t="s">
        <v>493</v>
      </c>
      <c r="M32" s="30" t="s">
        <v>316</v>
      </c>
      <c r="N32" s="30">
        <v>30</v>
      </c>
      <c r="O32" s="30"/>
      <c r="P32" s="30">
        <v>435</v>
      </c>
      <c r="Q32" s="36" t="s">
        <v>319</v>
      </c>
      <c r="R32" s="30" t="s">
        <v>36</v>
      </c>
      <c r="S32" s="30"/>
      <c r="T32" s="30"/>
      <c r="U32" s="30"/>
      <c r="V32" s="30"/>
      <c r="W32" s="30"/>
      <c r="X32" s="30"/>
      <c r="Y32" s="30"/>
      <c r="Z32" s="30"/>
      <c r="AA32" s="30"/>
      <c r="AB32" s="30"/>
      <c r="AC32" s="30"/>
      <c r="AD32" s="30"/>
      <c r="AE32" s="30"/>
      <c r="AF32" s="30"/>
      <c r="AG32" s="30" t="s">
        <v>434</v>
      </c>
      <c r="AH32" s="30" t="s">
        <v>460</v>
      </c>
      <c r="AI32" s="30" t="s">
        <v>457</v>
      </c>
      <c r="AJ32" s="30" t="s">
        <v>445</v>
      </c>
      <c r="AK32" s="36" t="s">
        <v>498</v>
      </c>
      <c r="AL32" s="36" t="s">
        <v>499</v>
      </c>
      <c r="AM32" s="30">
        <v>0</v>
      </c>
      <c r="AN32" s="30">
        <v>3</v>
      </c>
      <c r="AO32" s="30">
        <v>3</v>
      </c>
      <c r="AP32" s="30">
        <v>3</v>
      </c>
      <c r="AQ32" s="30">
        <v>2</v>
      </c>
      <c r="AR32" s="30">
        <v>13</v>
      </c>
      <c r="AS32" s="30">
        <v>3</v>
      </c>
      <c r="AT32" s="30">
        <v>0</v>
      </c>
      <c r="AU32" s="30">
        <v>3</v>
      </c>
      <c r="AV32" s="30">
        <v>0</v>
      </c>
      <c r="AW32" s="42">
        <v>0</v>
      </c>
      <c r="AX32" s="30">
        <v>0</v>
      </c>
      <c r="AY32" s="30">
        <v>0</v>
      </c>
      <c r="AZ32" s="30">
        <v>1</v>
      </c>
      <c r="BA32" s="30">
        <v>0</v>
      </c>
      <c r="BB32" s="30">
        <v>0</v>
      </c>
      <c r="BC32" s="30">
        <v>0</v>
      </c>
      <c r="BD32" s="30">
        <v>0</v>
      </c>
      <c r="BE32" s="30">
        <v>0</v>
      </c>
      <c r="BF32" s="30">
        <v>1</v>
      </c>
      <c r="BG32" s="30">
        <v>1</v>
      </c>
    </row>
    <row r="33" spans="1:59" ht="84.75" customHeight="1" x14ac:dyDescent="0.25">
      <c r="A33" s="43" t="s">
        <v>297</v>
      </c>
      <c r="B33" s="43" t="s">
        <v>236</v>
      </c>
      <c r="C33" s="43" t="s">
        <v>306</v>
      </c>
      <c r="D33" s="43" t="s">
        <v>320</v>
      </c>
      <c r="E33" s="43" t="s">
        <v>320</v>
      </c>
      <c r="F33" s="30" t="s">
        <v>170</v>
      </c>
      <c r="G33" s="30" t="s">
        <v>175</v>
      </c>
      <c r="H33" s="30" t="s">
        <v>180</v>
      </c>
      <c r="I33" s="30" t="s">
        <v>431</v>
      </c>
      <c r="J33" s="30" t="s">
        <v>500</v>
      </c>
      <c r="K33" s="29" t="s">
        <v>501</v>
      </c>
      <c r="L33" s="44" t="s">
        <v>502</v>
      </c>
      <c r="M33" s="29" t="s">
        <v>320</v>
      </c>
      <c r="N33" s="29">
        <v>25</v>
      </c>
      <c r="O33" s="29"/>
      <c r="P33" s="30">
        <v>334</v>
      </c>
      <c r="Q33" s="36" t="s">
        <v>321</v>
      </c>
      <c r="R33" s="30" t="s">
        <v>10</v>
      </c>
      <c r="S33" s="30" t="s">
        <v>32</v>
      </c>
      <c r="T33" s="30"/>
      <c r="U33" s="30"/>
      <c r="V33" s="30"/>
      <c r="W33" s="30"/>
      <c r="X33" s="30"/>
      <c r="Y33" s="30"/>
      <c r="Z33" s="30"/>
      <c r="AA33" s="30" t="s">
        <v>32</v>
      </c>
      <c r="AB33" s="30"/>
      <c r="AC33" s="30"/>
      <c r="AD33" s="30"/>
      <c r="AE33" s="30"/>
      <c r="AF33" s="30"/>
      <c r="AG33" s="30" t="s">
        <v>434</v>
      </c>
      <c r="AH33" s="30" t="s">
        <v>463</v>
      </c>
      <c r="AI33" s="30" t="s">
        <v>503</v>
      </c>
      <c r="AJ33" s="30" t="s">
        <v>437</v>
      </c>
      <c r="AK33" s="28" t="s">
        <v>504</v>
      </c>
      <c r="AL33" s="28" t="s">
        <v>505</v>
      </c>
      <c r="AM33" s="59">
        <v>0</v>
      </c>
      <c r="AN33" s="60">
        <v>25</v>
      </c>
      <c r="AO33" s="60">
        <v>50</v>
      </c>
      <c r="AP33" s="60">
        <v>75</v>
      </c>
      <c r="AQ33" s="60">
        <v>100</v>
      </c>
      <c r="AR33" s="60">
        <v>100</v>
      </c>
      <c r="AS33" s="60">
        <v>25</v>
      </c>
      <c r="AT33" s="60">
        <v>0</v>
      </c>
      <c r="AU33" s="60">
        <v>50</v>
      </c>
      <c r="AV33" s="60">
        <v>0</v>
      </c>
      <c r="AW33" s="70">
        <v>0</v>
      </c>
      <c r="AX33" s="60">
        <v>31.25</v>
      </c>
      <c r="AY33" s="30">
        <v>0</v>
      </c>
      <c r="AZ33" s="25">
        <v>0</v>
      </c>
      <c r="BA33" s="59">
        <f>AX33+6.25</f>
        <v>37.5</v>
      </c>
      <c r="BB33" s="30">
        <v>0</v>
      </c>
      <c r="BC33" s="30">
        <v>0</v>
      </c>
      <c r="BD33" s="59">
        <v>43.75</v>
      </c>
      <c r="BE33" s="30">
        <v>0</v>
      </c>
      <c r="BF33" s="30">
        <v>0</v>
      </c>
      <c r="BG33" s="30">
        <v>50</v>
      </c>
    </row>
    <row r="34" spans="1:59" ht="84.75" customHeight="1" x14ac:dyDescent="0.25">
      <c r="A34" s="43" t="s">
        <v>297</v>
      </c>
      <c r="B34" s="43" t="s">
        <v>236</v>
      </c>
      <c r="C34" s="43" t="s">
        <v>306</v>
      </c>
      <c r="D34" s="43" t="s">
        <v>320</v>
      </c>
      <c r="E34" s="43" t="s">
        <v>320</v>
      </c>
      <c r="F34" s="30" t="s">
        <v>170</v>
      </c>
      <c r="G34" s="30" t="s">
        <v>175</v>
      </c>
      <c r="H34" s="30" t="s">
        <v>180</v>
      </c>
      <c r="I34" s="30" t="s">
        <v>431</v>
      </c>
      <c r="J34" s="30" t="s">
        <v>432</v>
      </c>
      <c r="K34" s="29" t="s">
        <v>506</v>
      </c>
      <c r="L34" s="44" t="s">
        <v>502</v>
      </c>
      <c r="M34" s="29" t="s">
        <v>320</v>
      </c>
      <c r="N34" s="29">
        <v>25</v>
      </c>
      <c r="O34" s="29"/>
      <c r="P34" s="30">
        <v>340</v>
      </c>
      <c r="Q34" s="36" t="s">
        <v>322</v>
      </c>
      <c r="R34" s="30" t="s">
        <v>10</v>
      </c>
      <c r="S34" s="30" t="s">
        <v>32</v>
      </c>
      <c r="T34" s="30"/>
      <c r="U34" s="30"/>
      <c r="V34" s="30"/>
      <c r="W34" s="30"/>
      <c r="X34" s="30"/>
      <c r="Y34" s="30"/>
      <c r="Z34" s="30"/>
      <c r="AA34" s="30" t="s">
        <v>32</v>
      </c>
      <c r="AB34" s="30"/>
      <c r="AC34" s="30"/>
      <c r="AD34" s="30"/>
      <c r="AE34" s="30"/>
      <c r="AF34" s="30"/>
      <c r="AG34" s="30" t="s">
        <v>434</v>
      </c>
      <c r="AH34" s="30" t="s">
        <v>463</v>
      </c>
      <c r="AI34" s="30" t="s">
        <v>503</v>
      </c>
      <c r="AJ34" s="30" t="s">
        <v>437</v>
      </c>
      <c r="AK34" s="28" t="s">
        <v>507</v>
      </c>
      <c r="AL34" s="28" t="s">
        <v>508</v>
      </c>
      <c r="AM34" s="60">
        <v>84.4</v>
      </c>
      <c r="AN34" s="60">
        <v>86</v>
      </c>
      <c r="AO34" s="60">
        <v>90</v>
      </c>
      <c r="AP34" s="60">
        <v>95</v>
      </c>
      <c r="AQ34" s="60">
        <v>100</v>
      </c>
      <c r="AR34" s="60">
        <v>100</v>
      </c>
      <c r="AS34" s="60">
        <v>86.036666666666704</v>
      </c>
      <c r="AT34" s="60">
        <v>0</v>
      </c>
      <c r="AU34" s="60">
        <v>90</v>
      </c>
      <c r="AV34" s="60">
        <v>0</v>
      </c>
      <c r="AW34" s="70">
        <v>0</v>
      </c>
      <c r="AX34" s="60">
        <v>87</v>
      </c>
      <c r="AY34" s="30">
        <v>0</v>
      </c>
      <c r="AZ34" s="30">
        <v>0</v>
      </c>
      <c r="BA34" s="30">
        <v>88</v>
      </c>
      <c r="BB34" s="30">
        <v>0</v>
      </c>
      <c r="BC34" s="30">
        <v>0</v>
      </c>
      <c r="BD34" s="30">
        <v>89</v>
      </c>
      <c r="BE34" s="30">
        <v>0</v>
      </c>
      <c r="BF34" s="30">
        <v>0</v>
      </c>
      <c r="BG34" s="30">
        <v>90</v>
      </c>
    </row>
    <row r="35" spans="1:59" ht="84.75" customHeight="1" x14ac:dyDescent="0.25">
      <c r="A35" s="43" t="s">
        <v>297</v>
      </c>
      <c r="B35" s="43" t="s">
        <v>236</v>
      </c>
      <c r="C35" s="43" t="s">
        <v>306</v>
      </c>
      <c r="D35" s="43" t="s">
        <v>320</v>
      </c>
      <c r="E35" s="43" t="s">
        <v>320</v>
      </c>
      <c r="F35" s="30" t="s">
        <v>170</v>
      </c>
      <c r="G35" s="30" t="s">
        <v>175</v>
      </c>
      <c r="H35" s="30" t="s">
        <v>180</v>
      </c>
      <c r="I35" s="30" t="s">
        <v>431</v>
      </c>
      <c r="J35" s="30" t="s">
        <v>432</v>
      </c>
      <c r="K35" s="29" t="s">
        <v>506</v>
      </c>
      <c r="L35" s="44" t="s">
        <v>502</v>
      </c>
      <c r="M35" s="29" t="s">
        <v>320</v>
      </c>
      <c r="N35" s="29">
        <v>25</v>
      </c>
      <c r="O35" s="29"/>
      <c r="P35" s="30">
        <v>341</v>
      </c>
      <c r="Q35" s="36" t="s">
        <v>323</v>
      </c>
      <c r="R35" s="30" t="s">
        <v>10</v>
      </c>
      <c r="S35" s="30" t="s">
        <v>32</v>
      </c>
      <c r="T35" s="30"/>
      <c r="U35" s="30"/>
      <c r="V35" s="30"/>
      <c r="W35" s="30"/>
      <c r="X35" s="30"/>
      <c r="Y35" s="30"/>
      <c r="Z35" s="30"/>
      <c r="AA35" s="30" t="s">
        <v>32</v>
      </c>
      <c r="AB35" s="30"/>
      <c r="AC35" s="30"/>
      <c r="AD35" s="30"/>
      <c r="AE35" s="30"/>
      <c r="AF35" s="30"/>
      <c r="AG35" s="30" t="s">
        <v>434</v>
      </c>
      <c r="AH35" s="30" t="s">
        <v>460</v>
      </c>
      <c r="AI35" s="30" t="s">
        <v>503</v>
      </c>
      <c r="AJ35" s="30" t="s">
        <v>437</v>
      </c>
      <c r="AK35" s="28" t="s">
        <v>509</v>
      </c>
      <c r="AL35" s="28" t="s">
        <v>510</v>
      </c>
      <c r="AM35" s="60">
        <v>76.7</v>
      </c>
      <c r="AN35" s="60">
        <v>80</v>
      </c>
      <c r="AO35" s="60">
        <v>85</v>
      </c>
      <c r="AP35" s="60">
        <v>87</v>
      </c>
      <c r="AQ35" s="60">
        <v>90</v>
      </c>
      <c r="AR35" s="60">
        <v>90</v>
      </c>
      <c r="AS35" s="60">
        <v>80</v>
      </c>
      <c r="AT35" s="60">
        <v>0</v>
      </c>
      <c r="AU35" s="60">
        <v>85</v>
      </c>
      <c r="AV35" s="60">
        <v>80.416666666666671</v>
      </c>
      <c r="AW35" s="70">
        <v>80.833333333333343</v>
      </c>
      <c r="AX35" s="70">
        <v>81.250000000000014</v>
      </c>
      <c r="AY35" s="70">
        <f>AX35+0.416666666666667</f>
        <v>81.666666666666686</v>
      </c>
      <c r="AZ35" s="70">
        <f>AY35+0.416666666666667</f>
        <v>82.083333333333357</v>
      </c>
      <c r="BA35" s="70">
        <f>AZ35+0.416666666666667</f>
        <v>82.500000000000028</v>
      </c>
      <c r="BB35" s="70">
        <v>82.9166666666667</v>
      </c>
      <c r="BC35" s="70">
        <v>83.333333333333371</v>
      </c>
      <c r="BD35" s="70">
        <v>83.750000000000043</v>
      </c>
      <c r="BE35" s="70">
        <v>84.166666666666714</v>
      </c>
      <c r="BF35" s="70">
        <v>84.583333333333385</v>
      </c>
      <c r="BG35" s="70">
        <v>85.000000000000057</v>
      </c>
    </row>
    <row r="36" spans="1:59" ht="188.25" customHeight="1" x14ac:dyDescent="0.25">
      <c r="A36" s="43" t="s">
        <v>297</v>
      </c>
      <c r="B36" s="43" t="s">
        <v>236</v>
      </c>
      <c r="C36" s="43" t="s">
        <v>306</v>
      </c>
      <c r="D36" s="43" t="s">
        <v>320</v>
      </c>
      <c r="E36" s="43" t="s">
        <v>320</v>
      </c>
      <c r="F36" s="30" t="s">
        <v>170</v>
      </c>
      <c r="G36" s="30" t="s">
        <v>175</v>
      </c>
      <c r="H36" s="30" t="s">
        <v>180</v>
      </c>
      <c r="I36" s="30" t="s">
        <v>431</v>
      </c>
      <c r="J36" s="30" t="s">
        <v>432</v>
      </c>
      <c r="K36" s="29" t="s">
        <v>506</v>
      </c>
      <c r="L36" s="44" t="s">
        <v>502</v>
      </c>
      <c r="M36" s="29" t="s">
        <v>320</v>
      </c>
      <c r="N36" s="30">
        <v>25</v>
      </c>
      <c r="O36" s="29"/>
      <c r="P36" s="30">
        <v>342</v>
      </c>
      <c r="Q36" s="36" t="s">
        <v>324</v>
      </c>
      <c r="R36" s="30" t="s">
        <v>10</v>
      </c>
      <c r="S36" s="30" t="s">
        <v>32</v>
      </c>
      <c r="T36" s="30"/>
      <c r="U36" s="30"/>
      <c r="V36" s="30"/>
      <c r="W36" s="30"/>
      <c r="X36" s="30"/>
      <c r="Y36" s="30"/>
      <c r="Z36" s="30"/>
      <c r="AA36" s="30" t="s">
        <v>32</v>
      </c>
      <c r="AB36" s="30"/>
      <c r="AC36" s="30"/>
      <c r="AD36" s="30"/>
      <c r="AE36" s="30"/>
      <c r="AF36" s="30"/>
      <c r="AG36" s="30" t="s">
        <v>469</v>
      </c>
      <c r="AH36" s="30" t="s">
        <v>460</v>
      </c>
      <c r="AI36" s="30" t="s">
        <v>503</v>
      </c>
      <c r="AJ36" s="30" t="s">
        <v>437</v>
      </c>
      <c r="AK36" s="28" t="s">
        <v>511</v>
      </c>
      <c r="AL36" s="28" t="s">
        <v>512</v>
      </c>
      <c r="AM36" s="60">
        <v>35</v>
      </c>
      <c r="AN36" s="60">
        <v>0</v>
      </c>
      <c r="AO36" s="60">
        <v>37</v>
      </c>
      <c r="AP36" s="60">
        <v>40</v>
      </c>
      <c r="AQ36" s="60">
        <v>45</v>
      </c>
      <c r="AR36" s="60">
        <v>45</v>
      </c>
      <c r="AS36" s="60">
        <v>35</v>
      </c>
      <c r="AT36" s="60">
        <v>0</v>
      </c>
      <c r="AU36" s="60">
        <v>37</v>
      </c>
      <c r="AV36" s="70">
        <v>35.166666666666664</v>
      </c>
      <c r="AW36" s="70">
        <v>35.333333333333329</v>
      </c>
      <c r="AX36" s="60">
        <v>35.499999999999993</v>
      </c>
      <c r="AY36" s="60">
        <f>AX36+0.166666666666667</f>
        <v>35.666666666666657</v>
      </c>
      <c r="AZ36" s="60">
        <f>AY36+0.166666666666667</f>
        <v>35.833333333333321</v>
      </c>
      <c r="BA36" s="60">
        <f>AZ36+0.166666666666667</f>
        <v>35.999999999999986</v>
      </c>
      <c r="BB36" s="60">
        <v>36.16666666666665</v>
      </c>
      <c r="BC36" s="60">
        <v>36.333333333333314</v>
      </c>
      <c r="BD36" s="60">
        <v>36.499999999999979</v>
      </c>
      <c r="BE36" s="60">
        <v>36.666666666666643</v>
      </c>
      <c r="BF36" s="60">
        <v>36.833333333333307</v>
      </c>
      <c r="BG36" s="60">
        <v>36.999999999999972</v>
      </c>
    </row>
    <row r="37" spans="1:59" ht="84.75" customHeight="1" x14ac:dyDescent="0.25">
      <c r="A37" s="43" t="s">
        <v>297</v>
      </c>
      <c r="B37" s="43" t="s">
        <v>236</v>
      </c>
      <c r="C37" s="43" t="s">
        <v>306</v>
      </c>
      <c r="D37" s="43" t="s">
        <v>320</v>
      </c>
      <c r="E37" s="43" t="s">
        <v>320</v>
      </c>
      <c r="F37" s="30" t="s">
        <v>170</v>
      </c>
      <c r="G37" s="30" t="s">
        <v>175</v>
      </c>
      <c r="H37" s="30" t="s">
        <v>180</v>
      </c>
      <c r="I37" s="30" t="s">
        <v>431</v>
      </c>
      <c r="J37" s="30" t="s">
        <v>432</v>
      </c>
      <c r="K37" s="29" t="s">
        <v>506</v>
      </c>
      <c r="L37" s="44" t="s">
        <v>502</v>
      </c>
      <c r="M37" s="29" t="s">
        <v>320</v>
      </c>
      <c r="N37" s="29">
        <v>25</v>
      </c>
      <c r="O37" s="29"/>
      <c r="P37" s="30">
        <v>343</v>
      </c>
      <c r="Q37" s="36" t="s">
        <v>325</v>
      </c>
      <c r="R37" s="30" t="s">
        <v>10</v>
      </c>
      <c r="S37" s="30" t="s">
        <v>32</v>
      </c>
      <c r="T37" s="30"/>
      <c r="U37" s="30"/>
      <c r="V37" s="30"/>
      <c r="W37" s="30"/>
      <c r="X37" s="30"/>
      <c r="Y37" s="30"/>
      <c r="Z37" s="30"/>
      <c r="AA37" s="30" t="s">
        <v>32</v>
      </c>
      <c r="AB37" s="30"/>
      <c r="AC37" s="30"/>
      <c r="AD37" s="30"/>
      <c r="AE37" s="30"/>
      <c r="AF37" s="30"/>
      <c r="AG37" s="30" t="s">
        <v>469</v>
      </c>
      <c r="AH37" s="30" t="s">
        <v>460</v>
      </c>
      <c r="AI37" s="30" t="s">
        <v>503</v>
      </c>
      <c r="AJ37" s="30" t="s">
        <v>437</v>
      </c>
      <c r="AK37" s="28" t="s">
        <v>513</v>
      </c>
      <c r="AL37" s="28" t="s">
        <v>514</v>
      </c>
      <c r="AM37" s="60">
        <v>16</v>
      </c>
      <c r="AN37" s="60">
        <v>24.4</v>
      </c>
      <c r="AO37" s="60">
        <v>50</v>
      </c>
      <c r="AP37" s="60">
        <v>75</v>
      </c>
      <c r="AQ37" s="60">
        <v>90</v>
      </c>
      <c r="AR37" s="60">
        <v>90</v>
      </c>
      <c r="AS37" s="60">
        <v>24.4</v>
      </c>
      <c r="AT37" s="60">
        <v>0</v>
      </c>
      <c r="AU37" s="60">
        <v>50</v>
      </c>
      <c r="AV37" s="60">
        <v>26.533333333333328</v>
      </c>
      <c r="AW37" s="70">
        <v>28.666666666666657</v>
      </c>
      <c r="AX37" s="70">
        <v>30.799999999999986</v>
      </c>
      <c r="AY37" s="70">
        <f>AX37+2.13333333333333</f>
        <v>32.933333333333316</v>
      </c>
      <c r="AZ37" s="70">
        <f>AY37+2.13333333333333</f>
        <v>35.066666666666649</v>
      </c>
      <c r="BA37" s="70">
        <f>AZ37+2.13333333333333</f>
        <v>37.199999999999982</v>
      </c>
      <c r="BB37" s="70">
        <v>39.333333333333314</v>
      </c>
      <c r="BC37" s="70">
        <v>41.466666666666647</v>
      </c>
      <c r="BD37" s="70">
        <v>43.59999999999998</v>
      </c>
      <c r="BE37" s="70">
        <v>45.733333333333313</v>
      </c>
      <c r="BF37" s="70">
        <v>47.866666666666646</v>
      </c>
      <c r="BG37" s="70">
        <v>49.999999999999979</v>
      </c>
    </row>
    <row r="38" spans="1:59" ht="84.75" customHeight="1" x14ac:dyDescent="0.25">
      <c r="A38" s="43" t="s">
        <v>297</v>
      </c>
      <c r="B38" s="43" t="s">
        <v>236</v>
      </c>
      <c r="C38" s="43" t="s">
        <v>306</v>
      </c>
      <c r="D38" s="43" t="s">
        <v>320</v>
      </c>
      <c r="E38" s="43" t="s">
        <v>320</v>
      </c>
      <c r="F38" s="30" t="s">
        <v>170</v>
      </c>
      <c r="G38" s="30" t="s">
        <v>175</v>
      </c>
      <c r="H38" s="30" t="s">
        <v>180</v>
      </c>
      <c r="I38" s="30" t="s">
        <v>431</v>
      </c>
      <c r="J38" s="30" t="s">
        <v>432</v>
      </c>
      <c r="K38" s="29" t="s">
        <v>506</v>
      </c>
      <c r="L38" s="44" t="s">
        <v>502</v>
      </c>
      <c r="M38" s="29" t="s">
        <v>320</v>
      </c>
      <c r="N38" s="29">
        <v>25</v>
      </c>
      <c r="O38" s="29"/>
      <c r="P38" s="30">
        <v>345</v>
      </c>
      <c r="Q38" s="36" t="s">
        <v>326</v>
      </c>
      <c r="R38" s="30" t="s">
        <v>10</v>
      </c>
      <c r="S38" s="30" t="s">
        <v>32</v>
      </c>
      <c r="T38" s="30"/>
      <c r="U38" s="30"/>
      <c r="V38" s="30"/>
      <c r="W38" s="30"/>
      <c r="X38" s="30"/>
      <c r="Y38" s="30"/>
      <c r="Z38" s="30"/>
      <c r="AA38" s="30" t="s">
        <v>32</v>
      </c>
      <c r="AB38" s="30"/>
      <c r="AC38" s="30"/>
      <c r="AD38" s="30"/>
      <c r="AE38" s="30"/>
      <c r="AF38" s="30"/>
      <c r="AG38" s="30" t="s">
        <v>444</v>
      </c>
      <c r="AH38" s="30" t="s">
        <v>460</v>
      </c>
      <c r="AI38" s="30" t="s">
        <v>457</v>
      </c>
      <c r="AJ38" s="30" t="s">
        <v>437</v>
      </c>
      <c r="AK38" s="29" t="s">
        <v>515</v>
      </c>
      <c r="AL38" s="30" t="s">
        <v>516</v>
      </c>
      <c r="AM38" s="60">
        <v>72</v>
      </c>
      <c r="AN38" s="60">
        <v>65</v>
      </c>
      <c r="AO38" s="60">
        <v>70</v>
      </c>
      <c r="AP38" s="60">
        <v>75</v>
      </c>
      <c r="AQ38" s="60">
        <v>80</v>
      </c>
      <c r="AR38" s="60">
        <v>80</v>
      </c>
      <c r="AS38" s="60">
        <v>65.08</v>
      </c>
      <c r="AT38" s="60">
        <v>0</v>
      </c>
      <c r="AU38" s="60">
        <v>70</v>
      </c>
      <c r="AV38" s="60">
        <v>35</v>
      </c>
      <c r="AW38" s="70">
        <v>0</v>
      </c>
      <c r="AX38" s="60">
        <v>0.5</v>
      </c>
      <c r="AY38" s="30">
        <v>1.2</v>
      </c>
      <c r="AZ38" s="30">
        <v>1.2</v>
      </c>
      <c r="BA38" s="30">
        <v>2.2999999999999998</v>
      </c>
      <c r="BB38" s="30">
        <v>3.7</v>
      </c>
      <c r="BC38" s="30">
        <v>4.4000000000000004</v>
      </c>
      <c r="BD38" s="30">
        <v>5.9</v>
      </c>
      <c r="BE38" s="30">
        <v>8</v>
      </c>
      <c r="BF38" s="30">
        <v>8.1999999999999993</v>
      </c>
      <c r="BG38" s="30">
        <v>0</v>
      </c>
    </row>
    <row r="39" spans="1:59" ht="84.75" customHeight="1" x14ac:dyDescent="0.25">
      <c r="A39" s="43" t="s">
        <v>297</v>
      </c>
      <c r="B39" s="43" t="s">
        <v>236</v>
      </c>
      <c r="C39" s="43" t="s">
        <v>306</v>
      </c>
      <c r="D39" s="43" t="s">
        <v>320</v>
      </c>
      <c r="E39" s="43" t="s">
        <v>320</v>
      </c>
      <c r="F39" s="30" t="s">
        <v>170</v>
      </c>
      <c r="G39" s="30" t="s">
        <v>175</v>
      </c>
      <c r="H39" s="30" t="s">
        <v>180</v>
      </c>
      <c r="I39" s="30" t="s">
        <v>431</v>
      </c>
      <c r="J39" s="30" t="s">
        <v>432</v>
      </c>
      <c r="K39" s="29" t="s">
        <v>506</v>
      </c>
      <c r="L39" s="44" t="s">
        <v>502</v>
      </c>
      <c r="M39" s="29" t="s">
        <v>320</v>
      </c>
      <c r="N39" s="29">
        <v>25</v>
      </c>
      <c r="O39" s="29"/>
      <c r="P39" s="30">
        <v>122</v>
      </c>
      <c r="Q39" s="36" t="s">
        <v>327</v>
      </c>
      <c r="R39" s="30" t="s">
        <v>10</v>
      </c>
      <c r="S39" s="30" t="s">
        <v>32</v>
      </c>
      <c r="T39" s="30"/>
      <c r="U39" s="30"/>
      <c r="V39" s="30"/>
      <c r="W39" s="30"/>
      <c r="X39" s="30"/>
      <c r="Y39" s="30"/>
      <c r="Z39" s="30"/>
      <c r="AA39" s="30" t="s">
        <v>32</v>
      </c>
      <c r="AB39" s="30"/>
      <c r="AC39" s="30"/>
      <c r="AD39" s="30"/>
      <c r="AE39" s="30"/>
      <c r="AF39" s="30"/>
      <c r="AG39" s="30" t="s">
        <v>434</v>
      </c>
      <c r="AH39" s="30" t="s">
        <v>463</v>
      </c>
      <c r="AI39" s="30" t="s">
        <v>503</v>
      </c>
      <c r="AJ39" s="30" t="s">
        <v>437</v>
      </c>
      <c r="AK39" s="28" t="s">
        <v>517</v>
      </c>
      <c r="AL39" s="28" t="s">
        <v>518</v>
      </c>
      <c r="AM39" s="71">
        <v>10</v>
      </c>
      <c r="AN39" s="71">
        <v>35</v>
      </c>
      <c r="AO39" s="71">
        <v>60</v>
      </c>
      <c r="AP39" s="71">
        <v>85</v>
      </c>
      <c r="AQ39" s="71">
        <v>100</v>
      </c>
      <c r="AR39" s="71">
        <v>100</v>
      </c>
      <c r="AS39" s="71">
        <v>35</v>
      </c>
      <c r="AT39" s="71">
        <v>0</v>
      </c>
      <c r="AU39" s="71">
        <v>60</v>
      </c>
      <c r="AV39" s="71">
        <v>0</v>
      </c>
      <c r="AW39" s="70">
        <v>0</v>
      </c>
      <c r="AX39" s="60">
        <v>41.25</v>
      </c>
      <c r="AY39" s="30">
        <v>0</v>
      </c>
      <c r="AZ39" s="25">
        <v>0</v>
      </c>
      <c r="BA39" s="59">
        <f>AX39+6.25</f>
        <v>47.5</v>
      </c>
      <c r="BB39" s="30">
        <v>0</v>
      </c>
      <c r="BC39" s="30">
        <v>0</v>
      </c>
      <c r="BD39" s="59">
        <v>53.75</v>
      </c>
      <c r="BE39" s="30">
        <v>0</v>
      </c>
      <c r="BF39" s="30">
        <v>0</v>
      </c>
      <c r="BG39" s="59">
        <v>60</v>
      </c>
    </row>
    <row r="40" spans="1:59" ht="84.75" customHeight="1" x14ac:dyDescent="0.25">
      <c r="A40" s="43" t="s">
        <v>297</v>
      </c>
      <c r="B40" s="43" t="s">
        <v>236</v>
      </c>
      <c r="C40" s="43" t="s">
        <v>306</v>
      </c>
      <c r="D40" s="43" t="s">
        <v>328</v>
      </c>
      <c r="E40" s="43" t="s">
        <v>328</v>
      </c>
      <c r="F40" s="30" t="s">
        <v>170</v>
      </c>
      <c r="G40" s="30" t="s">
        <v>175</v>
      </c>
      <c r="H40" s="30" t="s">
        <v>180</v>
      </c>
      <c r="I40" s="30" t="s">
        <v>431</v>
      </c>
      <c r="J40" s="30" t="s">
        <v>432</v>
      </c>
      <c r="K40" s="28"/>
      <c r="L40" s="30"/>
      <c r="M40" s="28" t="s">
        <v>328</v>
      </c>
      <c r="N40" s="28"/>
      <c r="O40" s="28"/>
      <c r="P40" s="30">
        <v>465</v>
      </c>
      <c r="Q40" s="28" t="s">
        <v>329</v>
      </c>
      <c r="R40" s="30" t="s">
        <v>36</v>
      </c>
      <c r="S40" s="30"/>
      <c r="T40" s="30"/>
      <c r="U40" s="30"/>
      <c r="V40" s="30"/>
      <c r="W40" s="30"/>
      <c r="X40" s="30"/>
      <c r="Y40" s="30"/>
      <c r="Z40" s="30"/>
      <c r="AA40" s="30"/>
      <c r="AB40" s="30"/>
      <c r="AC40" s="30"/>
      <c r="AD40" s="30"/>
      <c r="AE40" s="30"/>
      <c r="AF40" s="30"/>
      <c r="AG40" s="30" t="s">
        <v>434</v>
      </c>
      <c r="AH40" s="30" t="s">
        <v>460</v>
      </c>
      <c r="AI40" s="30" t="s">
        <v>457</v>
      </c>
      <c r="AJ40" s="30" t="s">
        <v>437</v>
      </c>
      <c r="AK40" s="28" t="s">
        <v>519</v>
      </c>
      <c r="AL40" s="30" t="s">
        <v>520</v>
      </c>
      <c r="AM40" s="59">
        <v>0</v>
      </c>
      <c r="AN40" s="59">
        <v>0</v>
      </c>
      <c r="AO40" s="60">
        <v>100</v>
      </c>
      <c r="AP40" s="60">
        <v>100</v>
      </c>
      <c r="AQ40" s="60">
        <v>100</v>
      </c>
      <c r="AR40" s="60">
        <v>100</v>
      </c>
      <c r="AS40" s="59">
        <v>0</v>
      </c>
      <c r="AT40" s="72">
        <v>0</v>
      </c>
      <c r="AU40" s="60">
        <v>100</v>
      </c>
      <c r="AV40" s="60">
        <v>8.33</v>
      </c>
      <c r="AW40" s="70">
        <v>8.33</v>
      </c>
      <c r="AX40" s="60">
        <v>8.33</v>
      </c>
      <c r="AY40" s="59">
        <v>8.33</v>
      </c>
      <c r="AZ40" s="59">
        <v>8.33</v>
      </c>
      <c r="BA40" s="59">
        <v>8.3333333333333304</v>
      </c>
      <c r="BB40" s="59">
        <v>8.33</v>
      </c>
      <c r="BC40" s="59">
        <v>8.33</v>
      </c>
      <c r="BD40" s="59">
        <v>8.33</v>
      </c>
      <c r="BE40" s="59">
        <v>8.33</v>
      </c>
      <c r="BF40" s="59">
        <v>8.33</v>
      </c>
      <c r="BG40" s="59">
        <v>8.33</v>
      </c>
    </row>
    <row r="41" spans="1:59" ht="84.75" customHeight="1" x14ac:dyDescent="0.25">
      <c r="A41" s="43" t="s">
        <v>297</v>
      </c>
      <c r="B41" s="43" t="s">
        <v>236</v>
      </c>
      <c r="C41" s="43" t="s">
        <v>306</v>
      </c>
      <c r="D41" s="43" t="s">
        <v>328</v>
      </c>
      <c r="E41" s="43" t="s">
        <v>328</v>
      </c>
      <c r="F41" s="30" t="s">
        <v>170</v>
      </c>
      <c r="G41" s="30" t="s">
        <v>175</v>
      </c>
      <c r="H41" s="30" t="s">
        <v>180</v>
      </c>
      <c r="I41" s="30" t="s">
        <v>431</v>
      </c>
      <c r="J41" s="30" t="s">
        <v>432</v>
      </c>
      <c r="K41" s="28"/>
      <c r="L41" s="30"/>
      <c r="M41" s="28" t="s">
        <v>328</v>
      </c>
      <c r="N41" s="28"/>
      <c r="O41" s="28"/>
      <c r="P41" s="30">
        <v>466</v>
      </c>
      <c r="Q41" s="28" t="s">
        <v>330</v>
      </c>
      <c r="R41" s="30" t="s">
        <v>36</v>
      </c>
      <c r="S41" s="30"/>
      <c r="T41" s="30"/>
      <c r="U41" s="30"/>
      <c r="V41" s="30"/>
      <c r="W41" s="30"/>
      <c r="X41" s="30"/>
      <c r="Y41" s="30"/>
      <c r="Z41" s="30"/>
      <c r="AA41" s="30"/>
      <c r="AB41" s="30"/>
      <c r="AC41" s="30"/>
      <c r="AD41" s="30"/>
      <c r="AE41" s="30"/>
      <c r="AF41" s="30"/>
      <c r="AG41" s="30" t="s">
        <v>434</v>
      </c>
      <c r="AH41" s="30" t="s">
        <v>460</v>
      </c>
      <c r="AI41" s="30" t="s">
        <v>457</v>
      </c>
      <c r="AJ41" s="30" t="s">
        <v>445</v>
      </c>
      <c r="AK41" s="28" t="s">
        <v>521</v>
      </c>
      <c r="AL41" s="30" t="s">
        <v>520</v>
      </c>
      <c r="AM41" s="30">
        <v>0</v>
      </c>
      <c r="AN41" s="30">
        <v>4</v>
      </c>
      <c r="AO41" s="30">
        <v>3</v>
      </c>
      <c r="AP41" s="30">
        <v>3</v>
      </c>
      <c r="AQ41" s="30">
        <v>3</v>
      </c>
      <c r="AR41" s="30">
        <v>3</v>
      </c>
      <c r="AS41" s="30">
        <v>4</v>
      </c>
      <c r="AT41" s="30">
        <v>0</v>
      </c>
      <c r="AU41" s="30">
        <v>3</v>
      </c>
      <c r="AV41" s="30">
        <v>0</v>
      </c>
      <c r="AW41" s="42">
        <v>0</v>
      </c>
      <c r="AX41" s="30">
        <v>1</v>
      </c>
      <c r="AY41" s="30">
        <v>0</v>
      </c>
      <c r="AZ41" s="30">
        <v>0</v>
      </c>
      <c r="BA41" s="30">
        <v>1</v>
      </c>
      <c r="BB41" s="30">
        <v>0</v>
      </c>
      <c r="BC41" s="30">
        <v>0</v>
      </c>
      <c r="BD41" s="30">
        <v>1</v>
      </c>
      <c r="BE41" s="30">
        <v>0</v>
      </c>
      <c r="BF41" s="30">
        <v>0</v>
      </c>
      <c r="BG41" s="30">
        <v>0</v>
      </c>
    </row>
    <row r="42" spans="1:59" ht="84.75" customHeight="1" x14ac:dyDescent="0.25">
      <c r="A42" s="43" t="s">
        <v>297</v>
      </c>
      <c r="B42" s="43" t="s">
        <v>236</v>
      </c>
      <c r="C42" s="43" t="s">
        <v>306</v>
      </c>
      <c r="D42" s="43" t="s">
        <v>328</v>
      </c>
      <c r="E42" s="43" t="s">
        <v>328</v>
      </c>
      <c r="F42" s="30" t="s">
        <v>170</v>
      </c>
      <c r="G42" s="30" t="s">
        <v>175</v>
      </c>
      <c r="H42" s="30" t="s">
        <v>180</v>
      </c>
      <c r="I42" s="30" t="s">
        <v>431</v>
      </c>
      <c r="J42" s="30" t="s">
        <v>432</v>
      </c>
      <c r="K42" s="28"/>
      <c r="L42" s="30"/>
      <c r="M42" s="28" t="s">
        <v>328</v>
      </c>
      <c r="N42" s="28"/>
      <c r="O42" s="28"/>
      <c r="P42" s="30">
        <v>467</v>
      </c>
      <c r="Q42" s="28" t="s">
        <v>331</v>
      </c>
      <c r="R42" s="30" t="s">
        <v>36</v>
      </c>
      <c r="S42" s="30"/>
      <c r="T42" s="30"/>
      <c r="U42" s="30"/>
      <c r="V42" s="30"/>
      <c r="W42" s="30"/>
      <c r="X42" s="30"/>
      <c r="Y42" s="30"/>
      <c r="Z42" s="30"/>
      <c r="AA42" s="30"/>
      <c r="AB42" s="30"/>
      <c r="AC42" s="30"/>
      <c r="AD42" s="30"/>
      <c r="AE42" s="30"/>
      <c r="AF42" s="30"/>
      <c r="AG42" s="30" t="s">
        <v>434</v>
      </c>
      <c r="AH42" s="30" t="s">
        <v>460</v>
      </c>
      <c r="AI42" s="30" t="s">
        <v>457</v>
      </c>
      <c r="AJ42" s="30" t="s">
        <v>445</v>
      </c>
      <c r="AK42" s="28" t="s">
        <v>522</v>
      </c>
      <c r="AL42" s="30" t="s">
        <v>523</v>
      </c>
      <c r="AM42" s="30">
        <v>0</v>
      </c>
      <c r="AN42" s="30">
        <v>6</v>
      </c>
      <c r="AO42" s="30">
        <v>6</v>
      </c>
      <c r="AP42" s="30">
        <v>6</v>
      </c>
      <c r="AQ42" s="30">
        <v>6</v>
      </c>
      <c r="AR42" s="30">
        <v>6</v>
      </c>
      <c r="AS42" s="30">
        <v>6</v>
      </c>
      <c r="AT42" s="30">
        <v>0</v>
      </c>
      <c r="AU42" s="30">
        <v>6</v>
      </c>
      <c r="AV42" s="30">
        <v>0</v>
      </c>
      <c r="AW42" s="42">
        <v>1</v>
      </c>
      <c r="AX42" s="30">
        <v>0</v>
      </c>
      <c r="AY42" s="30">
        <v>1</v>
      </c>
      <c r="AZ42" s="30">
        <v>0</v>
      </c>
      <c r="BA42" s="30">
        <v>1</v>
      </c>
      <c r="BB42" s="30">
        <v>0</v>
      </c>
      <c r="BC42" s="30">
        <v>1</v>
      </c>
      <c r="BD42" s="30">
        <v>0</v>
      </c>
      <c r="BE42" s="30">
        <v>1</v>
      </c>
      <c r="BF42" s="30">
        <v>0</v>
      </c>
      <c r="BG42" s="30">
        <v>1</v>
      </c>
    </row>
    <row r="43" spans="1:59" ht="84.75" customHeight="1" x14ac:dyDescent="0.25">
      <c r="A43" s="51" t="s">
        <v>297</v>
      </c>
      <c r="B43" s="51" t="s">
        <v>236</v>
      </c>
      <c r="C43" s="51" t="s">
        <v>306</v>
      </c>
      <c r="D43" s="51" t="s">
        <v>332</v>
      </c>
      <c r="E43" s="51" t="s">
        <v>332</v>
      </c>
      <c r="F43" s="25" t="s">
        <v>170</v>
      </c>
      <c r="G43" s="25" t="s">
        <v>175</v>
      </c>
      <c r="H43" s="25" t="s">
        <v>180</v>
      </c>
      <c r="I43" s="25" t="s">
        <v>431</v>
      </c>
      <c r="J43" s="25" t="s">
        <v>432</v>
      </c>
      <c r="K43" s="25"/>
      <c r="L43" s="25"/>
      <c r="M43" s="25" t="s">
        <v>332</v>
      </c>
      <c r="N43" s="25"/>
      <c r="O43" s="25"/>
      <c r="P43" s="25">
        <v>460</v>
      </c>
      <c r="Q43" s="52" t="s">
        <v>333</v>
      </c>
      <c r="R43" s="25" t="s">
        <v>36</v>
      </c>
      <c r="S43" s="25"/>
      <c r="T43" s="25"/>
      <c r="U43" s="25"/>
      <c r="V43" s="25"/>
      <c r="W43" s="25"/>
      <c r="X43" s="25"/>
      <c r="Y43" s="25"/>
      <c r="Z43" s="25"/>
      <c r="AA43" s="25"/>
      <c r="AB43" s="25"/>
      <c r="AC43" s="25"/>
      <c r="AD43" s="25"/>
      <c r="AE43" s="25"/>
      <c r="AF43" s="25"/>
      <c r="AG43" s="25" t="s">
        <v>434</v>
      </c>
      <c r="AH43" s="25" t="s">
        <v>460</v>
      </c>
      <c r="AI43" s="25" t="s">
        <v>457</v>
      </c>
      <c r="AJ43" s="25" t="s">
        <v>445</v>
      </c>
      <c r="AK43" s="52" t="s">
        <v>524</v>
      </c>
      <c r="AL43" s="25" t="s">
        <v>525</v>
      </c>
      <c r="AM43" s="25">
        <v>10</v>
      </c>
      <c r="AN43" s="25">
        <v>10</v>
      </c>
      <c r="AO43" s="25">
        <v>10</v>
      </c>
      <c r="AP43" s="25">
        <v>10</v>
      </c>
      <c r="AQ43" s="25">
        <v>10</v>
      </c>
      <c r="AR43" s="25">
        <v>10</v>
      </c>
      <c r="AS43" s="25">
        <v>11</v>
      </c>
      <c r="AT43" s="25">
        <v>0</v>
      </c>
      <c r="AU43" s="25">
        <v>10</v>
      </c>
      <c r="AV43" s="25">
        <v>0</v>
      </c>
      <c r="AW43" s="56">
        <v>0</v>
      </c>
      <c r="AX43" s="25">
        <v>1</v>
      </c>
      <c r="AY43" s="25">
        <v>2</v>
      </c>
      <c r="AZ43" s="25">
        <v>2</v>
      </c>
      <c r="BA43" s="25">
        <v>2</v>
      </c>
      <c r="BB43" s="25">
        <v>1</v>
      </c>
      <c r="BC43" s="25">
        <v>1</v>
      </c>
      <c r="BD43" s="25">
        <v>1</v>
      </c>
      <c r="BE43" s="25">
        <v>0</v>
      </c>
      <c r="BF43" s="25">
        <v>0</v>
      </c>
      <c r="BG43" s="25">
        <v>0</v>
      </c>
    </row>
    <row r="44" spans="1:59" ht="84.75" customHeight="1" x14ac:dyDescent="0.25">
      <c r="A44" s="43" t="s">
        <v>297</v>
      </c>
      <c r="B44" s="43" t="s">
        <v>236</v>
      </c>
      <c r="C44" s="43" t="s">
        <v>306</v>
      </c>
      <c r="D44" s="43" t="s">
        <v>332</v>
      </c>
      <c r="E44" s="43" t="s">
        <v>332</v>
      </c>
      <c r="F44" s="30" t="s">
        <v>170</v>
      </c>
      <c r="G44" s="30" t="s">
        <v>175</v>
      </c>
      <c r="H44" s="30" t="s">
        <v>180</v>
      </c>
      <c r="I44" s="30" t="s">
        <v>431</v>
      </c>
      <c r="J44" s="30" t="s">
        <v>432</v>
      </c>
      <c r="K44" s="30"/>
      <c r="L44" s="30"/>
      <c r="M44" s="30" t="s">
        <v>332</v>
      </c>
      <c r="N44" s="30"/>
      <c r="O44" s="30"/>
      <c r="P44" s="30">
        <v>461</v>
      </c>
      <c r="Q44" s="36" t="s">
        <v>334</v>
      </c>
      <c r="R44" s="30" t="s">
        <v>36</v>
      </c>
      <c r="S44" s="30"/>
      <c r="T44" s="30"/>
      <c r="U44" s="30"/>
      <c r="V44" s="30"/>
      <c r="W44" s="30"/>
      <c r="X44" s="30"/>
      <c r="Y44" s="30"/>
      <c r="Z44" s="30"/>
      <c r="AA44" s="30"/>
      <c r="AB44" s="30"/>
      <c r="AC44" s="30"/>
      <c r="AD44" s="30"/>
      <c r="AE44" s="30"/>
      <c r="AF44" s="30"/>
      <c r="AG44" s="30" t="s">
        <v>469</v>
      </c>
      <c r="AH44" s="30" t="s">
        <v>463</v>
      </c>
      <c r="AI44" s="30" t="s">
        <v>457</v>
      </c>
      <c r="AJ44" s="30" t="s">
        <v>437</v>
      </c>
      <c r="AK44" s="36" t="s">
        <v>526</v>
      </c>
      <c r="AL44" s="30" t="s">
        <v>527</v>
      </c>
      <c r="AM44" s="59">
        <v>0</v>
      </c>
      <c r="AN44" s="59">
        <v>0</v>
      </c>
      <c r="AO44" s="60">
        <v>80</v>
      </c>
      <c r="AP44" s="60">
        <v>100</v>
      </c>
      <c r="AQ44" s="60">
        <v>100</v>
      </c>
      <c r="AR44" s="60">
        <v>100</v>
      </c>
      <c r="AS44" s="59">
        <v>0</v>
      </c>
      <c r="AT44" s="59">
        <v>0</v>
      </c>
      <c r="AU44" s="60">
        <v>80</v>
      </c>
      <c r="AV44" s="60">
        <v>0</v>
      </c>
      <c r="AW44" s="61">
        <v>0</v>
      </c>
      <c r="AX44" s="60">
        <v>10</v>
      </c>
      <c r="AY44" s="59">
        <v>0</v>
      </c>
      <c r="AZ44" s="59">
        <v>0</v>
      </c>
      <c r="BA44" s="59">
        <v>25</v>
      </c>
      <c r="BB44" s="59">
        <v>0</v>
      </c>
      <c r="BC44" s="59">
        <v>0</v>
      </c>
      <c r="BD44" s="59">
        <v>30</v>
      </c>
      <c r="BE44" s="59">
        <v>0</v>
      </c>
      <c r="BF44" s="59">
        <v>0</v>
      </c>
      <c r="BG44" s="59">
        <v>15</v>
      </c>
    </row>
    <row r="45" spans="1:59" ht="84.75" customHeight="1" x14ac:dyDescent="0.25">
      <c r="A45" s="51" t="s">
        <v>297</v>
      </c>
      <c r="B45" s="51" t="s">
        <v>236</v>
      </c>
      <c r="C45" s="51" t="s">
        <v>306</v>
      </c>
      <c r="D45" s="51" t="s">
        <v>332</v>
      </c>
      <c r="E45" s="51" t="s">
        <v>332</v>
      </c>
      <c r="F45" s="25" t="s">
        <v>170</v>
      </c>
      <c r="G45" s="25" t="s">
        <v>175</v>
      </c>
      <c r="H45" s="25" t="s">
        <v>180</v>
      </c>
      <c r="I45" s="25" t="s">
        <v>431</v>
      </c>
      <c r="J45" s="25" t="s">
        <v>432</v>
      </c>
      <c r="K45" s="25"/>
      <c r="L45" s="25"/>
      <c r="M45" s="25" t="s">
        <v>332</v>
      </c>
      <c r="N45" s="25"/>
      <c r="O45" s="25"/>
      <c r="P45" s="25">
        <v>462</v>
      </c>
      <c r="Q45" s="52" t="s">
        <v>335</v>
      </c>
      <c r="R45" s="25" t="s">
        <v>36</v>
      </c>
      <c r="S45" s="25"/>
      <c r="T45" s="25"/>
      <c r="U45" s="25"/>
      <c r="V45" s="25"/>
      <c r="W45" s="25"/>
      <c r="X45" s="25"/>
      <c r="Y45" s="25"/>
      <c r="Z45" s="25"/>
      <c r="AA45" s="25"/>
      <c r="AB45" s="25"/>
      <c r="AC45" s="25"/>
      <c r="AD45" s="25"/>
      <c r="AE45" s="25"/>
      <c r="AF45" s="25"/>
      <c r="AG45" s="25" t="s">
        <v>434</v>
      </c>
      <c r="AH45" s="25" t="s">
        <v>463</v>
      </c>
      <c r="AI45" s="25" t="s">
        <v>457</v>
      </c>
      <c r="AJ45" s="25" t="s">
        <v>437</v>
      </c>
      <c r="AK45" s="52" t="s">
        <v>528</v>
      </c>
      <c r="AL45" s="25" t="s">
        <v>529</v>
      </c>
      <c r="AM45" s="53">
        <v>0</v>
      </c>
      <c r="AN45" s="53">
        <v>0</v>
      </c>
      <c r="AO45" s="54">
        <v>100</v>
      </c>
      <c r="AP45" s="54">
        <v>100</v>
      </c>
      <c r="AQ45" s="54">
        <v>100</v>
      </c>
      <c r="AR45" s="54">
        <v>100</v>
      </c>
      <c r="AS45" s="53">
        <v>0</v>
      </c>
      <c r="AT45" s="53">
        <v>0</v>
      </c>
      <c r="AU45" s="54">
        <v>100</v>
      </c>
      <c r="AV45" s="54">
        <v>0</v>
      </c>
      <c r="AW45" s="55">
        <v>0</v>
      </c>
      <c r="AX45" s="54">
        <v>15</v>
      </c>
      <c r="AY45" s="53">
        <v>0</v>
      </c>
      <c r="AZ45" s="53">
        <v>0</v>
      </c>
      <c r="BA45" s="53">
        <v>25</v>
      </c>
      <c r="BB45" s="53">
        <v>0</v>
      </c>
      <c r="BC45" s="53">
        <v>0</v>
      </c>
      <c r="BD45" s="53">
        <v>30</v>
      </c>
      <c r="BE45" s="53">
        <v>0</v>
      </c>
      <c r="BF45" s="53">
        <v>0</v>
      </c>
      <c r="BG45" s="53">
        <v>30</v>
      </c>
    </row>
    <row r="46" spans="1:59" ht="84.75" customHeight="1" x14ac:dyDescent="0.25">
      <c r="A46" s="43" t="s">
        <v>297</v>
      </c>
      <c r="B46" s="43" t="s">
        <v>236</v>
      </c>
      <c r="C46" s="43" t="s">
        <v>306</v>
      </c>
      <c r="D46" s="43" t="s">
        <v>332</v>
      </c>
      <c r="E46" s="43" t="s">
        <v>332</v>
      </c>
      <c r="F46" s="30" t="s">
        <v>170</v>
      </c>
      <c r="G46" s="30" t="s">
        <v>175</v>
      </c>
      <c r="H46" s="30" t="s">
        <v>180</v>
      </c>
      <c r="I46" s="30" t="s">
        <v>431</v>
      </c>
      <c r="J46" s="30" t="s">
        <v>432</v>
      </c>
      <c r="K46" s="30"/>
      <c r="L46" s="30"/>
      <c r="M46" s="30" t="s">
        <v>332</v>
      </c>
      <c r="N46" s="30"/>
      <c r="O46" s="30"/>
      <c r="P46" s="30">
        <v>463</v>
      </c>
      <c r="Q46" s="36" t="s">
        <v>336</v>
      </c>
      <c r="R46" s="30" t="s">
        <v>36</v>
      </c>
      <c r="S46" s="30"/>
      <c r="T46" s="30"/>
      <c r="U46" s="30"/>
      <c r="V46" s="30"/>
      <c r="W46" s="30"/>
      <c r="X46" s="30"/>
      <c r="Y46" s="30"/>
      <c r="Z46" s="30"/>
      <c r="AA46" s="30"/>
      <c r="AB46" s="30"/>
      <c r="AC46" s="30"/>
      <c r="AD46" s="30"/>
      <c r="AE46" s="30"/>
      <c r="AF46" s="30"/>
      <c r="AG46" s="30" t="s">
        <v>434</v>
      </c>
      <c r="AH46" s="30" t="s">
        <v>460</v>
      </c>
      <c r="AI46" s="30" t="s">
        <v>457</v>
      </c>
      <c r="AJ46" s="30" t="s">
        <v>445</v>
      </c>
      <c r="AK46" s="36" t="s">
        <v>530</v>
      </c>
      <c r="AL46" s="30" t="s">
        <v>531</v>
      </c>
      <c r="AM46" s="30">
        <v>0</v>
      </c>
      <c r="AN46" s="30">
        <v>30</v>
      </c>
      <c r="AO46" s="30">
        <v>30</v>
      </c>
      <c r="AP46" s="30">
        <v>30</v>
      </c>
      <c r="AQ46" s="30">
        <v>30</v>
      </c>
      <c r="AR46" s="30">
        <v>30</v>
      </c>
      <c r="AS46" s="30">
        <v>44</v>
      </c>
      <c r="AT46" s="30">
        <v>0</v>
      </c>
      <c r="AU46" s="30">
        <v>30</v>
      </c>
      <c r="AV46" s="30">
        <v>0</v>
      </c>
      <c r="AW46" s="57">
        <v>3</v>
      </c>
      <c r="AX46" s="30">
        <v>6</v>
      </c>
      <c r="AY46" s="30">
        <v>6</v>
      </c>
      <c r="AZ46" s="30">
        <v>6</v>
      </c>
      <c r="BA46" s="30">
        <v>4</v>
      </c>
      <c r="BB46" s="30">
        <v>4</v>
      </c>
      <c r="BC46" s="30">
        <v>1</v>
      </c>
      <c r="BD46" s="30">
        <v>0</v>
      </c>
      <c r="BE46" s="30">
        <v>0</v>
      </c>
      <c r="BF46" s="30">
        <v>0</v>
      </c>
      <c r="BG46" s="30">
        <v>0</v>
      </c>
    </row>
    <row r="47" spans="1:59" ht="84.75" customHeight="1" x14ac:dyDescent="0.25">
      <c r="A47" s="73" t="s">
        <v>297</v>
      </c>
      <c r="B47" s="73" t="s">
        <v>337</v>
      </c>
      <c r="C47" s="73" t="s">
        <v>306</v>
      </c>
      <c r="D47" s="73" t="s">
        <v>338</v>
      </c>
      <c r="E47" s="73" t="s">
        <v>338</v>
      </c>
      <c r="F47" s="56" t="s">
        <v>170</v>
      </c>
      <c r="G47" s="56" t="s">
        <v>175</v>
      </c>
      <c r="H47" s="56" t="s">
        <v>180</v>
      </c>
      <c r="I47" s="56" t="s">
        <v>431</v>
      </c>
      <c r="J47" s="56" t="s">
        <v>500</v>
      </c>
      <c r="K47" s="74" t="s">
        <v>532</v>
      </c>
      <c r="L47" s="75" t="s">
        <v>533</v>
      </c>
      <c r="M47" s="74" t="s">
        <v>338</v>
      </c>
      <c r="N47" s="74">
        <v>27</v>
      </c>
      <c r="O47" s="74"/>
      <c r="P47" s="56">
        <v>350</v>
      </c>
      <c r="Q47" s="74" t="s">
        <v>339</v>
      </c>
      <c r="R47" s="56" t="s">
        <v>10</v>
      </c>
      <c r="S47" s="56" t="s">
        <v>32</v>
      </c>
      <c r="T47" s="56"/>
      <c r="U47" s="56"/>
      <c r="V47" s="56"/>
      <c r="W47" s="56"/>
      <c r="X47" s="56"/>
      <c r="Y47" s="56"/>
      <c r="Z47" s="56"/>
      <c r="AA47" s="56"/>
      <c r="AB47" s="56"/>
      <c r="AC47" s="56"/>
      <c r="AD47" s="56"/>
      <c r="AE47" s="56"/>
      <c r="AF47" s="56"/>
      <c r="AG47" s="56" t="s">
        <v>534</v>
      </c>
      <c r="AH47" s="56" t="s">
        <v>535</v>
      </c>
      <c r="AI47" s="56" t="s">
        <v>457</v>
      </c>
      <c r="AJ47" s="56" t="s">
        <v>437</v>
      </c>
      <c r="AK47" s="74" t="s">
        <v>536</v>
      </c>
      <c r="AL47" s="74" t="s">
        <v>537</v>
      </c>
      <c r="AM47" s="76">
        <v>79.2</v>
      </c>
      <c r="AN47" s="76">
        <v>79.2</v>
      </c>
      <c r="AO47" s="76">
        <v>80.2</v>
      </c>
      <c r="AP47" s="76">
        <v>81.2</v>
      </c>
      <c r="AQ47" s="76">
        <v>82.2</v>
      </c>
      <c r="AR47" s="76">
        <v>83.2</v>
      </c>
      <c r="AS47" s="76">
        <v>79.2</v>
      </c>
      <c r="AT47" s="76">
        <v>0</v>
      </c>
      <c r="AU47" s="76">
        <v>80.2</v>
      </c>
      <c r="AV47" s="76">
        <v>0</v>
      </c>
      <c r="AW47" s="55">
        <v>0</v>
      </c>
      <c r="AX47" s="55">
        <v>0</v>
      </c>
      <c r="AY47" s="56">
        <v>0</v>
      </c>
      <c r="AZ47" s="25">
        <v>0</v>
      </c>
      <c r="BA47" s="25">
        <v>0</v>
      </c>
      <c r="BB47" s="25">
        <v>0</v>
      </c>
      <c r="BC47" s="25">
        <v>0</v>
      </c>
      <c r="BD47" s="25">
        <v>0</v>
      </c>
      <c r="BE47" s="25">
        <v>0</v>
      </c>
      <c r="BF47" s="25">
        <v>0</v>
      </c>
      <c r="BG47" s="25">
        <v>80.2</v>
      </c>
    </row>
    <row r="48" spans="1:59" ht="84.75" customHeight="1" x14ac:dyDescent="0.25">
      <c r="A48" s="43" t="s">
        <v>297</v>
      </c>
      <c r="B48" s="43" t="s">
        <v>340</v>
      </c>
      <c r="C48" s="43" t="s">
        <v>306</v>
      </c>
      <c r="D48" s="43" t="s">
        <v>338</v>
      </c>
      <c r="E48" s="43" t="s">
        <v>338</v>
      </c>
      <c r="F48" s="30" t="s">
        <v>170</v>
      </c>
      <c r="G48" s="30" t="s">
        <v>175</v>
      </c>
      <c r="H48" s="30" t="s">
        <v>180</v>
      </c>
      <c r="I48" s="30" t="s">
        <v>431</v>
      </c>
      <c r="J48" s="30" t="s">
        <v>432</v>
      </c>
      <c r="K48" s="28" t="s">
        <v>538</v>
      </c>
      <c r="L48" s="44" t="s">
        <v>533</v>
      </c>
      <c r="M48" s="28" t="s">
        <v>338</v>
      </c>
      <c r="N48" s="28">
        <v>27</v>
      </c>
      <c r="O48" s="28"/>
      <c r="P48" s="30">
        <v>355</v>
      </c>
      <c r="Q48" s="28" t="s">
        <v>341</v>
      </c>
      <c r="R48" s="30" t="s">
        <v>10</v>
      </c>
      <c r="S48" s="30" t="s">
        <v>32</v>
      </c>
      <c r="T48" s="30"/>
      <c r="U48" s="30"/>
      <c r="V48" s="30"/>
      <c r="W48" s="30"/>
      <c r="X48" s="30"/>
      <c r="Y48" s="30"/>
      <c r="Z48" s="30"/>
      <c r="AA48" s="30"/>
      <c r="AB48" s="30"/>
      <c r="AC48" s="30"/>
      <c r="AD48" s="30"/>
      <c r="AE48" s="30"/>
      <c r="AF48" s="30"/>
      <c r="AG48" s="30" t="s">
        <v>534</v>
      </c>
      <c r="AH48" s="30" t="s">
        <v>535</v>
      </c>
      <c r="AI48" s="30" t="s">
        <v>457</v>
      </c>
      <c r="AJ48" s="30" t="s">
        <v>445</v>
      </c>
      <c r="AK48" s="28" t="s">
        <v>539</v>
      </c>
      <c r="AL48" s="28" t="s">
        <v>540</v>
      </c>
      <c r="AM48" s="30">
        <v>92.4</v>
      </c>
      <c r="AN48" s="30">
        <v>92.4</v>
      </c>
      <c r="AO48" s="30">
        <v>93.5</v>
      </c>
      <c r="AP48" s="30">
        <v>94.5</v>
      </c>
      <c r="AQ48" s="30">
        <v>95.6</v>
      </c>
      <c r="AR48" s="30">
        <v>96.6</v>
      </c>
      <c r="AS48" s="30">
        <v>92.4</v>
      </c>
      <c r="AT48" s="30">
        <v>0</v>
      </c>
      <c r="AU48" s="30">
        <v>93.5</v>
      </c>
      <c r="AV48" s="30">
        <v>0</v>
      </c>
      <c r="AW48" s="57">
        <v>0</v>
      </c>
      <c r="AX48" s="30">
        <v>0</v>
      </c>
      <c r="AY48" s="30">
        <v>0</v>
      </c>
      <c r="AZ48" s="30">
        <v>0</v>
      </c>
      <c r="BA48" s="30">
        <v>0</v>
      </c>
      <c r="BB48" s="30">
        <v>0</v>
      </c>
      <c r="BC48" s="30">
        <v>0</v>
      </c>
      <c r="BD48" s="30">
        <v>0</v>
      </c>
      <c r="BE48" s="30">
        <v>0</v>
      </c>
      <c r="BF48" s="30">
        <v>0</v>
      </c>
      <c r="BG48" s="30">
        <v>93.5</v>
      </c>
    </row>
    <row r="49" spans="1:59" ht="84.75" customHeight="1" x14ac:dyDescent="0.25">
      <c r="A49" s="51" t="s">
        <v>297</v>
      </c>
      <c r="B49" s="51" t="s">
        <v>340</v>
      </c>
      <c r="C49" s="51" t="s">
        <v>306</v>
      </c>
      <c r="D49" s="51" t="s">
        <v>338</v>
      </c>
      <c r="E49" s="51" t="s">
        <v>338</v>
      </c>
      <c r="F49" s="25" t="s">
        <v>170</v>
      </c>
      <c r="G49" s="25" t="s">
        <v>175</v>
      </c>
      <c r="H49" s="25" t="s">
        <v>180</v>
      </c>
      <c r="I49" s="25" t="s">
        <v>431</v>
      </c>
      <c r="J49" s="25" t="s">
        <v>500</v>
      </c>
      <c r="K49" s="23" t="s">
        <v>541</v>
      </c>
      <c r="L49" s="78" t="s">
        <v>533</v>
      </c>
      <c r="M49" s="23" t="s">
        <v>338</v>
      </c>
      <c r="N49" s="23">
        <v>27</v>
      </c>
      <c r="O49" s="23"/>
      <c r="P49" s="25">
        <v>351</v>
      </c>
      <c r="Q49" s="23" t="s">
        <v>342</v>
      </c>
      <c r="R49" s="25" t="s">
        <v>10</v>
      </c>
      <c r="S49" s="25" t="s">
        <v>32</v>
      </c>
      <c r="T49" s="25"/>
      <c r="U49" s="25"/>
      <c r="V49" s="25"/>
      <c r="W49" s="25"/>
      <c r="X49" s="25"/>
      <c r="Y49" s="25"/>
      <c r="Z49" s="25"/>
      <c r="AA49" s="25"/>
      <c r="AB49" s="25"/>
      <c r="AC49" s="25"/>
      <c r="AD49" s="25"/>
      <c r="AE49" s="25"/>
      <c r="AF49" s="25"/>
      <c r="AG49" s="25" t="s">
        <v>534</v>
      </c>
      <c r="AH49" s="25" t="s">
        <v>535</v>
      </c>
      <c r="AI49" s="25" t="s">
        <v>457</v>
      </c>
      <c r="AJ49" s="25" t="s">
        <v>445</v>
      </c>
      <c r="AK49" s="23" t="s">
        <v>542</v>
      </c>
      <c r="AL49" s="23" t="s">
        <v>543</v>
      </c>
      <c r="AM49" s="25" t="s">
        <v>544</v>
      </c>
      <c r="AN49" s="25" t="s">
        <v>343</v>
      </c>
      <c r="AO49" s="25" t="s">
        <v>343</v>
      </c>
      <c r="AP49" s="25" t="s">
        <v>343</v>
      </c>
      <c r="AQ49" s="25" t="s">
        <v>343</v>
      </c>
      <c r="AR49" s="25" t="s">
        <v>343</v>
      </c>
      <c r="AS49" s="25">
        <v>3</v>
      </c>
      <c r="AT49" s="25">
        <v>0</v>
      </c>
      <c r="AU49" s="25" t="s">
        <v>343</v>
      </c>
      <c r="AV49" s="25">
        <v>0</v>
      </c>
      <c r="AW49" s="56">
        <v>0</v>
      </c>
      <c r="AX49" s="25">
        <v>0</v>
      </c>
      <c r="AY49" s="25">
        <v>0</v>
      </c>
      <c r="AZ49" s="25">
        <v>0</v>
      </c>
      <c r="BA49" s="25">
        <v>0</v>
      </c>
      <c r="BB49" s="25">
        <v>0</v>
      </c>
      <c r="BC49" s="25">
        <v>0</v>
      </c>
      <c r="BD49" s="25">
        <v>0</v>
      </c>
      <c r="BE49" s="25">
        <v>0</v>
      </c>
      <c r="BF49" s="25">
        <v>0</v>
      </c>
      <c r="BG49" s="25" t="s">
        <v>343</v>
      </c>
    </row>
    <row r="50" spans="1:59" ht="84.75" customHeight="1" x14ac:dyDescent="0.25">
      <c r="A50" s="51" t="s">
        <v>297</v>
      </c>
      <c r="B50" s="51" t="s">
        <v>236</v>
      </c>
      <c r="C50" s="51" t="s">
        <v>344</v>
      </c>
      <c r="D50" s="51" t="s">
        <v>345</v>
      </c>
      <c r="E50" s="51" t="s">
        <v>345</v>
      </c>
      <c r="F50" s="25" t="s">
        <v>170</v>
      </c>
      <c r="G50" s="25" t="s">
        <v>175</v>
      </c>
      <c r="H50" s="25" t="s">
        <v>180</v>
      </c>
      <c r="I50" s="25" t="s">
        <v>431</v>
      </c>
      <c r="J50" s="25" t="s">
        <v>432</v>
      </c>
      <c r="K50" s="52"/>
      <c r="L50" s="52"/>
      <c r="M50" s="52" t="s">
        <v>345</v>
      </c>
      <c r="N50" s="52"/>
      <c r="O50" s="52"/>
      <c r="P50" s="25">
        <v>419</v>
      </c>
      <c r="Q50" s="52" t="s">
        <v>346</v>
      </c>
      <c r="R50" s="25" t="s">
        <v>36</v>
      </c>
      <c r="S50" s="25"/>
      <c r="T50" s="25"/>
      <c r="U50" s="25"/>
      <c r="V50" s="25"/>
      <c r="W50" s="25"/>
      <c r="X50" s="25"/>
      <c r="Y50" s="25"/>
      <c r="Z50" s="25"/>
      <c r="AA50" s="25"/>
      <c r="AB50" s="25"/>
      <c r="AC50" s="25"/>
      <c r="AD50" s="25"/>
      <c r="AE50" s="25"/>
      <c r="AF50" s="25"/>
      <c r="AG50" s="25" t="s">
        <v>434</v>
      </c>
      <c r="AH50" s="25" t="s">
        <v>460</v>
      </c>
      <c r="AI50" s="25" t="s">
        <v>457</v>
      </c>
      <c r="AJ50" s="25" t="s">
        <v>437</v>
      </c>
      <c r="AK50" s="23" t="s">
        <v>545</v>
      </c>
      <c r="AL50" s="23" t="s">
        <v>546</v>
      </c>
      <c r="AM50" s="53">
        <v>0</v>
      </c>
      <c r="AN50" s="54">
        <v>100</v>
      </c>
      <c r="AO50" s="54">
        <v>90</v>
      </c>
      <c r="AP50" s="54">
        <v>100</v>
      </c>
      <c r="AQ50" s="54">
        <v>100</v>
      </c>
      <c r="AR50" s="54">
        <v>100</v>
      </c>
      <c r="AS50" s="54">
        <v>100</v>
      </c>
      <c r="AT50" s="54">
        <v>0</v>
      </c>
      <c r="AU50" s="54">
        <v>90</v>
      </c>
      <c r="AV50" s="54">
        <v>7.5</v>
      </c>
      <c r="AW50" s="55">
        <v>7.5</v>
      </c>
      <c r="AX50" s="54">
        <v>7.5</v>
      </c>
      <c r="AY50" s="79">
        <v>4.17</v>
      </c>
      <c r="AZ50" s="79">
        <v>8.33</v>
      </c>
      <c r="BA50" s="80">
        <v>10</v>
      </c>
      <c r="BB50" s="81">
        <v>7.5</v>
      </c>
      <c r="BC50" s="81">
        <v>6.67</v>
      </c>
      <c r="BD50" s="25">
        <v>5.83</v>
      </c>
      <c r="BE50" s="25">
        <v>8.34</v>
      </c>
      <c r="BF50" s="25">
        <v>5.83</v>
      </c>
      <c r="BG50" s="80">
        <v>10.83</v>
      </c>
    </row>
    <row r="51" spans="1:59" ht="84.75" customHeight="1" x14ac:dyDescent="0.25">
      <c r="A51" s="43" t="s">
        <v>297</v>
      </c>
      <c r="B51" s="43" t="s">
        <v>236</v>
      </c>
      <c r="C51" s="43" t="s">
        <v>344</v>
      </c>
      <c r="D51" s="43" t="s">
        <v>345</v>
      </c>
      <c r="E51" s="43" t="s">
        <v>345</v>
      </c>
      <c r="F51" s="30" t="s">
        <v>170</v>
      </c>
      <c r="G51" s="30" t="s">
        <v>175</v>
      </c>
      <c r="H51" s="30" t="s">
        <v>180</v>
      </c>
      <c r="I51" s="30" t="s">
        <v>431</v>
      </c>
      <c r="J51" s="30" t="s">
        <v>432</v>
      </c>
      <c r="K51" s="36"/>
      <c r="L51" s="36"/>
      <c r="M51" s="36" t="s">
        <v>345</v>
      </c>
      <c r="N51" s="36"/>
      <c r="O51" s="36"/>
      <c r="P51" s="30">
        <v>421</v>
      </c>
      <c r="Q51" s="36" t="s">
        <v>347</v>
      </c>
      <c r="R51" s="30" t="s">
        <v>36</v>
      </c>
      <c r="S51" s="30"/>
      <c r="T51" s="30"/>
      <c r="U51" s="30"/>
      <c r="V51" s="30"/>
      <c r="W51" s="30"/>
      <c r="X51" s="30"/>
      <c r="Y51" s="30"/>
      <c r="Z51" s="30"/>
      <c r="AA51" s="30"/>
      <c r="AB51" s="30"/>
      <c r="AC51" s="30"/>
      <c r="AD51" s="30"/>
      <c r="AE51" s="30"/>
      <c r="AF51" s="30"/>
      <c r="AG51" s="30" t="s">
        <v>434</v>
      </c>
      <c r="AH51" s="30" t="s">
        <v>460</v>
      </c>
      <c r="AI51" s="30" t="s">
        <v>457</v>
      </c>
      <c r="AJ51" s="30" t="s">
        <v>437</v>
      </c>
      <c r="AK51" s="29" t="s">
        <v>547</v>
      </c>
      <c r="AL51" s="28" t="s">
        <v>548</v>
      </c>
      <c r="AM51" s="59">
        <v>0</v>
      </c>
      <c r="AN51" s="60">
        <v>100</v>
      </c>
      <c r="AO51" s="60">
        <v>100</v>
      </c>
      <c r="AP51" s="60">
        <v>100</v>
      </c>
      <c r="AQ51" s="60">
        <v>100</v>
      </c>
      <c r="AR51" s="60">
        <v>100</v>
      </c>
      <c r="AS51" s="60">
        <v>139.80000000000001</v>
      </c>
      <c r="AT51" s="60">
        <v>0</v>
      </c>
      <c r="AU51" s="60">
        <v>100</v>
      </c>
      <c r="AV51" s="60">
        <v>8.33</v>
      </c>
      <c r="AW51" s="61">
        <v>8.33</v>
      </c>
      <c r="AX51" s="60">
        <v>8.33</v>
      </c>
      <c r="AY51" s="59">
        <v>0</v>
      </c>
      <c r="AZ51" s="82">
        <v>0</v>
      </c>
      <c r="BA51" s="59">
        <v>0</v>
      </c>
      <c r="BB51" s="59">
        <v>0</v>
      </c>
      <c r="BC51" s="59">
        <v>15</v>
      </c>
      <c r="BD51" s="59">
        <v>15</v>
      </c>
      <c r="BE51" s="59">
        <v>15</v>
      </c>
      <c r="BF51" s="59">
        <v>15</v>
      </c>
      <c r="BG51" s="30">
        <v>15.01</v>
      </c>
    </row>
    <row r="52" spans="1:59" ht="84.75" customHeight="1" x14ac:dyDescent="0.25">
      <c r="A52" s="51" t="s">
        <v>297</v>
      </c>
      <c r="B52" s="51" t="s">
        <v>236</v>
      </c>
      <c r="C52" s="51" t="s">
        <v>344</v>
      </c>
      <c r="D52" s="51" t="s">
        <v>345</v>
      </c>
      <c r="E52" s="51" t="s">
        <v>345</v>
      </c>
      <c r="F52" s="25" t="s">
        <v>170</v>
      </c>
      <c r="G52" s="25" t="s">
        <v>175</v>
      </c>
      <c r="H52" s="25" t="s">
        <v>180</v>
      </c>
      <c r="I52" s="25" t="s">
        <v>431</v>
      </c>
      <c r="J52" s="25" t="s">
        <v>432</v>
      </c>
      <c r="K52" s="52"/>
      <c r="L52" s="52"/>
      <c r="M52" s="52" t="s">
        <v>345</v>
      </c>
      <c r="N52" s="52"/>
      <c r="O52" s="52"/>
      <c r="P52" s="25">
        <v>422</v>
      </c>
      <c r="Q52" s="52" t="s">
        <v>348</v>
      </c>
      <c r="R52" s="25" t="s">
        <v>36</v>
      </c>
      <c r="S52" s="25"/>
      <c r="T52" s="25"/>
      <c r="U52" s="25"/>
      <c r="V52" s="25"/>
      <c r="W52" s="25"/>
      <c r="X52" s="25"/>
      <c r="Y52" s="25"/>
      <c r="Z52" s="25"/>
      <c r="AA52" s="25"/>
      <c r="AB52" s="25"/>
      <c r="AC52" s="25"/>
      <c r="AD52" s="25"/>
      <c r="AE52" s="25"/>
      <c r="AF52" s="25"/>
      <c r="AG52" s="25" t="s">
        <v>434</v>
      </c>
      <c r="AH52" s="25" t="s">
        <v>460</v>
      </c>
      <c r="AI52" s="25" t="s">
        <v>436</v>
      </c>
      <c r="AJ52" s="25" t="s">
        <v>437</v>
      </c>
      <c r="AK52" s="24" t="s">
        <v>549</v>
      </c>
      <c r="AL52" s="52" t="s">
        <v>550</v>
      </c>
      <c r="AM52" s="53">
        <v>0</v>
      </c>
      <c r="AN52" s="54">
        <v>98</v>
      </c>
      <c r="AO52" s="54">
        <v>98</v>
      </c>
      <c r="AP52" s="54">
        <v>98</v>
      </c>
      <c r="AQ52" s="54">
        <v>98</v>
      </c>
      <c r="AR52" s="54">
        <v>98</v>
      </c>
      <c r="AS52" s="54">
        <v>99.72</v>
      </c>
      <c r="AT52" s="54">
        <v>0</v>
      </c>
      <c r="AU52" s="54">
        <v>98</v>
      </c>
      <c r="AV52" s="54">
        <v>98</v>
      </c>
      <c r="AW52" s="55">
        <v>98</v>
      </c>
      <c r="AX52" s="54">
        <v>98</v>
      </c>
      <c r="AY52" s="53">
        <v>98</v>
      </c>
      <c r="AZ52" s="79">
        <v>98</v>
      </c>
      <c r="BA52" s="53">
        <v>98</v>
      </c>
      <c r="BB52" s="53">
        <v>98</v>
      </c>
      <c r="BC52" s="53">
        <v>98</v>
      </c>
      <c r="BD52" s="53">
        <v>98</v>
      </c>
      <c r="BE52" s="53">
        <v>98</v>
      </c>
      <c r="BF52" s="53">
        <v>98</v>
      </c>
      <c r="BG52" s="53">
        <v>98</v>
      </c>
    </row>
    <row r="53" spans="1:59" ht="84.75" customHeight="1" x14ac:dyDescent="0.25">
      <c r="A53" s="43" t="s">
        <v>297</v>
      </c>
      <c r="B53" s="43" t="s">
        <v>236</v>
      </c>
      <c r="C53" s="43" t="s">
        <v>344</v>
      </c>
      <c r="D53" s="43" t="s">
        <v>345</v>
      </c>
      <c r="E53" s="43" t="s">
        <v>345</v>
      </c>
      <c r="F53" s="30" t="s">
        <v>170</v>
      </c>
      <c r="G53" s="30" t="s">
        <v>175</v>
      </c>
      <c r="H53" s="30" t="s">
        <v>180</v>
      </c>
      <c r="I53" s="30" t="s">
        <v>431</v>
      </c>
      <c r="J53" s="30" t="s">
        <v>432</v>
      </c>
      <c r="K53" s="36"/>
      <c r="L53" s="36"/>
      <c r="M53" s="36" t="s">
        <v>345</v>
      </c>
      <c r="N53" s="36"/>
      <c r="O53" s="36"/>
      <c r="P53" s="30">
        <v>423</v>
      </c>
      <c r="Q53" s="36" t="s">
        <v>349</v>
      </c>
      <c r="R53" s="30" t="s">
        <v>36</v>
      </c>
      <c r="S53" s="30"/>
      <c r="T53" s="30"/>
      <c r="U53" s="30"/>
      <c r="V53" s="30"/>
      <c r="W53" s="30"/>
      <c r="X53" s="30"/>
      <c r="Y53" s="30"/>
      <c r="Z53" s="30"/>
      <c r="AA53" s="30"/>
      <c r="AB53" s="30"/>
      <c r="AC53" s="30"/>
      <c r="AD53" s="30"/>
      <c r="AE53" s="30"/>
      <c r="AF53" s="30"/>
      <c r="AG53" s="30" t="s">
        <v>434</v>
      </c>
      <c r="AH53" s="30" t="s">
        <v>463</v>
      </c>
      <c r="AI53" s="30" t="s">
        <v>436</v>
      </c>
      <c r="AJ53" s="30" t="s">
        <v>437</v>
      </c>
      <c r="AK53" s="36" t="s">
        <v>551</v>
      </c>
      <c r="AL53" s="36" t="s">
        <v>552</v>
      </c>
      <c r="AM53" s="59">
        <v>0</v>
      </c>
      <c r="AN53" s="60">
        <v>95</v>
      </c>
      <c r="AO53" s="60">
        <v>95</v>
      </c>
      <c r="AP53" s="60">
        <v>95</v>
      </c>
      <c r="AQ53" s="60">
        <v>95</v>
      </c>
      <c r="AR53" s="60">
        <v>95</v>
      </c>
      <c r="AS53" s="60">
        <v>93</v>
      </c>
      <c r="AT53" s="60">
        <v>2</v>
      </c>
      <c r="AU53" s="60">
        <v>95</v>
      </c>
      <c r="AV53" s="60">
        <v>0</v>
      </c>
      <c r="AW53" s="61">
        <v>0</v>
      </c>
      <c r="AX53" s="60">
        <v>95</v>
      </c>
      <c r="AY53" s="59">
        <v>0</v>
      </c>
      <c r="AZ53" s="43">
        <v>0</v>
      </c>
      <c r="BA53" s="30">
        <v>95</v>
      </c>
      <c r="BB53" s="30">
        <v>0</v>
      </c>
      <c r="BC53" s="30">
        <v>0</v>
      </c>
      <c r="BD53" s="30">
        <v>95</v>
      </c>
      <c r="BE53" s="30">
        <v>0</v>
      </c>
      <c r="BF53" s="30">
        <v>0</v>
      </c>
      <c r="BG53" s="30">
        <v>95</v>
      </c>
    </row>
    <row r="54" spans="1:59" ht="84.75" customHeight="1" x14ac:dyDescent="0.25">
      <c r="A54" s="51" t="s">
        <v>297</v>
      </c>
      <c r="B54" s="51" t="s">
        <v>236</v>
      </c>
      <c r="C54" s="51" t="s">
        <v>344</v>
      </c>
      <c r="D54" s="51" t="s">
        <v>345</v>
      </c>
      <c r="E54" s="51" t="s">
        <v>345</v>
      </c>
      <c r="F54" s="25" t="s">
        <v>170</v>
      </c>
      <c r="G54" s="25" t="s">
        <v>175</v>
      </c>
      <c r="H54" s="25" t="s">
        <v>180</v>
      </c>
      <c r="I54" s="25" t="s">
        <v>431</v>
      </c>
      <c r="J54" s="25" t="s">
        <v>432</v>
      </c>
      <c r="K54" s="52"/>
      <c r="L54" s="52"/>
      <c r="M54" s="52" t="s">
        <v>345</v>
      </c>
      <c r="N54" s="52"/>
      <c r="O54" s="52"/>
      <c r="P54" s="25">
        <v>426</v>
      </c>
      <c r="Q54" s="52" t="s">
        <v>350</v>
      </c>
      <c r="R54" s="25" t="s">
        <v>36</v>
      </c>
      <c r="S54" s="25"/>
      <c r="T54" s="25"/>
      <c r="U54" s="25"/>
      <c r="V54" s="25"/>
      <c r="W54" s="25"/>
      <c r="X54" s="25"/>
      <c r="Y54" s="25"/>
      <c r="Z54" s="25"/>
      <c r="AA54" s="25"/>
      <c r="AB54" s="25"/>
      <c r="AC54" s="25"/>
      <c r="AD54" s="25"/>
      <c r="AE54" s="25"/>
      <c r="AF54" s="25"/>
      <c r="AG54" s="25" t="s">
        <v>434</v>
      </c>
      <c r="AH54" s="25" t="s">
        <v>463</v>
      </c>
      <c r="AI54" s="25" t="s">
        <v>457</v>
      </c>
      <c r="AJ54" s="25" t="s">
        <v>437</v>
      </c>
      <c r="AK54" s="23" t="s">
        <v>553</v>
      </c>
      <c r="AL54" s="23" t="s">
        <v>554</v>
      </c>
      <c r="AM54" s="53">
        <v>0</v>
      </c>
      <c r="AN54" s="54">
        <v>100</v>
      </c>
      <c r="AO54" s="54">
        <v>100</v>
      </c>
      <c r="AP54" s="54">
        <v>100</v>
      </c>
      <c r="AQ54" s="54">
        <v>100</v>
      </c>
      <c r="AR54" s="54">
        <v>100</v>
      </c>
      <c r="AS54" s="54">
        <v>100</v>
      </c>
      <c r="AT54" s="54">
        <v>0</v>
      </c>
      <c r="AU54" s="54">
        <v>100</v>
      </c>
      <c r="AV54" s="54">
        <v>0</v>
      </c>
      <c r="AW54" s="55">
        <v>0</v>
      </c>
      <c r="AX54" s="54">
        <v>18</v>
      </c>
      <c r="AY54" s="53">
        <v>0</v>
      </c>
      <c r="AZ54" s="51">
        <v>0</v>
      </c>
      <c r="BA54" s="25">
        <v>32</v>
      </c>
      <c r="BB54" s="25">
        <v>0</v>
      </c>
      <c r="BC54" s="25">
        <v>0</v>
      </c>
      <c r="BD54" s="25">
        <v>22</v>
      </c>
      <c r="BE54" s="25">
        <v>0</v>
      </c>
      <c r="BF54" s="25">
        <v>0</v>
      </c>
      <c r="BG54" s="25">
        <v>28</v>
      </c>
    </row>
    <row r="55" spans="1:59" ht="84.75" customHeight="1" x14ac:dyDescent="0.25">
      <c r="A55" s="43" t="s">
        <v>297</v>
      </c>
      <c r="B55" s="43" t="s">
        <v>236</v>
      </c>
      <c r="C55" s="43" t="s">
        <v>344</v>
      </c>
      <c r="D55" s="43" t="s">
        <v>345</v>
      </c>
      <c r="E55" s="43" t="s">
        <v>345</v>
      </c>
      <c r="F55" s="30" t="s">
        <v>170</v>
      </c>
      <c r="G55" s="30" t="s">
        <v>175</v>
      </c>
      <c r="H55" s="30" t="s">
        <v>180</v>
      </c>
      <c r="I55" s="30" t="s">
        <v>431</v>
      </c>
      <c r="J55" s="30" t="s">
        <v>432</v>
      </c>
      <c r="K55" s="36"/>
      <c r="L55" s="36"/>
      <c r="M55" s="36" t="s">
        <v>345</v>
      </c>
      <c r="N55" s="36"/>
      <c r="O55" s="36"/>
      <c r="P55" s="30">
        <v>123</v>
      </c>
      <c r="Q55" s="36" t="s">
        <v>351</v>
      </c>
      <c r="R55" s="30" t="s">
        <v>36</v>
      </c>
      <c r="S55" s="30"/>
      <c r="T55" s="30"/>
      <c r="U55" s="30"/>
      <c r="V55" s="30"/>
      <c r="W55" s="30"/>
      <c r="X55" s="30"/>
      <c r="Y55" s="30"/>
      <c r="Z55" s="30"/>
      <c r="AA55" s="30"/>
      <c r="AB55" s="30"/>
      <c r="AC55" s="30"/>
      <c r="AD55" s="30"/>
      <c r="AE55" s="30"/>
      <c r="AF55" s="30"/>
      <c r="AG55" s="30" t="s">
        <v>434</v>
      </c>
      <c r="AH55" s="30" t="s">
        <v>460</v>
      </c>
      <c r="AI55" s="30" t="s">
        <v>457</v>
      </c>
      <c r="AJ55" s="30" t="s">
        <v>437</v>
      </c>
      <c r="AK55" s="29" t="s">
        <v>555</v>
      </c>
      <c r="AL55" s="28" t="s">
        <v>556</v>
      </c>
      <c r="AM55" s="59">
        <v>0</v>
      </c>
      <c r="AN55" s="60">
        <v>100</v>
      </c>
      <c r="AO55" s="60">
        <v>100</v>
      </c>
      <c r="AP55" s="60">
        <v>100</v>
      </c>
      <c r="AQ55" s="60">
        <v>100</v>
      </c>
      <c r="AR55" s="60">
        <v>100</v>
      </c>
      <c r="AS55" s="60">
        <v>147.79</v>
      </c>
      <c r="AT55" s="60">
        <v>0</v>
      </c>
      <c r="AU55" s="60">
        <v>100</v>
      </c>
      <c r="AV55" s="60">
        <v>8.33</v>
      </c>
      <c r="AW55" s="61">
        <v>8.33</v>
      </c>
      <c r="AX55" s="60">
        <v>8.33</v>
      </c>
      <c r="AY55" s="59">
        <v>8.33</v>
      </c>
      <c r="AZ55" s="59">
        <v>8.33</v>
      </c>
      <c r="BA55" s="59">
        <v>8.33</v>
      </c>
      <c r="BB55" s="59">
        <v>8.33</v>
      </c>
      <c r="BC55" s="59">
        <v>8.33</v>
      </c>
      <c r="BD55" s="59">
        <v>8.33</v>
      </c>
      <c r="BE55" s="59">
        <v>8.33</v>
      </c>
      <c r="BF55" s="59">
        <v>8.33</v>
      </c>
      <c r="BG55" s="59">
        <v>8.33</v>
      </c>
    </row>
    <row r="56" spans="1:59" ht="84.75" customHeight="1" x14ac:dyDescent="0.25">
      <c r="A56" s="51" t="s">
        <v>297</v>
      </c>
      <c r="B56" s="51" t="s">
        <v>236</v>
      </c>
      <c r="C56" s="51" t="s">
        <v>344</v>
      </c>
      <c r="D56" s="51" t="s">
        <v>345</v>
      </c>
      <c r="E56" s="51" t="s">
        <v>345</v>
      </c>
      <c r="F56" s="25" t="s">
        <v>170</v>
      </c>
      <c r="G56" s="25" t="s">
        <v>175</v>
      </c>
      <c r="H56" s="25" t="s">
        <v>180</v>
      </c>
      <c r="I56" s="25" t="s">
        <v>431</v>
      </c>
      <c r="J56" s="25" t="s">
        <v>432</v>
      </c>
      <c r="K56" s="52"/>
      <c r="L56" s="52"/>
      <c r="M56" s="52" t="s">
        <v>345</v>
      </c>
      <c r="N56" s="52"/>
      <c r="O56" s="52"/>
      <c r="P56" s="25">
        <v>144</v>
      </c>
      <c r="Q56" s="52" t="s">
        <v>352</v>
      </c>
      <c r="R56" s="25" t="s">
        <v>36</v>
      </c>
      <c r="S56" s="25"/>
      <c r="T56" s="25"/>
      <c r="U56" s="25"/>
      <c r="V56" s="25"/>
      <c r="W56" s="25"/>
      <c r="X56" s="25"/>
      <c r="Y56" s="25"/>
      <c r="Z56" s="25"/>
      <c r="AA56" s="25"/>
      <c r="AB56" s="25"/>
      <c r="AC56" s="25"/>
      <c r="AD56" s="25"/>
      <c r="AE56" s="25"/>
      <c r="AF56" s="25"/>
      <c r="AG56" s="25" t="s">
        <v>434</v>
      </c>
      <c r="AH56" s="25" t="s">
        <v>440</v>
      </c>
      <c r="AI56" s="25" t="s">
        <v>457</v>
      </c>
      <c r="AJ56" s="25" t="s">
        <v>437</v>
      </c>
      <c r="AK56" s="23" t="s">
        <v>557</v>
      </c>
      <c r="AL56" s="23" t="s">
        <v>558</v>
      </c>
      <c r="AM56" s="53">
        <v>0</v>
      </c>
      <c r="AN56" s="53">
        <v>0</v>
      </c>
      <c r="AO56" s="54">
        <v>100</v>
      </c>
      <c r="AP56" s="54">
        <v>100</v>
      </c>
      <c r="AQ56" s="54">
        <v>100</v>
      </c>
      <c r="AR56" s="54">
        <v>100</v>
      </c>
      <c r="AS56" s="53">
        <v>0</v>
      </c>
      <c r="AT56" s="53">
        <v>0</v>
      </c>
      <c r="AU56" s="54">
        <v>100</v>
      </c>
      <c r="AV56" s="53">
        <v>0</v>
      </c>
      <c r="AW56" s="55">
        <v>0</v>
      </c>
      <c r="AX56" s="54">
        <v>0</v>
      </c>
      <c r="AY56" s="83">
        <v>20</v>
      </c>
      <c r="AZ56" s="51">
        <v>0</v>
      </c>
      <c r="BA56" s="25">
        <v>20</v>
      </c>
      <c r="BB56" s="25">
        <v>0</v>
      </c>
      <c r="BC56" s="25">
        <v>20</v>
      </c>
      <c r="BD56" s="25">
        <v>0</v>
      </c>
      <c r="BE56" s="25">
        <v>20</v>
      </c>
      <c r="BF56" s="25">
        <v>0</v>
      </c>
      <c r="BG56" s="25">
        <v>20</v>
      </c>
    </row>
    <row r="57" spans="1:59" ht="84.75" customHeight="1" x14ac:dyDescent="0.25">
      <c r="A57" s="43" t="s">
        <v>297</v>
      </c>
      <c r="B57" s="43" t="s">
        <v>236</v>
      </c>
      <c r="C57" s="43" t="s">
        <v>344</v>
      </c>
      <c r="D57" s="43" t="s">
        <v>345</v>
      </c>
      <c r="E57" s="43" t="s">
        <v>345</v>
      </c>
      <c r="F57" s="30" t="s">
        <v>170</v>
      </c>
      <c r="G57" s="30" t="s">
        <v>175</v>
      </c>
      <c r="H57" s="30" t="s">
        <v>180</v>
      </c>
      <c r="I57" s="30" t="s">
        <v>431</v>
      </c>
      <c r="J57" s="30" t="s">
        <v>432</v>
      </c>
      <c r="K57" s="36"/>
      <c r="L57" s="36"/>
      <c r="M57" s="36" t="s">
        <v>345</v>
      </c>
      <c r="N57" s="36"/>
      <c r="O57" s="36"/>
      <c r="P57" s="30">
        <v>181</v>
      </c>
      <c r="Q57" s="36" t="s">
        <v>353</v>
      </c>
      <c r="R57" s="30" t="s">
        <v>36</v>
      </c>
      <c r="S57" s="30"/>
      <c r="T57" s="30"/>
      <c r="U57" s="30"/>
      <c r="V57" s="30"/>
      <c r="W57" s="30"/>
      <c r="X57" s="30"/>
      <c r="Y57" s="30"/>
      <c r="Z57" s="30"/>
      <c r="AA57" s="30"/>
      <c r="AB57" s="30"/>
      <c r="AC57" s="30"/>
      <c r="AD57" s="30"/>
      <c r="AE57" s="30"/>
      <c r="AF57" s="30"/>
      <c r="AG57" s="30" t="s">
        <v>434</v>
      </c>
      <c r="AH57" s="30" t="s">
        <v>463</v>
      </c>
      <c r="AI57" s="30" t="s">
        <v>457</v>
      </c>
      <c r="AJ57" s="30" t="s">
        <v>437</v>
      </c>
      <c r="AK57" s="28" t="s">
        <v>559</v>
      </c>
      <c r="AL57" s="28" t="s">
        <v>560</v>
      </c>
      <c r="AM57" s="59">
        <v>0</v>
      </c>
      <c r="AN57" s="59">
        <v>0</v>
      </c>
      <c r="AO57" s="60">
        <v>100</v>
      </c>
      <c r="AP57" s="60">
        <v>100</v>
      </c>
      <c r="AQ57" s="60">
        <v>100</v>
      </c>
      <c r="AR57" s="60">
        <v>100</v>
      </c>
      <c r="AS57" s="59">
        <v>0</v>
      </c>
      <c r="AT57" s="59">
        <v>0</v>
      </c>
      <c r="AU57" s="60">
        <v>100</v>
      </c>
      <c r="AV57" s="59">
        <v>0</v>
      </c>
      <c r="AW57" s="61">
        <v>0</v>
      </c>
      <c r="AX57" s="60">
        <v>25</v>
      </c>
      <c r="AY57" s="72">
        <v>0</v>
      </c>
      <c r="AZ57" s="43">
        <v>0</v>
      </c>
      <c r="BA57" s="30">
        <v>25</v>
      </c>
      <c r="BB57" s="30">
        <v>0</v>
      </c>
      <c r="BC57" s="30">
        <v>0</v>
      </c>
      <c r="BD57" s="30">
        <v>25</v>
      </c>
      <c r="BE57" s="30">
        <v>0</v>
      </c>
      <c r="BF57" s="30">
        <v>0</v>
      </c>
      <c r="BG57" s="30">
        <v>25</v>
      </c>
    </row>
    <row r="58" spans="1:59" ht="84.75" customHeight="1" x14ac:dyDescent="0.25">
      <c r="A58" s="43" t="s">
        <v>297</v>
      </c>
      <c r="B58" s="43" t="s">
        <v>236</v>
      </c>
      <c r="C58" s="43" t="s">
        <v>344</v>
      </c>
      <c r="D58" s="43" t="s">
        <v>354</v>
      </c>
      <c r="E58" s="43" t="s">
        <v>354</v>
      </c>
      <c r="F58" s="30" t="s">
        <v>170</v>
      </c>
      <c r="G58" s="30" t="s">
        <v>175</v>
      </c>
      <c r="H58" s="30" t="s">
        <v>180</v>
      </c>
      <c r="I58" s="30" t="s">
        <v>431</v>
      </c>
      <c r="J58" s="30" t="s">
        <v>432</v>
      </c>
      <c r="K58" s="30"/>
      <c r="L58" s="30"/>
      <c r="M58" s="30" t="s">
        <v>354</v>
      </c>
      <c r="N58" s="30"/>
      <c r="O58" s="30"/>
      <c r="P58" s="30">
        <v>376</v>
      </c>
      <c r="Q58" s="36" t="s">
        <v>355</v>
      </c>
      <c r="R58" s="30" t="s">
        <v>36</v>
      </c>
      <c r="S58" s="30"/>
      <c r="T58" s="30"/>
      <c r="U58" s="30"/>
      <c r="V58" s="30"/>
      <c r="W58" s="30"/>
      <c r="X58" s="30"/>
      <c r="Y58" s="30"/>
      <c r="Z58" s="30"/>
      <c r="AA58" s="30"/>
      <c r="AB58" s="30"/>
      <c r="AC58" s="30"/>
      <c r="AD58" s="30"/>
      <c r="AE58" s="30"/>
      <c r="AF58" s="30"/>
      <c r="AG58" s="30" t="s">
        <v>434</v>
      </c>
      <c r="AH58" s="30" t="s">
        <v>460</v>
      </c>
      <c r="AI58" s="30" t="s">
        <v>457</v>
      </c>
      <c r="AJ58" s="30" t="s">
        <v>437</v>
      </c>
      <c r="AK58" s="36" t="s">
        <v>561</v>
      </c>
      <c r="AL58" s="30" t="s">
        <v>562</v>
      </c>
      <c r="AM58" s="59">
        <v>0</v>
      </c>
      <c r="AN58" s="60">
        <v>98</v>
      </c>
      <c r="AO58" s="60">
        <v>98</v>
      </c>
      <c r="AP58" s="60">
        <v>98</v>
      </c>
      <c r="AQ58" s="60">
        <v>98</v>
      </c>
      <c r="AR58" s="60">
        <v>98</v>
      </c>
      <c r="AS58" s="60">
        <v>99.852961636307896</v>
      </c>
      <c r="AT58" s="60">
        <v>0</v>
      </c>
      <c r="AU58" s="60">
        <v>98</v>
      </c>
      <c r="AV58" s="60">
        <v>75</v>
      </c>
      <c r="AW58" s="70">
        <v>0</v>
      </c>
      <c r="AX58" s="60">
        <v>1</v>
      </c>
      <c r="AY58" s="59">
        <v>4</v>
      </c>
      <c r="AZ58" s="59">
        <v>5</v>
      </c>
      <c r="BA58" s="59">
        <v>0</v>
      </c>
      <c r="BB58" s="59">
        <v>5</v>
      </c>
      <c r="BC58" s="59">
        <v>5</v>
      </c>
      <c r="BD58" s="59">
        <v>1</v>
      </c>
      <c r="BE58" s="59">
        <v>1</v>
      </c>
      <c r="BF58" s="59">
        <v>1</v>
      </c>
      <c r="BG58" s="59">
        <v>0</v>
      </c>
    </row>
    <row r="59" spans="1:59" ht="84.75" customHeight="1" x14ac:dyDescent="0.25">
      <c r="A59" s="43" t="s">
        <v>297</v>
      </c>
      <c r="B59" s="43" t="s">
        <v>236</v>
      </c>
      <c r="C59" s="43" t="s">
        <v>344</v>
      </c>
      <c r="D59" s="43" t="s">
        <v>354</v>
      </c>
      <c r="E59" s="43" t="s">
        <v>354</v>
      </c>
      <c r="F59" s="30" t="s">
        <v>170</v>
      </c>
      <c r="G59" s="30" t="s">
        <v>175</v>
      </c>
      <c r="H59" s="30" t="s">
        <v>180</v>
      </c>
      <c r="I59" s="30" t="s">
        <v>431</v>
      </c>
      <c r="J59" s="30" t="s">
        <v>432</v>
      </c>
      <c r="K59" s="30"/>
      <c r="L59" s="30"/>
      <c r="M59" s="30" t="s">
        <v>354</v>
      </c>
      <c r="N59" s="30"/>
      <c r="O59" s="30"/>
      <c r="P59" s="30">
        <v>378</v>
      </c>
      <c r="Q59" s="36" t="s">
        <v>356</v>
      </c>
      <c r="R59" s="30" t="s">
        <v>36</v>
      </c>
      <c r="S59" s="30"/>
      <c r="T59" s="30"/>
      <c r="U59" s="30"/>
      <c r="V59" s="30"/>
      <c r="W59" s="30"/>
      <c r="X59" s="30"/>
      <c r="Y59" s="30"/>
      <c r="Z59" s="30"/>
      <c r="AA59" s="30"/>
      <c r="AB59" s="30"/>
      <c r="AC59" s="30"/>
      <c r="AD59" s="30"/>
      <c r="AE59" s="30"/>
      <c r="AF59" s="30"/>
      <c r="AG59" s="30" t="s">
        <v>434</v>
      </c>
      <c r="AH59" s="30" t="s">
        <v>460</v>
      </c>
      <c r="AI59" s="30" t="s">
        <v>457</v>
      </c>
      <c r="AJ59" s="30" t="s">
        <v>437</v>
      </c>
      <c r="AK59" s="36" t="s">
        <v>563</v>
      </c>
      <c r="AL59" s="30" t="s">
        <v>564</v>
      </c>
      <c r="AM59" s="59">
        <v>0</v>
      </c>
      <c r="AN59" s="60">
        <v>95</v>
      </c>
      <c r="AO59" s="60">
        <v>95</v>
      </c>
      <c r="AP59" s="60">
        <v>95</v>
      </c>
      <c r="AQ59" s="60">
        <v>95</v>
      </c>
      <c r="AR59" s="60">
        <v>95</v>
      </c>
      <c r="AS59" s="60">
        <v>99.66</v>
      </c>
      <c r="AT59" s="60">
        <v>0</v>
      </c>
      <c r="AU59" s="60">
        <v>95</v>
      </c>
      <c r="AV59" s="60">
        <v>6</v>
      </c>
      <c r="AW59" s="70">
        <v>10</v>
      </c>
      <c r="AX59" s="60">
        <v>7</v>
      </c>
      <c r="AY59" s="59">
        <v>7</v>
      </c>
      <c r="AZ59" s="59">
        <v>7</v>
      </c>
      <c r="BA59" s="59">
        <v>9</v>
      </c>
      <c r="BB59" s="59">
        <v>7</v>
      </c>
      <c r="BC59" s="59">
        <v>9</v>
      </c>
      <c r="BD59" s="59">
        <v>4</v>
      </c>
      <c r="BE59" s="59">
        <v>12</v>
      </c>
      <c r="BF59" s="59">
        <v>7</v>
      </c>
      <c r="BG59" s="59">
        <v>10</v>
      </c>
    </row>
    <row r="60" spans="1:59" ht="84.75" customHeight="1" x14ac:dyDescent="0.25">
      <c r="A60" s="43" t="s">
        <v>297</v>
      </c>
      <c r="B60" s="43" t="s">
        <v>236</v>
      </c>
      <c r="C60" s="43" t="s">
        <v>344</v>
      </c>
      <c r="D60" s="43" t="s">
        <v>354</v>
      </c>
      <c r="E60" s="43" t="s">
        <v>354</v>
      </c>
      <c r="F60" s="30" t="s">
        <v>170</v>
      </c>
      <c r="G60" s="30" t="s">
        <v>175</v>
      </c>
      <c r="H60" s="30" t="s">
        <v>180</v>
      </c>
      <c r="I60" s="30" t="s">
        <v>431</v>
      </c>
      <c r="J60" s="30" t="s">
        <v>432</v>
      </c>
      <c r="K60" s="30"/>
      <c r="L60" s="30"/>
      <c r="M60" s="30" t="s">
        <v>354</v>
      </c>
      <c r="N60" s="30"/>
      <c r="O60" s="30"/>
      <c r="P60" s="30">
        <v>379</v>
      </c>
      <c r="Q60" s="36" t="s">
        <v>357</v>
      </c>
      <c r="R60" s="30" t="s">
        <v>36</v>
      </c>
      <c r="S60" s="30"/>
      <c r="T60" s="30"/>
      <c r="U60" s="30"/>
      <c r="V60" s="30"/>
      <c r="W60" s="30"/>
      <c r="X60" s="30"/>
      <c r="Y60" s="30"/>
      <c r="Z60" s="30"/>
      <c r="AA60" s="30"/>
      <c r="AB60" s="30"/>
      <c r="AC60" s="30"/>
      <c r="AD60" s="30"/>
      <c r="AE60" s="30"/>
      <c r="AF60" s="30"/>
      <c r="AG60" s="30" t="s">
        <v>434</v>
      </c>
      <c r="AH60" s="30" t="s">
        <v>463</v>
      </c>
      <c r="AI60" s="30" t="s">
        <v>457</v>
      </c>
      <c r="AJ60" s="30" t="s">
        <v>437</v>
      </c>
      <c r="AK60" s="36" t="s">
        <v>565</v>
      </c>
      <c r="AL60" s="30" t="s">
        <v>566</v>
      </c>
      <c r="AM60" s="59">
        <v>0</v>
      </c>
      <c r="AN60" s="60">
        <v>100</v>
      </c>
      <c r="AO60" s="60">
        <v>100</v>
      </c>
      <c r="AP60" s="60">
        <v>100</v>
      </c>
      <c r="AQ60" s="60">
        <v>100</v>
      </c>
      <c r="AR60" s="60">
        <v>100</v>
      </c>
      <c r="AS60" s="60">
        <v>85</v>
      </c>
      <c r="AT60" s="60">
        <v>15</v>
      </c>
      <c r="AU60" s="60">
        <v>100</v>
      </c>
      <c r="AV60" s="60">
        <v>0</v>
      </c>
      <c r="AW60" s="70">
        <v>0</v>
      </c>
      <c r="AX60" s="60">
        <v>12</v>
      </c>
      <c r="AY60" s="59">
        <v>0</v>
      </c>
      <c r="AZ60" s="59">
        <v>0</v>
      </c>
      <c r="BA60" s="59">
        <v>32</v>
      </c>
      <c r="BB60" s="59">
        <v>0</v>
      </c>
      <c r="BC60" s="59">
        <v>0</v>
      </c>
      <c r="BD60" s="59">
        <v>29</v>
      </c>
      <c r="BE60" s="59">
        <v>0</v>
      </c>
      <c r="BF60" s="59">
        <v>0</v>
      </c>
      <c r="BG60" s="59">
        <v>27</v>
      </c>
    </row>
    <row r="61" spans="1:59" ht="84.75" customHeight="1" x14ac:dyDescent="0.25">
      <c r="A61" s="43" t="s">
        <v>297</v>
      </c>
      <c r="B61" s="43" t="s">
        <v>236</v>
      </c>
      <c r="C61" s="43" t="s">
        <v>344</v>
      </c>
      <c r="D61" s="43" t="s">
        <v>354</v>
      </c>
      <c r="E61" s="43" t="s">
        <v>354</v>
      </c>
      <c r="F61" s="30" t="s">
        <v>170</v>
      </c>
      <c r="G61" s="30" t="s">
        <v>175</v>
      </c>
      <c r="H61" s="30" t="s">
        <v>180</v>
      </c>
      <c r="I61" s="30" t="s">
        <v>431</v>
      </c>
      <c r="J61" s="30" t="s">
        <v>432</v>
      </c>
      <c r="K61" s="30"/>
      <c r="L61" s="30"/>
      <c r="M61" s="30" t="s">
        <v>354</v>
      </c>
      <c r="N61" s="30"/>
      <c r="O61" s="30"/>
      <c r="P61" s="30">
        <v>380</v>
      </c>
      <c r="Q61" s="36" t="s">
        <v>358</v>
      </c>
      <c r="R61" s="30" t="s">
        <v>36</v>
      </c>
      <c r="S61" s="30"/>
      <c r="T61" s="30"/>
      <c r="U61" s="30"/>
      <c r="V61" s="30"/>
      <c r="W61" s="30"/>
      <c r="X61" s="30"/>
      <c r="Y61" s="30"/>
      <c r="Z61" s="30"/>
      <c r="AA61" s="30"/>
      <c r="AB61" s="30"/>
      <c r="AC61" s="30"/>
      <c r="AD61" s="30"/>
      <c r="AE61" s="30"/>
      <c r="AF61" s="30"/>
      <c r="AG61" s="30" t="s">
        <v>434</v>
      </c>
      <c r="AH61" s="30" t="s">
        <v>463</v>
      </c>
      <c r="AI61" s="30" t="s">
        <v>457</v>
      </c>
      <c r="AJ61" s="30" t="s">
        <v>437</v>
      </c>
      <c r="AK61" s="36" t="s">
        <v>567</v>
      </c>
      <c r="AL61" s="30" t="s">
        <v>568</v>
      </c>
      <c r="AM61" s="59">
        <v>0</v>
      </c>
      <c r="AN61" s="60">
        <v>95</v>
      </c>
      <c r="AO61" s="60">
        <v>95</v>
      </c>
      <c r="AP61" s="60">
        <v>95</v>
      </c>
      <c r="AQ61" s="60">
        <v>95</v>
      </c>
      <c r="AR61" s="60">
        <v>100</v>
      </c>
      <c r="AS61" s="60">
        <v>83.92</v>
      </c>
      <c r="AT61" s="60">
        <v>11.08</v>
      </c>
      <c r="AU61" s="60">
        <v>95</v>
      </c>
      <c r="AV61" s="60">
        <v>0</v>
      </c>
      <c r="AW61" s="70">
        <v>0</v>
      </c>
      <c r="AX61" s="60">
        <v>0</v>
      </c>
      <c r="AY61" s="59">
        <v>0</v>
      </c>
      <c r="AZ61" s="84">
        <v>15</v>
      </c>
      <c r="BA61" s="59">
        <v>0</v>
      </c>
      <c r="BB61" s="59">
        <v>0</v>
      </c>
      <c r="BC61" s="59">
        <v>20</v>
      </c>
      <c r="BD61" s="59">
        <v>0</v>
      </c>
      <c r="BE61" s="59">
        <v>0</v>
      </c>
      <c r="BF61" s="59">
        <v>25</v>
      </c>
      <c r="BG61" s="59">
        <v>35</v>
      </c>
    </row>
    <row r="62" spans="1:59" ht="84.75" customHeight="1" x14ac:dyDescent="0.25">
      <c r="A62" s="43" t="s">
        <v>297</v>
      </c>
      <c r="B62" s="43" t="s">
        <v>236</v>
      </c>
      <c r="C62" s="43" t="s">
        <v>344</v>
      </c>
      <c r="D62" s="43" t="s">
        <v>354</v>
      </c>
      <c r="E62" s="43" t="s">
        <v>354</v>
      </c>
      <c r="F62" s="30" t="s">
        <v>170</v>
      </c>
      <c r="G62" s="30" t="s">
        <v>175</v>
      </c>
      <c r="H62" s="30" t="s">
        <v>180</v>
      </c>
      <c r="I62" s="30" t="s">
        <v>431</v>
      </c>
      <c r="J62" s="30" t="s">
        <v>432</v>
      </c>
      <c r="K62" s="30"/>
      <c r="L62" s="30"/>
      <c r="M62" s="30" t="s">
        <v>354</v>
      </c>
      <c r="N62" s="30"/>
      <c r="O62" s="30"/>
      <c r="P62" s="30">
        <v>381</v>
      </c>
      <c r="Q62" s="36" t="s">
        <v>359</v>
      </c>
      <c r="R62" s="30" t="s">
        <v>36</v>
      </c>
      <c r="S62" s="30"/>
      <c r="T62" s="30"/>
      <c r="U62" s="30"/>
      <c r="V62" s="30"/>
      <c r="W62" s="30"/>
      <c r="X62" s="30"/>
      <c r="Y62" s="30"/>
      <c r="Z62" s="30"/>
      <c r="AA62" s="30"/>
      <c r="AB62" s="30"/>
      <c r="AC62" s="30"/>
      <c r="AD62" s="30"/>
      <c r="AE62" s="30"/>
      <c r="AF62" s="30"/>
      <c r="AG62" s="30" t="s">
        <v>434</v>
      </c>
      <c r="AH62" s="30" t="s">
        <v>460</v>
      </c>
      <c r="AI62" s="30" t="s">
        <v>457</v>
      </c>
      <c r="AJ62" s="30" t="s">
        <v>437</v>
      </c>
      <c r="AK62" s="36" t="s">
        <v>569</v>
      </c>
      <c r="AL62" s="30" t="s">
        <v>564</v>
      </c>
      <c r="AM62" s="59">
        <v>0</v>
      </c>
      <c r="AN62" s="60">
        <v>99</v>
      </c>
      <c r="AO62" s="60">
        <v>98</v>
      </c>
      <c r="AP62" s="60">
        <v>98</v>
      </c>
      <c r="AQ62" s="60">
        <v>98</v>
      </c>
      <c r="AR62" s="60">
        <v>98</v>
      </c>
      <c r="AS62" s="60">
        <v>99.99</v>
      </c>
      <c r="AT62" s="60">
        <v>0</v>
      </c>
      <c r="AU62" s="60">
        <v>98</v>
      </c>
      <c r="AV62" s="60">
        <v>31</v>
      </c>
      <c r="AW62" s="70">
        <v>7</v>
      </c>
      <c r="AX62" s="60">
        <v>5</v>
      </c>
      <c r="AY62" s="59">
        <v>5</v>
      </c>
      <c r="AZ62" s="59">
        <v>6</v>
      </c>
      <c r="BA62" s="59">
        <v>5</v>
      </c>
      <c r="BB62" s="59">
        <v>8</v>
      </c>
      <c r="BC62" s="59">
        <v>5</v>
      </c>
      <c r="BD62" s="59">
        <v>8</v>
      </c>
      <c r="BE62" s="59">
        <v>8</v>
      </c>
      <c r="BF62" s="59">
        <v>2</v>
      </c>
      <c r="BG62" s="59">
        <v>8</v>
      </c>
    </row>
    <row r="63" spans="1:59" ht="84.75" customHeight="1" x14ac:dyDescent="0.25">
      <c r="A63" s="43" t="s">
        <v>297</v>
      </c>
      <c r="B63" s="43" t="s">
        <v>236</v>
      </c>
      <c r="C63" s="43" t="s">
        <v>344</v>
      </c>
      <c r="D63" s="43" t="s">
        <v>354</v>
      </c>
      <c r="E63" s="43" t="s">
        <v>354</v>
      </c>
      <c r="F63" s="30" t="s">
        <v>170</v>
      </c>
      <c r="G63" s="30" t="s">
        <v>175</v>
      </c>
      <c r="H63" s="30" t="s">
        <v>180</v>
      </c>
      <c r="I63" s="30" t="s">
        <v>431</v>
      </c>
      <c r="J63" s="30" t="s">
        <v>432</v>
      </c>
      <c r="K63" s="30"/>
      <c r="L63" s="30"/>
      <c r="M63" s="30" t="s">
        <v>354</v>
      </c>
      <c r="N63" s="30"/>
      <c r="O63" s="30"/>
      <c r="P63" s="30">
        <v>382</v>
      </c>
      <c r="Q63" s="36" t="s">
        <v>360</v>
      </c>
      <c r="R63" s="30" t="s">
        <v>36</v>
      </c>
      <c r="S63" s="30"/>
      <c r="T63" s="30"/>
      <c r="U63" s="30"/>
      <c r="V63" s="30"/>
      <c r="W63" s="30"/>
      <c r="X63" s="30"/>
      <c r="Y63" s="30"/>
      <c r="Z63" s="30"/>
      <c r="AA63" s="30"/>
      <c r="AB63" s="30"/>
      <c r="AC63" s="30"/>
      <c r="AD63" s="30"/>
      <c r="AE63" s="30"/>
      <c r="AF63" s="30"/>
      <c r="AG63" s="30" t="s">
        <v>434</v>
      </c>
      <c r="AH63" s="30" t="s">
        <v>460</v>
      </c>
      <c r="AI63" s="30" t="s">
        <v>436</v>
      </c>
      <c r="AJ63" s="30" t="s">
        <v>437</v>
      </c>
      <c r="AK63" s="36" t="s">
        <v>570</v>
      </c>
      <c r="AL63" s="30" t="s">
        <v>571</v>
      </c>
      <c r="AM63" s="59">
        <v>0</v>
      </c>
      <c r="AN63" s="60">
        <v>95</v>
      </c>
      <c r="AO63" s="60">
        <v>95</v>
      </c>
      <c r="AP63" s="60">
        <v>95</v>
      </c>
      <c r="AQ63" s="60">
        <v>95</v>
      </c>
      <c r="AR63" s="60">
        <v>95</v>
      </c>
      <c r="AS63" s="60">
        <v>99.852961636307896</v>
      </c>
      <c r="AT63" s="60">
        <v>0</v>
      </c>
      <c r="AU63" s="60">
        <v>95</v>
      </c>
      <c r="AV63" s="60">
        <v>95</v>
      </c>
      <c r="AW63" s="70">
        <v>95</v>
      </c>
      <c r="AX63" s="60">
        <v>95</v>
      </c>
      <c r="AY63" s="59">
        <v>95</v>
      </c>
      <c r="AZ63" s="59">
        <v>95</v>
      </c>
      <c r="BA63" s="59">
        <v>95</v>
      </c>
      <c r="BB63" s="59">
        <v>95</v>
      </c>
      <c r="BC63" s="59">
        <v>95</v>
      </c>
      <c r="BD63" s="59">
        <v>95</v>
      </c>
      <c r="BE63" s="59">
        <v>95</v>
      </c>
      <c r="BF63" s="59">
        <v>95</v>
      </c>
      <c r="BG63" s="59">
        <v>95</v>
      </c>
    </row>
    <row r="64" spans="1:59" ht="84.75" customHeight="1" x14ac:dyDescent="0.25">
      <c r="A64" s="43" t="s">
        <v>297</v>
      </c>
      <c r="B64" s="43" t="s">
        <v>236</v>
      </c>
      <c r="C64" s="43" t="s">
        <v>344</v>
      </c>
      <c r="D64" s="43" t="s">
        <v>354</v>
      </c>
      <c r="E64" s="43" t="s">
        <v>354</v>
      </c>
      <c r="F64" s="30" t="s">
        <v>170</v>
      </c>
      <c r="G64" s="30" t="s">
        <v>175</v>
      </c>
      <c r="H64" s="30" t="s">
        <v>180</v>
      </c>
      <c r="I64" s="30" t="s">
        <v>431</v>
      </c>
      <c r="J64" s="30" t="s">
        <v>432</v>
      </c>
      <c r="K64" s="30"/>
      <c r="L64" s="30"/>
      <c r="M64" s="30" t="s">
        <v>354</v>
      </c>
      <c r="N64" s="30"/>
      <c r="O64" s="30"/>
      <c r="P64" s="30">
        <v>182</v>
      </c>
      <c r="Q64" s="36" t="s">
        <v>361</v>
      </c>
      <c r="R64" s="30" t="s">
        <v>36</v>
      </c>
      <c r="S64" s="30"/>
      <c r="T64" s="30"/>
      <c r="U64" s="30"/>
      <c r="V64" s="30"/>
      <c r="W64" s="30"/>
      <c r="X64" s="30"/>
      <c r="Y64" s="30"/>
      <c r="Z64" s="30"/>
      <c r="AA64" s="30"/>
      <c r="AB64" s="30"/>
      <c r="AC64" s="30"/>
      <c r="AD64" s="30"/>
      <c r="AE64" s="30"/>
      <c r="AF64" s="30"/>
      <c r="AG64" s="30" t="s">
        <v>434</v>
      </c>
      <c r="AH64" s="30" t="s">
        <v>463</v>
      </c>
      <c r="AI64" s="30" t="s">
        <v>436</v>
      </c>
      <c r="AJ64" s="30" t="s">
        <v>437</v>
      </c>
      <c r="AK64" s="36" t="s">
        <v>572</v>
      </c>
      <c r="AL64" s="30" t="s">
        <v>573</v>
      </c>
      <c r="AM64" s="59">
        <v>0</v>
      </c>
      <c r="AN64" s="59">
        <v>0</v>
      </c>
      <c r="AO64" s="60">
        <v>100</v>
      </c>
      <c r="AP64" s="60">
        <v>100</v>
      </c>
      <c r="AQ64" s="60">
        <v>100</v>
      </c>
      <c r="AR64" s="59">
        <v>100</v>
      </c>
      <c r="AS64" s="59">
        <v>0</v>
      </c>
      <c r="AT64" s="59">
        <v>0</v>
      </c>
      <c r="AU64" s="60">
        <v>100</v>
      </c>
      <c r="AV64" s="59">
        <v>0</v>
      </c>
      <c r="AW64" s="70">
        <v>100</v>
      </c>
      <c r="AX64" s="60">
        <v>0</v>
      </c>
      <c r="AY64" s="59">
        <v>100</v>
      </c>
      <c r="AZ64" s="59">
        <v>0</v>
      </c>
      <c r="BA64" s="59">
        <v>0</v>
      </c>
      <c r="BB64" s="59">
        <v>100</v>
      </c>
      <c r="BC64" s="59">
        <v>0</v>
      </c>
      <c r="BD64" s="59">
        <v>0</v>
      </c>
      <c r="BE64" s="59">
        <v>100</v>
      </c>
      <c r="BF64" s="59">
        <v>0</v>
      </c>
      <c r="BG64" s="59">
        <v>0</v>
      </c>
    </row>
    <row r="65" spans="1:61" ht="84.75" customHeight="1" x14ac:dyDescent="0.25">
      <c r="A65" s="43" t="s">
        <v>297</v>
      </c>
      <c r="B65" s="43" t="s">
        <v>236</v>
      </c>
      <c r="C65" s="43" t="s">
        <v>344</v>
      </c>
      <c r="D65" s="43" t="s">
        <v>354</v>
      </c>
      <c r="E65" s="43" t="s">
        <v>354</v>
      </c>
      <c r="F65" s="30" t="s">
        <v>170</v>
      </c>
      <c r="G65" s="30" t="s">
        <v>175</v>
      </c>
      <c r="H65" s="30" t="s">
        <v>180</v>
      </c>
      <c r="I65" s="30" t="s">
        <v>431</v>
      </c>
      <c r="J65" s="30" t="s">
        <v>432</v>
      </c>
      <c r="K65" s="30"/>
      <c r="L65" s="30"/>
      <c r="M65" s="30" t="s">
        <v>354</v>
      </c>
      <c r="N65" s="30"/>
      <c r="O65" s="30"/>
      <c r="P65" s="30">
        <v>145</v>
      </c>
      <c r="Q65" s="36" t="s">
        <v>362</v>
      </c>
      <c r="R65" s="30" t="s">
        <v>36</v>
      </c>
      <c r="S65" s="30"/>
      <c r="T65" s="30"/>
      <c r="U65" s="30"/>
      <c r="V65" s="30"/>
      <c r="W65" s="30"/>
      <c r="X65" s="30"/>
      <c r="Y65" s="30"/>
      <c r="Z65" s="30"/>
      <c r="AA65" s="30"/>
      <c r="AB65" s="30"/>
      <c r="AC65" s="30"/>
      <c r="AD65" s="30"/>
      <c r="AE65" s="30"/>
      <c r="AF65" s="30"/>
      <c r="AG65" s="30" t="s">
        <v>434</v>
      </c>
      <c r="AH65" s="30" t="s">
        <v>463</v>
      </c>
      <c r="AI65" s="30" t="s">
        <v>457</v>
      </c>
      <c r="AJ65" s="30" t="s">
        <v>437</v>
      </c>
      <c r="AK65" s="36" t="s">
        <v>574</v>
      </c>
      <c r="AL65" s="30" t="s">
        <v>575</v>
      </c>
      <c r="AM65" s="59">
        <v>0</v>
      </c>
      <c r="AN65" s="59">
        <v>0</v>
      </c>
      <c r="AO65" s="60">
        <v>100</v>
      </c>
      <c r="AP65" s="60">
        <v>100</v>
      </c>
      <c r="AQ65" s="60">
        <v>100</v>
      </c>
      <c r="AR65" s="60">
        <v>100</v>
      </c>
      <c r="AS65" s="59">
        <v>0</v>
      </c>
      <c r="AT65" s="59">
        <v>0</v>
      </c>
      <c r="AU65" s="60">
        <v>100</v>
      </c>
      <c r="AV65" s="59">
        <v>0</v>
      </c>
      <c r="AW65" s="70">
        <v>0</v>
      </c>
      <c r="AX65" s="60">
        <v>18.72</v>
      </c>
      <c r="AY65" s="59">
        <v>0</v>
      </c>
      <c r="AZ65" s="59">
        <v>0</v>
      </c>
      <c r="BA65" s="59">
        <v>22.9</v>
      </c>
      <c r="BB65" s="59">
        <v>0</v>
      </c>
      <c r="BC65" s="59">
        <v>0</v>
      </c>
      <c r="BD65" s="59">
        <v>28.62</v>
      </c>
      <c r="BE65" s="59">
        <v>0</v>
      </c>
      <c r="BF65" s="59">
        <v>0</v>
      </c>
      <c r="BG65" s="59">
        <v>29.76</v>
      </c>
    </row>
    <row r="66" spans="1:61" ht="84.75" customHeight="1" x14ac:dyDescent="0.25">
      <c r="A66" s="43" t="s">
        <v>297</v>
      </c>
      <c r="B66" s="43" t="s">
        <v>236</v>
      </c>
      <c r="C66" s="43" t="s">
        <v>344</v>
      </c>
      <c r="D66" s="43" t="s">
        <v>354</v>
      </c>
      <c r="E66" s="43" t="s">
        <v>354</v>
      </c>
      <c r="F66" s="30" t="s">
        <v>170</v>
      </c>
      <c r="G66" s="30" t="s">
        <v>175</v>
      </c>
      <c r="H66" s="30" t="s">
        <v>180</v>
      </c>
      <c r="I66" s="30" t="s">
        <v>431</v>
      </c>
      <c r="J66" s="30" t="s">
        <v>432</v>
      </c>
      <c r="K66" s="30"/>
      <c r="L66" s="30"/>
      <c r="M66" s="30" t="s">
        <v>354</v>
      </c>
      <c r="N66" s="30"/>
      <c r="O66" s="30"/>
      <c r="P66" s="30">
        <v>124</v>
      </c>
      <c r="Q66" s="36" t="s">
        <v>363</v>
      </c>
      <c r="R66" s="30" t="s">
        <v>36</v>
      </c>
      <c r="S66" s="30"/>
      <c r="T66" s="30"/>
      <c r="U66" s="30"/>
      <c r="V66" s="30"/>
      <c r="W66" s="30"/>
      <c r="X66" s="30"/>
      <c r="Y66" s="30"/>
      <c r="Z66" s="30"/>
      <c r="AA66" s="30"/>
      <c r="AB66" s="30"/>
      <c r="AC66" s="30"/>
      <c r="AD66" s="30"/>
      <c r="AE66" s="30"/>
      <c r="AF66" s="30"/>
      <c r="AG66" s="30" t="s">
        <v>434</v>
      </c>
      <c r="AH66" s="30" t="s">
        <v>448</v>
      </c>
      <c r="AI66" s="30" t="s">
        <v>457</v>
      </c>
      <c r="AJ66" s="30" t="s">
        <v>437</v>
      </c>
      <c r="AK66" s="36" t="s">
        <v>576</v>
      </c>
      <c r="AL66" s="30" t="s">
        <v>575</v>
      </c>
      <c r="AM66" s="59">
        <v>0</v>
      </c>
      <c r="AN66" s="59">
        <v>0</v>
      </c>
      <c r="AO66" s="60">
        <v>100</v>
      </c>
      <c r="AP66" s="60">
        <v>100</v>
      </c>
      <c r="AQ66" s="60">
        <v>100</v>
      </c>
      <c r="AR66" s="60">
        <v>100</v>
      </c>
      <c r="AS66" s="59">
        <v>0</v>
      </c>
      <c r="AT66" s="59">
        <v>0</v>
      </c>
      <c r="AU66" s="60">
        <v>100</v>
      </c>
      <c r="AV66" s="60">
        <v>57.3</v>
      </c>
      <c r="AW66" s="70">
        <v>0</v>
      </c>
      <c r="AX66" s="60">
        <v>0</v>
      </c>
      <c r="AY66" s="59">
        <v>0</v>
      </c>
      <c r="AZ66" s="59">
        <v>0</v>
      </c>
      <c r="BA66" s="59">
        <v>0</v>
      </c>
      <c r="BB66" s="59">
        <v>42.7</v>
      </c>
      <c r="BC66" s="59">
        <v>0</v>
      </c>
      <c r="BD66" s="59">
        <v>0</v>
      </c>
      <c r="BE66" s="59">
        <v>0</v>
      </c>
      <c r="BF66" s="59">
        <v>0</v>
      </c>
      <c r="BG66" s="59">
        <v>0</v>
      </c>
    </row>
    <row r="67" spans="1:61" ht="84.75" customHeight="1" x14ac:dyDescent="0.25">
      <c r="A67" s="43" t="s">
        <v>297</v>
      </c>
      <c r="B67" s="43" t="s">
        <v>337</v>
      </c>
      <c r="C67" s="43" t="s">
        <v>299</v>
      </c>
      <c r="D67" s="43" t="s">
        <v>364</v>
      </c>
      <c r="E67" s="43" t="s">
        <v>364</v>
      </c>
      <c r="F67" s="30" t="s">
        <v>170</v>
      </c>
      <c r="G67" s="30" t="s">
        <v>175</v>
      </c>
      <c r="H67" s="30" t="s">
        <v>180</v>
      </c>
      <c r="I67" s="30" t="s">
        <v>431</v>
      </c>
      <c r="J67" s="30" t="s">
        <v>432</v>
      </c>
      <c r="K67" s="29" t="s">
        <v>577</v>
      </c>
      <c r="L67" s="44" t="s">
        <v>578</v>
      </c>
      <c r="M67" s="29" t="s">
        <v>364</v>
      </c>
      <c r="N67" s="29">
        <v>28</v>
      </c>
      <c r="O67" s="29"/>
      <c r="P67" s="30">
        <v>336</v>
      </c>
      <c r="Q67" s="36" t="s">
        <v>365</v>
      </c>
      <c r="R67" s="30" t="s">
        <v>10</v>
      </c>
      <c r="S67" s="30" t="s">
        <v>32</v>
      </c>
      <c r="T67" s="30"/>
      <c r="U67" s="30"/>
      <c r="V67" s="30"/>
      <c r="W67" s="30"/>
      <c r="X67" s="30"/>
      <c r="Y67" s="30"/>
      <c r="Z67" s="30"/>
      <c r="AA67" s="30"/>
      <c r="AB67" s="30"/>
      <c r="AC67" s="30"/>
      <c r="AD67" s="30"/>
      <c r="AE67" s="30" t="s">
        <v>32</v>
      </c>
      <c r="AF67" s="30"/>
      <c r="AG67" s="30" t="s">
        <v>469</v>
      </c>
      <c r="AH67" s="30" t="s">
        <v>535</v>
      </c>
      <c r="AI67" s="30" t="s">
        <v>579</v>
      </c>
      <c r="AJ67" s="30" t="s">
        <v>437</v>
      </c>
      <c r="AK67" s="28" t="s">
        <v>580</v>
      </c>
      <c r="AL67" s="30" t="s">
        <v>581</v>
      </c>
      <c r="AM67" s="59">
        <v>0</v>
      </c>
      <c r="AN67" s="59">
        <v>0</v>
      </c>
      <c r="AO67" s="59">
        <v>0</v>
      </c>
      <c r="AP67" s="71">
        <v>20</v>
      </c>
      <c r="AQ67" s="71">
        <v>10</v>
      </c>
      <c r="AR67" s="71">
        <v>10</v>
      </c>
      <c r="AS67" s="59">
        <v>0</v>
      </c>
      <c r="AT67" s="59">
        <v>0</v>
      </c>
      <c r="AU67" s="59">
        <v>0</v>
      </c>
      <c r="AV67" s="59">
        <v>0</v>
      </c>
      <c r="AW67" s="85">
        <v>0</v>
      </c>
      <c r="AX67" s="70">
        <v>0</v>
      </c>
      <c r="AY67" s="59">
        <v>0</v>
      </c>
      <c r="AZ67" s="59">
        <v>0</v>
      </c>
      <c r="BA67" s="59">
        <v>0</v>
      </c>
      <c r="BB67" s="59">
        <v>0</v>
      </c>
      <c r="BC67" s="59">
        <v>0</v>
      </c>
      <c r="BD67" s="59">
        <v>0</v>
      </c>
      <c r="BE67" s="59">
        <v>0</v>
      </c>
      <c r="BF67" s="59">
        <v>0</v>
      </c>
      <c r="BG67" s="59">
        <v>0</v>
      </c>
      <c r="BI67" s="86" t="s">
        <v>582</v>
      </c>
    </row>
    <row r="68" spans="1:61" ht="84.75" customHeight="1" x14ac:dyDescent="0.25">
      <c r="A68" s="43" t="s">
        <v>297</v>
      </c>
      <c r="B68" s="43" t="s">
        <v>337</v>
      </c>
      <c r="C68" s="43" t="s">
        <v>299</v>
      </c>
      <c r="D68" s="43" t="s">
        <v>364</v>
      </c>
      <c r="E68" s="43" t="s">
        <v>364</v>
      </c>
      <c r="F68" s="30" t="s">
        <v>170</v>
      </c>
      <c r="G68" s="30" t="s">
        <v>175</v>
      </c>
      <c r="H68" s="30" t="s">
        <v>180</v>
      </c>
      <c r="I68" s="30" t="s">
        <v>431</v>
      </c>
      <c r="J68" s="30" t="s">
        <v>432</v>
      </c>
      <c r="K68" s="29" t="s">
        <v>577</v>
      </c>
      <c r="L68" s="44" t="s">
        <v>578</v>
      </c>
      <c r="M68" s="29" t="s">
        <v>364</v>
      </c>
      <c r="N68" s="29">
        <v>28</v>
      </c>
      <c r="O68" s="29"/>
      <c r="P68" s="30">
        <v>337</v>
      </c>
      <c r="Q68" s="36" t="s">
        <v>366</v>
      </c>
      <c r="R68" s="30" t="s">
        <v>10</v>
      </c>
      <c r="S68" s="30" t="s">
        <v>32</v>
      </c>
      <c r="T68" s="30"/>
      <c r="U68" s="30"/>
      <c r="V68" s="30"/>
      <c r="W68" s="30"/>
      <c r="X68" s="30"/>
      <c r="Y68" s="30"/>
      <c r="Z68" s="30"/>
      <c r="AA68" s="30"/>
      <c r="AB68" s="30"/>
      <c r="AC68" s="30"/>
      <c r="AD68" s="30"/>
      <c r="AE68" s="30" t="s">
        <v>32</v>
      </c>
      <c r="AF68" s="30"/>
      <c r="AG68" s="30" t="s">
        <v>469</v>
      </c>
      <c r="AH68" s="30" t="s">
        <v>460</v>
      </c>
      <c r="AI68" s="30" t="s">
        <v>457</v>
      </c>
      <c r="AJ68" s="30" t="s">
        <v>437</v>
      </c>
      <c r="AK68" s="28" t="s">
        <v>583</v>
      </c>
      <c r="AL68" s="30" t="s">
        <v>584</v>
      </c>
      <c r="AM68" s="59">
        <v>0</v>
      </c>
      <c r="AN68" s="60">
        <v>95</v>
      </c>
      <c r="AO68" s="60">
        <v>96.4</v>
      </c>
      <c r="AP68" s="60">
        <v>100</v>
      </c>
      <c r="AQ68" s="60">
        <v>100</v>
      </c>
      <c r="AR68" s="60">
        <v>100</v>
      </c>
      <c r="AS68" s="60">
        <v>99.56</v>
      </c>
      <c r="AT68" s="60">
        <v>0</v>
      </c>
      <c r="AU68" s="60">
        <v>96.4</v>
      </c>
      <c r="AV68" s="60">
        <v>5</v>
      </c>
      <c r="AW68" s="87">
        <v>5</v>
      </c>
      <c r="AX68" s="85">
        <v>5</v>
      </c>
      <c r="AY68" s="59">
        <v>10</v>
      </c>
      <c r="AZ68" s="59">
        <v>5</v>
      </c>
      <c r="BA68" s="59">
        <v>10.71</v>
      </c>
      <c r="BB68" s="59">
        <v>15.07</v>
      </c>
      <c r="BC68" s="59">
        <v>10.11</v>
      </c>
      <c r="BD68" s="59">
        <v>11.29</v>
      </c>
      <c r="BE68" s="59">
        <v>10.5</v>
      </c>
      <c r="BF68" s="59">
        <v>5.15</v>
      </c>
      <c r="BG68" s="59">
        <v>3.57</v>
      </c>
    </row>
    <row r="69" spans="1:61" ht="84.75" customHeight="1" x14ac:dyDescent="0.25">
      <c r="A69" s="43" t="s">
        <v>297</v>
      </c>
      <c r="B69" s="43" t="s">
        <v>337</v>
      </c>
      <c r="C69" s="43" t="s">
        <v>299</v>
      </c>
      <c r="D69" s="43" t="s">
        <v>364</v>
      </c>
      <c r="E69" s="43" t="s">
        <v>364</v>
      </c>
      <c r="F69" s="30" t="s">
        <v>170</v>
      </c>
      <c r="G69" s="30" t="s">
        <v>175</v>
      </c>
      <c r="H69" s="30" t="s">
        <v>180</v>
      </c>
      <c r="I69" s="30" t="s">
        <v>431</v>
      </c>
      <c r="J69" s="30" t="s">
        <v>432</v>
      </c>
      <c r="K69" s="29" t="s">
        <v>577</v>
      </c>
      <c r="L69" s="44" t="s">
        <v>578</v>
      </c>
      <c r="M69" s="29" t="s">
        <v>364</v>
      </c>
      <c r="N69" s="29">
        <v>28</v>
      </c>
      <c r="O69" s="29"/>
      <c r="P69" s="30">
        <v>338</v>
      </c>
      <c r="Q69" s="36" t="s">
        <v>367</v>
      </c>
      <c r="R69" s="30" t="s">
        <v>10</v>
      </c>
      <c r="S69" s="30" t="s">
        <v>32</v>
      </c>
      <c r="T69" s="30"/>
      <c r="U69" s="30"/>
      <c r="V69" s="30"/>
      <c r="W69" s="30"/>
      <c r="X69" s="30"/>
      <c r="Y69" s="30"/>
      <c r="Z69" s="30"/>
      <c r="AA69" s="30"/>
      <c r="AB69" s="30"/>
      <c r="AC69" s="30"/>
      <c r="AD69" s="30"/>
      <c r="AE69" s="30"/>
      <c r="AF69" s="30"/>
      <c r="AG69" s="30" t="s">
        <v>469</v>
      </c>
      <c r="AH69" s="30" t="s">
        <v>535</v>
      </c>
      <c r="AI69" s="30" t="s">
        <v>457</v>
      </c>
      <c r="AJ69" s="30" t="s">
        <v>437</v>
      </c>
      <c r="AK69" s="28" t="s">
        <v>585</v>
      </c>
      <c r="AL69" s="30" t="s">
        <v>586</v>
      </c>
      <c r="AM69" s="59">
        <v>0</v>
      </c>
      <c r="AN69" s="60">
        <v>10</v>
      </c>
      <c r="AO69" s="60">
        <v>12</v>
      </c>
      <c r="AP69" s="60">
        <v>14</v>
      </c>
      <c r="AQ69" s="60">
        <v>16</v>
      </c>
      <c r="AR69" s="60">
        <v>16</v>
      </c>
      <c r="AS69" s="60">
        <v>4</v>
      </c>
      <c r="AT69" s="60">
        <v>6</v>
      </c>
      <c r="AU69" s="60">
        <v>12</v>
      </c>
      <c r="AV69" s="60">
        <v>0</v>
      </c>
      <c r="AW69" s="87">
        <v>0</v>
      </c>
      <c r="AX69" s="85">
        <v>0</v>
      </c>
      <c r="AY69" s="59">
        <v>0</v>
      </c>
      <c r="AZ69" s="59">
        <v>0</v>
      </c>
      <c r="BA69" s="59">
        <v>0</v>
      </c>
      <c r="BB69" s="59">
        <v>0</v>
      </c>
      <c r="BC69" s="59">
        <v>0</v>
      </c>
      <c r="BD69" s="59">
        <v>0</v>
      </c>
      <c r="BE69" s="59">
        <v>0</v>
      </c>
      <c r="BF69" s="59">
        <v>0</v>
      </c>
      <c r="BG69" s="59">
        <v>12</v>
      </c>
    </row>
    <row r="70" spans="1:61" ht="84.75" customHeight="1" x14ac:dyDescent="0.25">
      <c r="A70" s="43" t="s">
        <v>297</v>
      </c>
      <c r="B70" s="43" t="s">
        <v>337</v>
      </c>
      <c r="C70" s="43" t="s">
        <v>299</v>
      </c>
      <c r="D70" s="43" t="s">
        <v>364</v>
      </c>
      <c r="E70" s="43" t="s">
        <v>364</v>
      </c>
      <c r="F70" s="30" t="s">
        <v>170</v>
      </c>
      <c r="G70" s="30" t="s">
        <v>175</v>
      </c>
      <c r="H70" s="30" t="s">
        <v>180</v>
      </c>
      <c r="I70" s="30" t="s">
        <v>431</v>
      </c>
      <c r="J70" s="30" t="s">
        <v>432</v>
      </c>
      <c r="K70" s="29" t="s">
        <v>577</v>
      </c>
      <c r="L70" s="44" t="s">
        <v>578</v>
      </c>
      <c r="M70" s="29" t="s">
        <v>364</v>
      </c>
      <c r="N70" s="29">
        <v>28</v>
      </c>
      <c r="O70" s="29"/>
      <c r="P70" s="30">
        <v>339</v>
      </c>
      <c r="Q70" s="36" t="s">
        <v>368</v>
      </c>
      <c r="R70" s="30" t="s">
        <v>10</v>
      </c>
      <c r="S70" s="30" t="s">
        <v>32</v>
      </c>
      <c r="T70" s="30"/>
      <c r="U70" s="30"/>
      <c r="V70" s="30"/>
      <c r="W70" s="30"/>
      <c r="X70" s="30"/>
      <c r="Y70" s="30"/>
      <c r="Z70" s="30"/>
      <c r="AA70" s="30"/>
      <c r="AB70" s="30"/>
      <c r="AC70" s="30"/>
      <c r="AD70" s="30"/>
      <c r="AE70" s="30" t="s">
        <v>32</v>
      </c>
      <c r="AF70" s="30"/>
      <c r="AG70" s="30" t="s">
        <v>469</v>
      </c>
      <c r="AH70" s="30" t="s">
        <v>460</v>
      </c>
      <c r="AI70" s="30" t="s">
        <v>457</v>
      </c>
      <c r="AJ70" s="30" t="s">
        <v>437</v>
      </c>
      <c r="AK70" s="28" t="s">
        <v>587</v>
      </c>
      <c r="AL70" s="30" t="s">
        <v>588</v>
      </c>
      <c r="AM70" s="59">
        <v>0</v>
      </c>
      <c r="AN70" s="60">
        <v>100</v>
      </c>
      <c r="AO70" s="60">
        <v>90.2</v>
      </c>
      <c r="AP70" s="60">
        <v>100</v>
      </c>
      <c r="AQ70" s="60">
        <v>100</v>
      </c>
      <c r="AR70" s="60">
        <v>100</v>
      </c>
      <c r="AS70" s="60">
        <v>100</v>
      </c>
      <c r="AT70" s="60">
        <v>0</v>
      </c>
      <c r="AU70" s="60">
        <v>90.2</v>
      </c>
      <c r="AV70" s="60">
        <v>5</v>
      </c>
      <c r="AW70" s="87">
        <v>10</v>
      </c>
      <c r="AX70" s="85">
        <v>5</v>
      </c>
      <c r="AY70" s="59">
        <v>10</v>
      </c>
      <c r="AZ70" s="59">
        <v>10</v>
      </c>
      <c r="BA70" s="59">
        <v>7.14</v>
      </c>
      <c r="BB70" s="59">
        <v>5.82</v>
      </c>
      <c r="BC70" s="59">
        <v>5.82</v>
      </c>
      <c r="BD70" s="59">
        <v>8.09</v>
      </c>
      <c r="BE70" s="59">
        <v>7.12</v>
      </c>
      <c r="BF70" s="59">
        <v>7.44</v>
      </c>
      <c r="BG70" s="59">
        <v>8.77</v>
      </c>
    </row>
    <row r="71" spans="1:61" ht="84.75" customHeight="1" x14ac:dyDescent="0.25">
      <c r="A71" s="43" t="s">
        <v>297</v>
      </c>
      <c r="B71" s="43" t="s">
        <v>337</v>
      </c>
      <c r="C71" s="43" t="s">
        <v>299</v>
      </c>
      <c r="D71" s="43" t="s">
        <v>364</v>
      </c>
      <c r="E71" s="43" t="s">
        <v>364</v>
      </c>
      <c r="F71" s="30" t="s">
        <v>170</v>
      </c>
      <c r="G71" s="30" t="s">
        <v>175</v>
      </c>
      <c r="H71" s="30" t="s">
        <v>180</v>
      </c>
      <c r="I71" s="30" t="s">
        <v>431</v>
      </c>
      <c r="J71" s="30" t="s">
        <v>432</v>
      </c>
      <c r="K71" s="29" t="s">
        <v>577</v>
      </c>
      <c r="L71" s="44" t="s">
        <v>578</v>
      </c>
      <c r="M71" s="29" t="s">
        <v>364</v>
      </c>
      <c r="N71" s="29">
        <v>28</v>
      </c>
      <c r="O71" s="29"/>
      <c r="P71" s="30">
        <v>358</v>
      </c>
      <c r="Q71" s="36" t="s">
        <v>369</v>
      </c>
      <c r="R71" s="30" t="s">
        <v>10</v>
      </c>
      <c r="S71" s="30" t="s">
        <v>32</v>
      </c>
      <c r="T71" s="30"/>
      <c r="U71" s="30"/>
      <c r="V71" s="30"/>
      <c r="W71" s="30"/>
      <c r="X71" s="30"/>
      <c r="Y71" s="30"/>
      <c r="Z71" s="30"/>
      <c r="AA71" s="30"/>
      <c r="AB71" s="30"/>
      <c r="AC71" s="30"/>
      <c r="AD71" s="30"/>
      <c r="AE71" s="30"/>
      <c r="AF71" s="30"/>
      <c r="AG71" s="30" t="s">
        <v>434</v>
      </c>
      <c r="AH71" s="30" t="s">
        <v>460</v>
      </c>
      <c r="AI71" s="30" t="s">
        <v>457</v>
      </c>
      <c r="AJ71" s="30" t="s">
        <v>437</v>
      </c>
      <c r="AK71" s="28" t="s">
        <v>589</v>
      </c>
      <c r="AL71" s="30" t="s">
        <v>590</v>
      </c>
      <c r="AM71" s="59">
        <v>0</v>
      </c>
      <c r="AN71" s="60">
        <v>100</v>
      </c>
      <c r="AO71" s="60">
        <v>100</v>
      </c>
      <c r="AP71" s="60">
        <v>100</v>
      </c>
      <c r="AQ71" s="60">
        <v>100</v>
      </c>
      <c r="AR71" s="60">
        <v>100</v>
      </c>
      <c r="AS71" s="60">
        <v>97</v>
      </c>
      <c r="AT71" s="60">
        <v>3</v>
      </c>
      <c r="AU71" s="60">
        <v>100</v>
      </c>
      <c r="AV71" s="60">
        <v>5</v>
      </c>
      <c r="AW71" s="87">
        <v>5</v>
      </c>
      <c r="AX71" s="85">
        <v>5</v>
      </c>
      <c r="AY71" s="59">
        <v>5</v>
      </c>
      <c r="AZ71" s="59">
        <v>10</v>
      </c>
      <c r="BA71" s="59">
        <v>16.23</v>
      </c>
      <c r="BB71" s="59">
        <v>16.23</v>
      </c>
      <c r="BC71" s="59">
        <v>23.92</v>
      </c>
      <c r="BD71" s="59">
        <v>9.77</v>
      </c>
      <c r="BE71" s="59">
        <v>3.85</v>
      </c>
      <c r="BF71" s="59">
        <v>0</v>
      </c>
      <c r="BG71" s="59">
        <v>0</v>
      </c>
    </row>
    <row r="72" spans="1:61" ht="84.75" customHeight="1" x14ac:dyDescent="0.25">
      <c r="A72" s="43" t="s">
        <v>297</v>
      </c>
      <c r="B72" s="43" t="s">
        <v>337</v>
      </c>
      <c r="C72" s="43" t="s">
        <v>299</v>
      </c>
      <c r="D72" s="43" t="s">
        <v>364</v>
      </c>
      <c r="E72" s="43" t="s">
        <v>364</v>
      </c>
      <c r="F72" s="30" t="s">
        <v>170</v>
      </c>
      <c r="G72" s="30" t="s">
        <v>175</v>
      </c>
      <c r="H72" s="30" t="s">
        <v>180</v>
      </c>
      <c r="I72" s="30" t="s">
        <v>431</v>
      </c>
      <c r="J72" s="30" t="s">
        <v>432</v>
      </c>
      <c r="K72" s="29"/>
      <c r="L72" s="44" t="s">
        <v>578</v>
      </c>
      <c r="M72" s="29" t="s">
        <v>364</v>
      </c>
      <c r="N72" s="29">
        <v>28</v>
      </c>
      <c r="O72" s="29"/>
      <c r="P72" s="30">
        <v>125</v>
      </c>
      <c r="Q72" s="36" t="s">
        <v>370</v>
      </c>
      <c r="R72" s="30" t="s">
        <v>36</v>
      </c>
      <c r="S72" s="30"/>
      <c r="T72" s="30"/>
      <c r="U72" s="30"/>
      <c r="V72" s="30"/>
      <c r="W72" s="30"/>
      <c r="X72" s="30"/>
      <c r="Y72" s="30"/>
      <c r="Z72" s="30"/>
      <c r="AA72" s="30"/>
      <c r="AB72" s="30"/>
      <c r="AC72" s="30"/>
      <c r="AD72" s="30"/>
      <c r="AE72" s="30"/>
      <c r="AF72" s="30"/>
      <c r="AG72" s="30" t="s">
        <v>434</v>
      </c>
      <c r="AH72" s="30" t="s">
        <v>440</v>
      </c>
      <c r="AI72" s="30" t="s">
        <v>457</v>
      </c>
      <c r="AJ72" s="30" t="s">
        <v>437</v>
      </c>
      <c r="AK72" s="28" t="s">
        <v>591</v>
      </c>
      <c r="AL72" s="30" t="s">
        <v>592</v>
      </c>
      <c r="AM72" s="59">
        <v>0</v>
      </c>
      <c r="AN72" s="60">
        <v>95</v>
      </c>
      <c r="AO72" s="60">
        <v>100</v>
      </c>
      <c r="AP72" s="60">
        <v>98.5</v>
      </c>
      <c r="AQ72" s="60">
        <v>100</v>
      </c>
      <c r="AR72" s="60">
        <v>100</v>
      </c>
      <c r="AS72" s="60">
        <v>95.05</v>
      </c>
      <c r="AT72" s="60">
        <v>0</v>
      </c>
      <c r="AU72" s="60">
        <v>100</v>
      </c>
      <c r="AV72" s="60">
        <v>0</v>
      </c>
      <c r="AW72" s="88">
        <v>25</v>
      </c>
      <c r="AX72" s="85">
        <v>0</v>
      </c>
      <c r="AY72" s="59">
        <v>15</v>
      </c>
      <c r="AZ72" s="59">
        <v>0</v>
      </c>
      <c r="BA72" s="59">
        <v>25</v>
      </c>
      <c r="BB72" s="59">
        <v>0</v>
      </c>
      <c r="BC72" s="59">
        <v>10</v>
      </c>
      <c r="BD72" s="59">
        <v>0</v>
      </c>
      <c r="BE72" s="59">
        <v>15</v>
      </c>
      <c r="BF72" s="59">
        <v>0</v>
      </c>
      <c r="BG72" s="59">
        <v>10</v>
      </c>
    </row>
    <row r="73" spans="1:61" s="91" customFormat="1" ht="84.75" customHeight="1" x14ac:dyDescent="0.25">
      <c r="A73" s="43" t="s">
        <v>297</v>
      </c>
      <c r="B73" s="89" t="s">
        <v>337</v>
      </c>
      <c r="C73" s="89" t="s">
        <v>299</v>
      </c>
      <c r="D73" s="89" t="s">
        <v>364</v>
      </c>
      <c r="E73" s="89" t="s">
        <v>364</v>
      </c>
      <c r="F73" s="30" t="s">
        <v>170</v>
      </c>
      <c r="G73" s="30" t="s">
        <v>175</v>
      </c>
      <c r="H73" s="30" t="s">
        <v>180</v>
      </c>
      <c r="I73" s="30" t="s">
        <v>431</v>
      </c>
      <c r="J73" s="30" t="s">
        <v>432</v>
      </c>
      <c r="K73" s="30"/>
      <c r="L73" s="44" t="s">
        <v>578</v>
      </c>
      <c r="M73" s="30" t="s">
        <v>364</v>
      </c>
      <c r="N73" s="30">
        <v>28</v>
      </c>
      <c r="O73" s="30"/>
      <c r="P73" s="30">
        <v>183</v>
      </c>
      <c r="Q73" s="30" t="s">
        <v>371</v>
      </c>
      <c r="R73" s="30" t="s">
        <v>36</v>
      </c>
      <c r="S73" s="30"/>
      <c r="T73" s="30"/>
      <c r="U73" s="30"/>
      <c r="V73" s="30"/>
      <c r="W73" s="30"/>
      <c r="X73" s="30"/>
      <c r="Y73" s="30"/>
      <c r="Z73" s="30"/>
      <c r="AA73" s="30"/>
      <c r="AB73" s="30"/>
      <c r="AC73" s="30"/>
      <c r="AD73" s="30"/>
      <c r="AE73" s="30"/>
      <c r="AF73" s="30"/>
      <c r="AG73" s="30" t="s">
        <v>434</v>
      </c>
      <c r="AH73" s="30" t="s">
        <v>460</v>
      </c>
      <c r="AI73" s="30" t="s">
        <v>436</v>
      </c>
      <c r="AJ73" s="30" t="s">
        <v>437</v>
      </c>
      <c r="AK73" s="30" t="s">
        <v>593</v>
      </c>
      <c r="AL73" s="30" t="s">
        <v>594</v>
      </c>
      <c r="AM73" s="90">
        <v>0</v>
      </c>
      <c r="AN73" s="59">
        <v>0</v>
      </c>
      <c r="AO73" s="60">
        <v>90</v>
      </c>
      <c r="AP73" s="60">
        <v>91</v>
      </c>
      <c r="AQ73" s="60">
        <v>92</v>
      </c>
      <c r="AR73" s="60">
        <v>92</v>
      </c>
      <c r="AS73" s="59">
        <v>0</v>
      </c>
      <c r="AT73" s="59">
        <v>0</v>
      </c>
      <c r="AU73" s="60">
        <v>90</v>
      </c>
      <c r="AV73" s="60">
        <v>90</v>
      </c>
      <c r="AW73" s="88">
        <v>90</v>
      </c>
      <c r="AX73" s="85">
        <v>90</v>
      </c>
      <c r="AY73" s="59">
        <v>90</v>
      </c>
      <c r="AZ73" s="59">
        <v>90</v>
      </c>
      <c r="BA73" s="59">
        <v>90</v>
      </c>
      <c r="BB73" s="90">
        <v>90</v>
      </c>
      <c r="BC73" s="59">
        <v>90</v>
      </c>
      <c r="BD73" s="90">
        <v>90</v>
      </c>
      <c r="BE73" s="90">
        <v>90</v>
      </c>
      <c r="BF73" s="90">
        <v>90</v>
      </c>
      <c r="BG73" s="90">
        <v>90</v>
      </c>
    </row>
    <row r="74" spans="1:61" ht="84.75" customHeight="1" x14ac:dyDescent="0.25">
      <c r="A74" s="51" t="s">
        <v>297</v>
      </c>
      <c r="B74" s="51" t="s">
        <v>236</v>
      </c>
      <c r="C74" s="51" t="s">
        <v>299</v>
      </c>
      <c r="D74" s="51" t="s">
        <v>372</v>
      </c>
      <c r="E74" s="51" t="s">
        <v>372</v>
      </c>
      <c r="F74" s="25" t="s">
        <v>170</v>
      </c>
      <c r="G74" s="25" t="s">
        <v>175</v>
      </c>
      <c r="H74" s="25" t="s">
        <v>180</v>
      </c>
      <c r="I74" s="25" t="s">
        <v>431</v>
      </c>
      <c r="J74" s="25" t="s">
        <v>432</v>
      </c>
      <c r="K74" s="52" t="s">
        <v>595</v>
      </c>
      <c r="L74" s="78" t="s">
        <v>596</v>
      </c>
      <c r="M74" s="52" t="s">
        <v>372</v>
      </c>
      <c r="N74" s="25">
        <v>26</v>
      </c>
      <c r="O74" s="25"/>
      <c r="P74" s="25">
        <v>314</v>
      </c>
      <c r="Q74" s="52" t="s">
        <v>373</v>
      </c>
      <c r="R74" s="25" t="s">
        <v>10</v>
      </c>
      <c r="S74" s="25" t="s">
        <v>32</v>
      </c>
      <c r="T74" s="25"/>
      <c r="U74" s="25"/>
      <c r="V74" s="25"/>
      <c r="W74" s="25"/>
      <c r="X74" s="25"/>
      <c r="Y74" s="25"/>
      <c r="Z74" s="25"/>
      <c r="AA74" s="25"/>
      <c r="AB74" s="25"/>
      <c r="AC74" s="25"/>
      <c r="AD74" s="25"/>
      <c r="AE74" s="25"/>
      <c r="AF74" s="25"/>
      <c r="AG74" s="25" t="s">
        <v>434</v>
      </c>
      <c r="AH74" s="25" t="s">
        <v>463</v>
      </c>
      <c r="AI74" s="25" t="s">
        <v>457</v>
      </c>
      <c r="AJ74" s="25" t="s">
        <v>437</v>
      </c>
      <c r="AK74" s="52" t="s">
        <v>597</v>
      </c>
      <c r="AL74" s="25" t="s">
        <v>598</v>
      </c>
      <c r="AM74" s="53">
        <v>0</v>
      </c>
      <c r="AN74" s="92">
        <v>100</v>
      </c>
      <c r="AO74" s="92">
        <v>100</v>
      </c>
      <c r="AP74" s="92">
        <v>100</v>
      </c>
      <c r="AQ74" s="92">
        <v>100</v>
      </c>
      <c r="AR74" s="92">
        <v>100</v>
      </c>
      <c r="AS74" s="92">
        <v>100</v>
      </c>
      <c r="AT74" s="92">
        <v>0</v>
      </c>
      <c r="AU74" s="92">
        <v>100</v>
      </c>
      <c r="AV74" s="53">
        <v>0</v>
      </c>
      <c r="AW74" s="55">
        <v>0</v>
      </c>
      <c r="AX74" s="54">
        <v>25</v>
      </c>
      <c r="AY74" s="25"/>
      <c r="AZ74" s="25">
        <v>0</v>
      </c>
      <c r="BA74" s="25">
        <v>25</v>
      </c>
      <c r="BB74" s="25">
        <v>0</v>
      </c>
      <c r="BC74" s="25">
        <v>0</v>
      </c>
      <c r="BD74" s="25">
        <v>25</v>
      </c>
      <c r="BE74" s="25">
        <v>0</v>
      </c>
      <c r="BF74" s="25">
        <v>0</v>
      </c>
      <c r="BG74" s="25">
        <v>25</v>
      </c>
    </row>
    <row r="75" spans="1:61" ht="84.75" customHeight="1" x14ac:dyDescent="0.25">
      <c r="A75" s="43" t="s">
        <v>297</v>
      </c>
      <c r="B75" s="43" t="s">
        <v>236</v>
      </c>
      <c r="C75" s="43" t="s">
        <v>299</v>
      </c>
      <c r="D75" s="43" t="s">
        <v>372</v>
      </c>
      <c r="E75" s="43" t="s">
        <v>372</v>
      </c>
      <c r="F75" s="30" t="s">
        <v>170</v>
      </c>
      <c r="G75" s="30" t="s">
        <v>175</v>
      </c>
      <c r="H75" s="30" t="s">
        <v>180</v>
      </c>
      <c r="I75" s="30" t="s">
        <v>431</v>
      </c>
      <c r="J75" s="30" t="s">
        <v>432</v>
      </c>
      <c r="K75" s="36"/>
      <c r="L75" s="44" t="s">
        <v>596</v>
      </c>
      <c r="M75" s="36" t="s">
        <v>372</v>
      </c>
      <c r="N75" s="30">
        <v>26</v>
      </c>
      <c r="O75" s="30"/>
      <c r="P75" s="30">
        <v>315</v>
      </c>
      <c r="Q75" s="36" t="s">
        <v>374</v>
      </c>
      <c r="R75" s="30" t="s">
        <v>36</v>
      </c>
      <c r="S75" s="30"/>
      <c r="T75" s="30"/>
      <c r="U75" s="30"/>
      <c r="V75" s="30"/>
      <c r="W75" s="30"/>
      <c r="X75" s="30"/>
      <c r="Y75" s="30"/>
      <c r="Z75" s="30"/>
      <c r="AA75" s="30"/>
      <c r="AB75" s="30"/>
      <c r="AC75" s="30"/>
      <c r="AD75" s="30"/>
      <c r="AE75" s="30"/>
      <c r="AF75" s="30"/>
      <c r="AG75" s="30" t="s">
        <v>434</v>
      </c>
      <c r="AH75" s="30" t="s">
        <v>460</v>
      </c>
      <c r="AI75" s="30" t="s">
        <v>457</v>
      </c>
      <c r="AJ75" s="30" t="s">
        <v>437</v>
      </c>
      <c r="AK75" s="36" t="s">
        <v>599</v>
      </c>
      <c r="AL75" s="30" t="s">
        <v>600</v>
      </c>
      <c r="AM75" s="59">
        <v>0</v>
      </c>
      <c r="AN75" s="60">
        <v>100</v>
      </c>
      <c r="AO75" s="60">
        <v>50</v>
      </c>
      <c r="AP75" s="60">
        <v>100</v>
      </c>
      <c r="AQ75" s="60">
        <v>100</v>
      </c>
      <c r="AR75" s="60">
        <v>100</v>
      </c>
      <c r="AS75" s="60">
        <v>175</v>
      </c>
      <c r="AT75" s="60">
        <v>0</v>
      </c>
      <c r="AU75" s="60">
        <v>50</v>
      </c>
      <c r="AV75" s="60">
        <v>0</v>
      </c>
      <c r="AW75" s="61">
        <v>9</v>
      </c>
      <c r="AX75" s="60">
        <v>9</v>
      </c>
      <c r="AY75" s="30">
        <v>10</v>
      </c>
      <c r="AZ75" s="30">
        <v>9</v>
      </c>
      <c r="BA75" s="30">
        <v>9</v>
      </c>
      <c r="BB75" s="30">
        <v>0.8</v>
      </c>
      <c r="BC75" s="30">
        <v>0.8</v>
      </c>
      <c r="BD75" s="30">
        <v>0.8</v>
      </c>
      <c r="BE75" s="30">
        <v>0.8</v>
      </c>
      <c r="BF75" s="30">
        <v>0.8</v>
      </c>
      <c r="BG75" s="30">
        <v>0</v>
      </c>
    </row>
    <row r="76" spans="1:61" ht="84.75" customHeight="1" x14ac:dyDescent="0.25">
      <c r="A76" s="51" t="s">
        <v>297</v>
      </c>
      <c r="B76" s="51" t="s">
        <v>236</v>
      </c>
      <c r="C76" s="51" t="s">
        <v>306</v>
      </c>
      <c r="D76" s="51" t="s">
        <v>372</v>
      </c>
      <c r="E76" s="51" t="s">
        <v>372</v>
      </c>
      <c r="F76" s="25" t="s">
        <v>170</v>
      </c>
      <c r="G76" s="25" t="s">
        <v>175</v>
      </c>
      <c r="H76" s="25" t="s">
        <v>180</v>
      </c>
      <c r="I76" s="25" t="s">
        <v>431</v>
      </c>
      <c r="J76" s="25" t="s">
        <v>432</v>
      </c>
      <c r="K76" s="52"/>
      <c r="L76" s="78" t="s">
        <v>596</v>
      </c>
      <c r="M76" s="52" t="s">
        <v>372</v>
      </c>
      <c r="N76" s="25">
        <v>26</v>
      </c>
      <c r="O76" s="24"/>
      <c r="P76" s="25">
        <v>316</v>
      </c>
      <c r="Q76" s="52" t="s">
        <v>375</v>
      </c>
      <c r="R76" s="25" t="s">
        <v>36</v>
      </c>
      <c r="S76" s="25"/>
      <c r="T76" s="25"/>
      <c r="U76" s="25"/>
      <c r="V76" s="25"/>
      <c r="W76" s="25"/>
      <c r="X76" s="25"/>
      <c r="Y76" s="25"/>
      <c r="Z76" s="25"/>
      <c r="AA76" s="25"/>
      <c r="AB76" s="25"/>
      <c r="AC76" s="25"/>
      <c r="AD76" s="25"/>
      <c r="AE76" s="25"/>
      <c r="AF76" s="25"/>
      <c r="AG76" s="25" t="s">
        <v>434</v>
      </c>
      <c r="AH76" s="25" t="s">
        <v>460</v>
      </c>
      <c r="AI76" s="25" t="s">
        <v>457</v>
      </c>
      <c r="AJ76" s="25" t="s">
        <v>437</v>
      </c>
      <c r="AK76" s="52" t="s">
        <v>601</v>
      </c>
      <c r="AL76" s="25" t="s">
        <v>602</v>
      </c>
      <c r="AM76" s="53">
        <v>0</v>
      </c>
      <c r="AN76" s="54">
        <v>100</v>
      </c>
      <c r="AO76" s="54">
        <v>100</v>
      </c>
      <c r="AP76" s="54">
        <v>100</v>
      </c>
      <c r="AQ76" s="54">
        <v>100</v>
      </c>
      <c r="AR76" s="54">
        <v>100</v>
      </c>
      <c r="AS76" s="54">
        <v>100</v>
      </c>
      <c r="AT76" s="54">
        <v>0</v>
      </c>
      <c r="AU76" s="54">
        <v>100</v>
      </c>
      <c r="AV76" s="54">
        <v>0</v>
      </c>
      <c r="AW76" s="55">
        <v>0</v>
      </c>
      <c r="AX76" s="54">
        <v>0</v>
      </c>
      <c r="AY76" s="25">
        <v>0</v>
      </c>
      <c r="AZ76" s="25">
        <v>11.11</v>
      </c>
      <c r="BA76" s="25">
        <v>11.11</v>
      </c>
      <c r="BB76" s="25">
        <v>11.11</v>
      </c>
      <c r="BC76" s="25">
        <v>11.11</v>
      </c>
      <c r="BD76" s="25">
        <v>11.11</v>
      </c>
      <c r="BE76" s="25">
        <v>11.11</v>
      </c>
      <c r="BF76" s="25">
        <v>11.11</v>
      </c>
      <c r="BG76" s="25">
        <v>22.23</v>
      </c>
    </row>
    <row r="77" spans="1:61" ht="84.75" customHeight="1" x14ac:dyDescent="0.25">
      <c r="A77" s="43" t="s">
        <v>297</v>
      </c>
      <c r="B77" s="43" t="s">
        <v>236</v>
      </c>
      <c r="C77" s="43" t="s">
        <v>306</v>
      </c>
      <c r="D77" s="43" t="s">
        <v>372</v>
      </c>
      <c r="E77" s="43" t="s">
        <v>372</v>
      </c>
      <c r="F77" s="30" t="s">
        <v>170</v>
      </c>
      <c r="G77" s="30" t="s">
        <v>175</v>
      </c>
      <c r="H77" s="30" t="s">
        <v>180</v>
      </c>
      <c r="I77" s="30" t="s">
        <v>431</v>
      </c>
      <c r="J77" s="30" t="s">
        <v>432</v>
      </c>
      <c r="K77" s="36"/>
      <c r="L77" s="44" t="s">
        <v>596</v>
      </c>
      <c r="M77" s="36" t="s">
        <v>372</v>
      </c>
      <c r="N77" s="30">
        <v>26</v>
      </c>
      <c r="O77" s="29"/>
      <c r="P77" s="30">
        <v>317</v>
      </c>
      <c r="Q77" s="36" t="s">
        <v>376</v>
      </c>
      <c r="R77" s="30" t="s">
        <v>36</v>
      </c>
      <c r="S77" s="30"/>
      <c r="T77" s="30"/>
      <c r="U77" s="30"/>
      <c r="V77" s="30"/>
      <c r="W77" s="30"/>
      <c r="X77" s="30"/>
      <c r="Y77" s="30"/>
      <c r="Z77" s="30"/>
      <c r="AA77" s="30"/>
      <c r="AB77" s="30"/>
      <c r="AC77" s="30"/>
      <c r="AD77" s="30"/>
      <c r="AE77" s="30"/>
      <c r="AF77" s="30"/>
      <c r="AG77" s="30" t="s">
        <v>434</v>
      </c>
      <c r="AH77" s="30" t="s">
        <v>460</v>
      </c>
      <c r="AI77" s="30" t="s">
        <v>457</v>
      </c>
      <c r="AJ77" s="30" t="s">
        <v>437</v>
      </c>
      <c r="AK77" s="36" t="s">
        <v>603</v>
      </c>
      <c r="AL77" s="30" t="s">
        <v>604</v>
      </c>
      <c r="AM77" s="59">
        <v>0</v>
      </c>
      <c r="AN77" s="60">
        <v>100</v>
      </c>
      <c r="AO77" s="60">
        <v>100</v>
      </c>
      <c r="AP77" s="60">
        <v>100</v>
      </c>
      <c r="AQ77" s="60">
        <v>100</v>
      </c>
      <c r="AR77" s="60">
        <v>100</v>
      </c>
      <c r="AS77" s="60">
        <v>100</v>
      </c>
      <c r="AT77" s="60">
        <v>0</v>
      </c>
      <c r="AU77" s="60">
        <v>100</v>
      </c>
      <c r="AV77" s="60">
        <v>0</v>
      </c>
      <c r="AW77" s="61">
        <v>0</v>
      </c>
      <c r="AX77" s="60">
        <v>0</v>
      </c>
      <c r="AY77" s="30">
        <v>0</v>
      </c>
      <c r="AZ77" s="30">
        <v>11.11</v>
      </c>
      <c r="BA77" s="30">
        <v>11.11</v>
      </c>
      <c r="BB77" s="30">
        <v>11.11</v>
      </c>
      <c r="BC77" s="30">
        <v>11.11</v>
      </c>
      <c r="BD77" s="30">
        <v>11.11</v>
      </c>
      <c r="BE77" s="30">
        <v>11.11</v>
      </c>
      <c r="BF77" s="30">
        <v>11.11</v>
      </c>
      <c r="BG77" s="30">
        <v>22.23</v>
      </c>
    </row>
    <row r="78" spans="1:61" ht="84.75" customHeight="1" x14ac:dyDescent="0.25">
      <c r="A78" s="51" t="s">
        <v>297</v>
      </c>
      <c r="B78" s="51" t="s">
        <v>236</v>
      </c>
      <c r="C78" s="51" t="s">
        <v>306</v>
      </c>
      <c r="D78" s="51" t="s">
        <v>372</v>
      </c>
      <c r="E78" s="51" t="s">
        <v>372</v>
      </c>
      <c r="F78" s="25" t="s">
        <v>170</v>
      </c>
      <c r="G78" s="25" t="s">
        <v>175</v>
      </c>
      <c r="H78" s="25" t="s">
        <v>180</v>
      </c>
      <c r="I78" s="25" t="s">
        <v>431</v>
      </c>
      <c r="J78" s="25" t="s">
        <v>432</v>
      </c>
      <c r="K78" s="52" t="s">
        <v>538</v>
      </c>
      <c r="L78" s="78" t="s">
        <v>596</v>
      </c>
      <c r="M78" s="52" t="s">
        <v>372</v>
      </c>
      <c r="N78" s="25">
        <v>26</v>
      </c>
      <c r="O78" s="24"/>
      <c r="P78" s="25">
        <v>360</v>
      </c>
      <c r="Q78" s="52" t="s">
        <v>377</v>
      </c>
      <c r="R78" s="25" t="s">
        <v>10</v>
      </c>
      <c r="S78" s="25" t="s">
        <v>32</v>
      </c>
      <c r="T78" s="25"/>
      <c r="U78" s="25"/>
      <c r="V78" s="25"/>
      <c r="W78" s="25"/>
      <c r="X78" s="25"/>
      <c r="Y78" s="25"/>
      <c r="Z78" s="25"/>
      <c r="AA78" s="25" t="s">
        <v>32</v>
      </c>
      <c r="AB78" s="25"/>
      <c r="AC78" s="25"/>
      <c r="AD78" s="25"/>
      <c r="AE78" s="25"/>
      <c r="AF78" s="25"/>
      <c r="AG78" s="25" t="s">
        <v>444</v>
      </c>
      <c r="AH78" s="25" t="s">
        <v>448</v>
      </c>
      <c r="AI78" s="25" t="s">
        <v>441</v>
      </c>
      <c r="AJ78" s="25" t="s">
        <v>437</v>
      </c>
      <c r="AK78" s="52" t="s">
        <v>605</v>
      </c>
      <c r="AL78" s="25" t="s">
        <v>606</v>
      </c>
      <c r="AM78" s="53">
        <v>0</v>
      </c>
      <c r="AN78" s="54">
        <v>15</v>
      </c>
      <c r="AO78" s="54">
        <v>25</v>
      </c>
      <c r="AP78" s="54">
        <v>30</v>
      </c>
      <c r="AQ78" s="54">
        <v>30</v>
      </c>
      <c r="AR78" s="54">
        <v>100</v>
      </c>
      <c r="AS78" s="54">
        <v>15</v>
      </c>
      <c r="AT78" s="54">
        <v>0</v>
      </c>
      <c r="AU78" s="54">
        <v>25</v>
      </c>
      <c r="AV78" s="54">
        <v>0</v>
      </c>
      <c r="AW78" s="55">
        <v>0</v>
      </c>
      <c r="AX78" s="54">
        <v>0</v>
      </c>
      <c r="AY78" s="25">
        <v>0</v>
      </c>
      <c r="AZ78" s="25">
        <v>0</v>
      </c>
      <c r="BA78" s="25">
        <v>12.5</v>
      </c>
      <c r="BB78" s="25">
        <v>0</v>
      </c>
      <c r="BC78" s="25">
        <v>0</v>
      </c>
      <c r="BD78" s="25">
        <v>0</v>
      </c>
      <c r="BE78" s="25">
        <v>0</v>
      </c>
      <c r="BF78" s="25">
        <v>0</v>
      </c>
      <c r="BG78" s="25">
        <v>12.5</v>
      </c>
    </row>
    <row r="79" spans="1:61" ht="84.75" customHeight="1" x14ac:dyDescent="0.25">
      <c r="A79" s="43" t="s">
        <v>24</v>
      </c>
      <c r="B79" s="43" t="s">
        <v>25</v>
      </c>
      <c r="C79" s="43" t="s">
        <v>26</v>
      </c>
      <c r="D79" s="43" t="s">
        <v>27</v>
      </c>
      <c r="E79" s="43" t="s">
        <v>65</v>
      </c>
      <c r="F79" s="30" t="s">
        <v>28</v>
      </c>
      <c r="G79" s="30" t="s">
        <v>29</v>
      </c>
      <c r="H79" s="30" t="s">
        <v>30</v>
      </c>
      <c r="I79" s="30" t="s">
        <v>607</v>
      </c>
      <c r="J79" s="30" t="s">
        <v>608</v>
      </c>
      <c r="K79" s="29" t="s">
        <v>609</v>
      </c>
      <c r="L79" s="44" t="s">
        <v>610</v>
      </c>
      <c r="M79" s="36" t="s">
        <v>611</v>
      </c>
      <c r="N79" s="36" t="s">
        <v>612</v>
      </c>
      <c r="O79" s="36" t="s">
        <v>607</v>
      </c>
      <c r="P79" s="30">
        <v>1</v>
      </c>
      <c r="Q79" s="28" t="s">
        <v>31</v>
      </c>
      <c r="R79" s="30" t="s">
        <v>10</v>
      </c>
      <c r="S79" s="42" t="s">
        <v>32</v>
      </c>
      <c r="T79" s="42"/>
      <c r="U79" s="42"/>
      <c r="V79" s="42"/>
      <c r="W79" s="42"/>
      <c r="X79" s="42"/>
      <c r="Y79" s="42"/>
      <c r="Z79" s="42"/>
      <c r="AA79" s="42"/>
      <c r="AB79" s="42"/>
      <c r="AC79" s="42"/>
      <c r="AD79" s="42"/>
      <c r="AE79" s="42"/>
      <c r="AF79" s="42"/>
      <c r="AG79" s="30" t="s">
        <v>444</v>
      </c>
      <c r="AH79" s="30" t="s">
        <v>456</v>
      </c>
      <c r="AI79" s="30" t="s">
        <v>457</v>
      </c>
      <c r="AJ79" s="30" t="s">
        <v>445</v>
      </c>
      <c r="AK79" s="29" t="s">
        <v>613</v>
      </c>
      <c r="AL79" s="29" t="s">
        <v>614</v>
      </c>
      <c r="AM79" s="25">
        <v>0</v>
      </c>
      <c r="AN79" s="25">
        <v>3</v>
      </c>
      <c r="AO79" s="25">
        <v>5</v>
      </c>
      <c r="AP79" s="25">
        <v>2</v>
      </c>
      <c r="AQ79" s="25">
        <v>2</v>
      </c>
      <c r="AR79" s="25">
        <v>12</v>
      </c>
      <c r="AS79" s="25">
        <v>3</v>
      </c>
      <c r="AT79" s="25">
        <v>0</v>
      </c>
      <c r="AU79" s="25">
        <v>5</v>
      </c>
      <c r="AV79" s="42"/>
      <c r="AW79" s="39"/>
      <c r="AX79" s="30"/>
      <c r="AY79" s="30"/>
      <c r="AZ79" s="30"/>
      <c r="BA79" s="29"/>
      <c r="BB79" s="29"/>
      <c r="BC79" s="29"/>
      <c r="BD79" s="29"/>
      <c r="BE79" s="29"/>
      <c r="BF79" s="29"/>
      <c r="BG79" s="29">
        <v>5</v>
      </c>
    </row>
    <row r="80" spans="1:61" ht="84.75" customHeight="1" x14ac:dyDescent="0.25">
      <c r="A80" s="43" t="s">
        <v>24</v>
      </c>
      <c r="B80" s="43" t="s">
        <v>25</v>
      </c>
      <c r="C80" s="43" t="s">
        <v>26</v>
      </c>
      <c r="D80" s="43" t="s">
        <v>27</v>
      </c>
      <c r="E80" s="43" t="s">
        <v>34</v>
      </c>
      <c r="F80" s="30" t="s">
        <v>28</v>
      </c>
      <c r="G80" s="30" t="s">
        <v>29</v>
      </c>
      <c r="H80" s="30" t="s">
        <v>30</v>
      </c>
      <c r="I80" s="44" t="s">
        <v>615</v>
      </c>
      <c r="J80" s="30" t="s">
        <v>616</v>
      </c>
      <c r="K80" s="29" t="s">
        <v>617</v>
      </c>
      <c r="L80" s="44" t="s">
        <v>618</v>
      </c>
      <c r="M80" s="36" t="s">
        <v>619</v>
      </c>
      <c r="N80" s="36" t="s">
        <v>620</v>
      </c>
      <c r="O80" s="36" t="s">
        <v>621</v>
      </c>
      <c r="P80" s="30">
        <v>2</v>
      </c>
      <c r="Q80" s="89" t="s">
        <v>33</v>
      </c>
      <c r="R80" s="30" t="s">
        <v>63</v>
      </c>
      <c r="S80" s="30" t="s">
        <v>32</v>
      </c>
      <c r="T80" s="30"/>
      <c r="U80" s="30"/>
      <c r="V80" s="30"/>
      <c r="W80" s="30"/>
      <c r="X80" s="30"/>
      <c r="Y80" s="30"/>
      <c r="Z80" s="30"/>
      <c r="AA80" s="30"/>
      <c r="AB80" s="30"/>
      <c r="AC80" s="30"/>
      <c r="AD80" s="30" t="s">
        <v>32</v>
      </c>
      <c r="AE80" s="30"/>
      <c r="AF80" s="30"/>
      <c r="AG80" s="30" t="s">
        <v>534</v>
      </c>
      <c r="AH80" s="30" t="s">
        <v>463</v>
      </c>
      <c r="AI80" s="96" t="s">
        <v>503</v>
      </c>
      <c r="AJ80" s="30" t="s">
        <v>437</v>
      </c>
      <c r="AK80" s="29" t="s">
        <v>622</v>
      </c>
      <c r="AL80" s="29" t="s">
        <v>623</v>
      </c>
      <c r="AM80" s="62">
        <v>12</v>
      </c>
      <c r="AN80" s="30">
        <v>15</v>
      </c>
      <c r="AO80" s="30">
        <v>18</v>
      </c>
      <c r="AP80" s="30">
        <v>21</v>
      </c>
      <c r="AQ80" s="30">
        <v>24</v>
      </c>
      <c r="AR80" s="62">
        <v>24</v>
      </c>
      <c r="AS80" s="62">
        <v>15.22</v>
      </c>
      <c r="AT80" s="30">
        <v>0</v>
      </c>
      <c r="AU80" s="97">
        <v>18</v>
      </c>
      <c r="AV80" s="30"/>
      <c r="AW80" s="39"/>
      <c r="AX80" s="30">
        <v>16</v>
      </c>
      <c r="AY80" s="30"/>
      <c r="AZ80" s="30"/>
      <c r="BA80" s="59">
        <v>16</v>
      </c>
      <c r="BB80" s="29"/>
      <c r="BC80" s="29"/>
      <c r="BD80" s="30">
        <v>17.3</v>
      </c>
      <c r="BE80" s="29"/>
      <c r="BF80" s="29"/>
      <c r="BG80" s="59">
        <v>18</v>
      </c>
    </row>
    <row r="81" spans="1:59" ht="84.75" customHeight="1" x14ac:dyDescent="0.25">
      <c r="A81" s="43" t="s">
        <v>24</v>
      </c>
      <c r="B81" s="43" t="s">
        <v>25</v>
      </c>
      <c r="C81" s="43" t="s">
        <v>26</v>
      </c>
      <c r="D81" s="43" t="s">
        <v>27</v>
      </c>
      <c r="E81" s="43" t="s">
        <v>34</v>
      </c>
      <c r="F81" s="30" t="s">
        <v>28</v>
      </c>
      <c r="G81" s="30" t="s">
        <v>29</v>
      </c>
      <c r="H81" s="30" t="s">
        <v>30</v>
      </c>
      <c r="I81" s="44" t="s">
        <v>615</v>
      </c>
      <c r="J81" s="30" t="s">
        <v>616</v>
      </c>
      <c r="K81" s="29" t="s">
        <v>617</v>
      </c>
      <c r="L81" s="44" t="s">
        <v>618</v>
      </c>
      <c r="M81" s="36" t="s">
        <v>619</v>
      </c>
      <c r="N81" s="36" t="s">
        <v>620</v>
      </c>
      <c r="O81" s="36" t="s">
        <v>621</v>
      </c>
      <c r="P81" s="30">
        <v>3</v>
      </c>
      <c r="Q81" s="28" t="s">
        <v>35</v>
      </c>
      <c r="R81" s="30" t="s">
        <v>624</v>
      </c>
      <c r="S81" s="30"/>
      <c r="T81" s="30"/>
      <c r="U81" s="30"/>
      <c r="V81" s="30"/>
      <c r="W81" s="30"/>
      <c r="X81" s="30"/>
      <c r="Y81" s="30"/>
      <c r="Z81" s="30"/>
      <c r="AA81" s="30"/>
      <c r="AB81" s="30"/>
      <c r="AC81" s="30"/>
      <c r="AD81" s="30"/>
      <c r="AE81" s="30"/>
      <c r="AF81" s="30"/>
      <c r="AG81" s="30" t="s">
        <v>469</v>
      </c>
      <c r="AH81" s="30" t="s">
        <v>463</v>
      </c>
      <c r="AI81" s="30" t="s">
        <v>503</v>
      </c>
      <c r="AJ81" s="30" t="s">
        <v>445</v>
      </c>
      <c r="AK81" s="29" t="s">
        <v>625</v>
      </c>
      <c r="AL81" s="29" t="s">
        <v>626</v>
      </c>
      <c r="AM81" s="25">
        <v>0</v>
      </c>
      <c r="AN81" s="25">
        <v>40</v>
      </c>
      <c r="AO81" s="25">
        <v>56</v>
      </c>
      <c r="AP81" s="25"/>
      <c r="AQ81" s="25"/>
      <c r="AR81" s="25">
        <v>93</v>
      </c>
      <c r="AS81" s="25">
        <v>40</v>
      </c>
      <c r="AT81" s="25">
        <v>0</v>
      </c>
      <c r="AU81" s="98">
        <v>56</v>
      </c>
      <c r="AV81" s="30"/>
      <c r="AW81" s="39"/>
      <c r="AX81" s="30">
        <v>0</v>
      </c>
      <c r="AY81" s="30"/>
      <c r="AZ81" s="30"/>
      <c r="BA81" s="29">
        <v>18</v>
      </c>
      <c r="BB81" s="29"/>
      <c r="BC81" s="29"/>
      <c r="BD81" s="29">
        <v>36</v>
      </c>
      <c r="BE81" s="29"/>
      <c r="BF81" s="29"/>
      <c r="BG81" s="29">
        <v>56</v>
      </c>
    </row>
    <row r="82" spans="1:59" ht="84.75" customHeight="1" x14ac:dyDescent="0.25">
      <c r="A82" s="43" t="s">
        <v>24</v>
      </c>
      <c r="B82" s="43" t="s">
        <v>25</v>
      </c>
      <c r="C82" s="43" t="s">
        <v>26</v>
      </c>
      <c r="D82" s="43" t="s">
        <v>27</v>
      </c>
      <c r="E82" s="43" t="s">
        <v>34</v>
      </c>
      <c r="F82" s="30" t="s">
        <v>28</v>
      </c>
      <c r="G82" s="30" t="s">
        <v>29</v>
      </c>
      <c r="H82" s="30" t="s">
        <v>30</v>
      </c>
      <c r="I82" s="44" t="s">
        <v>615</v>
      </c>
      <c r="J82" s="30" t="s">
        <v>616</v>
      </c>
      <c r="K82" s="29" t="s">
        <v>617</v>
      </c>
      <c r="L82" s="44" t="s">
        <v>618</v>
      </c>
      <c r="M82" s="36" t="s">
        <v>619</v>
      </c>
      <c r="N82" s="36" t="s">
        <v>620</v>
      </c>
      <c r="O82" s="36" t="s">
        <v>621</v>
      </c>
      <c r="P82" s="30">
        <v>4</v>
      </c>
      <c r="Q82" s="28" t="s">
        <v>37</v>
      </c>
      <c r="R82" s="30" t="s">
        <v>10</v>
      </c>
      <c r="S82" s="30"/>
      <c r="T82" s="30"/>
      <c r="U82" s="30"/>
      <c r="V82" s="30"/>
      <c r="W82" s="30"/>
      <c r="X82" s="30"/>
      <c r="Y82" s="30"/>
      <c r="Z82" s="30"/>
      <c r="AA82" s="30"/>
      <c r="AB82" s="30"/>
      <c r="AC82" s="30" t="s">
        <v>32</v>
      </c>
      <c r="AD82" s="30"/>
      <c r="AE82" s="30"/>
      <c r="AF82" s="30"/>
      <c r="AG82" s="30" t="s">
        <v>469</v>
      </c>
      <c r="AH82" s="30" t="s">
        <v>463</v>
      </c>
      <c r="AI82" s="30" t="s">
        <v>436</v>
      </c>
      <c r="AJ82" s="30" t="s">
        <v>445</v>
      </c>
      <c r="AK82" s="29" t="s">
        <v>627</v>
      </c>
      <c r="AL82" s="29" t="s">
        <v>628</v>
      </c>
      <c r="AM82" s="30">
        <v>0</v>
      </c>
      <c r="AN82" s="30">
        <v>330</v>
      </c>
      <c r="AO82" s="30">
        <v>580</v>
      </c>
      <c r="AP82" s="30">
        <v>580</v>
      </c>
      <c r="AQ82" s="30">
        <v>580</v>
      </c>
      <c r="AR82" s="30">
        <v>580</v>
      </c>
      <c r="AS82" s="30">
        <v>330</v>
      </c>
      <c r="AT82" s="30">
        <v>0</v>
      </c>
      <c r="AU82" s="30">
        <v>580</v>
      </c>
      <c r="AV82" s="30"/>
      <c r="AW82" s="39"/>
      <c r="AX82" s="30">
        <v>0</v>
      </c>
      <c r="AY82" s="30"/>
      <c r="AZ82" s="30"/>
      <c r="BA82" s="30">
        <v>116</v>
      </c>
      <c r="BB82" s="29"/>
      <c r="BC82" s="29"/>
      <c r="BD82" s="29">
        <v>348</v>
      </c>
      <c r="BE82" s="29"/>
      <c r="BF82" s="29"/>
      <c r="BG82" s="29">
        <v>580</v>
      </c>
    </row>
    <row r="83" spans="1:59" ht="84.75" customHeight="1" x14ac:dyDescent="0.25">
      <c r="A83" s="43" t="s">
        <v>24</v>
      </c>
      <c r="B83" s="43" t="s">
        <v>25</v>
      </c>
      <c r="C83" s="43" t="s">
        <v>26</v>
      </c>
      <c r="D83" s="43" t="s">
        <v>27</v>
      </c>
      <c r="E83" s="43" t="s">
        <v>27</v>
      </c>
      <c r="F83" s="30" t="s">
        <v>38</v>
      </c>
      <c r="G83" s="30" t="s">
        <v>39</v>
      </c>
      <c r="H83" s="30" t="s">
        <v>30</v>
      </c>
      <c r="I83" s="30" t="s">
        <v>629</v>
      </c>
      <c r="J83" s="30" t="s">
        <v>608</v>
      </c>
      <c r="K83" s="29" t="s">
        <v>630</v>
      </c>
      <c r="L83" s="44" t="s">
        <v>631</v>
      </c>
      <c r="M83" s="36" t="s">
        <v>632</v>
      </c>
      <c r="N83" s="36" t="s">
        <v>633</v>
      </c>
      <c r="O83" s="36" t="s">
        <v>634</v>
      </c>
      <c r="P83" s="30">
        <v>5</v>
      </c>
      <c r="Q83" s="28" t="s">
        <v>40</v>
      </c>
      <c r="R83" s="30" t="s">
        <v>63</v>
      </c>
      <c r="S83" s="30" t="s">
        <v>32</v>
      </c>
      <c r="T83" s="30"/>
      <c r="U83" s="30"/>
      <c r="V83" s="30" t="s">
        <v>41</v>
      </c>
      <c r="W83" s="30"/>
      <c r="X83" s="30"/>
      <c r="Y83" s="30"/>
      <c r="Z83" s="30"/>
      <c r="AA83" s="30"/>
      <c r="AB83" s="30"/>
      <c r="AC83" s="30"/>
      <c r="AD83" s="30"/>
      <c r="AE83" s="30"/>
      <c r="AF83" s="30"/>
      <c r="AG83" s="30" t="s">
        <v>444</v>
      </c>
      <c r="AH83" s="30" t="s">
        <v>456</v>
      </c>
      <c r="AI83" s="30" t="s">
        <v>441</v>
      </c>
      <c r="AJ83" s="30" t="s">
        <v>445</v>
      </c>
      <c r="AK83" s="29" t="s">
        <v>635</v>
      </c>
      <c r="AL83" s="28"/>
      <c r="AM83" s="99">
        <v>530000</v>
      </c>
      <c r="AN83" s="99">
        <v>142930</v>
      </c>
      <c r="AO83" s="99">
        <v>164051</v>
      </c>
      <c r="AP83" s="99">
        <v>168973</v>
      </c>
      <c r="AQ83" s="99">
        <v>174046</v>
      </c>
      <c r="AR83" s="99">
        <v>650000</v>
      </c>
      <c r="AS83" s="99">
        <v>142157</v>
      </c>
      <c r="AT83" s="99">
        <v>773</v>
      </c>
      <c r="AU83" s="99">
        <v>164051</v>
      </c>
      <c r="AV83" s="30"/>
      <c r="AW83" s="42"/>
      <c r="AX83" s="30"/>
      <c r="AY83" s="30"/>
      <c r="AZ83" s="30"/>
      <c r="BA83" s="100"/>
      <c r="BB83" s="29"/>
      <c r="BC83" s="29"/>
      <c r="BD83" s="29"/>
      <c r="BE83" s="29"/>
      <c r="BF83" s="29"/>
      <c r="BG83" s="29"/>
    </row>
    <row r="84" spans="1:59" ht="84.75" customHeight="1" x14ac:dyDescent="0.25">
      <c r="A84" s="43" t="s">
        <v>24</v>
      </c>
      <c r="B84" s="43" t="s">
        <v>25</v>
      </c>
      <c r="C84" s="43" t="s">
        <v>26</v>
      </c>
      <c r="D84" s="43" t="s">
        <v>27</v>
      </c>
      <c r="E84" s="43" t="s">
        <v>34</v>
      </c>
      <c r="F84" s="30" t="s">
        <v>42</v>
      </c>
      <c r="G84" s="30" t="s">
        <v>29</v>
      </c>
      <c r="H84" s="30" t="s">
        <v>30</v>
      </c>
      <c r="I84" s="30" t="s">
        <v>636</v>
      </c>
      <c r="J84" s="30" t="s">
        <v>637</v>
      </c>
      <c r="K84" s="29" t="s">
        <v>638</v>
      </c>
      <c r="L84" s="44" t="s">
        <v>618</v>
      </c>
      <c r="M84" s="36" t="s">
        <v>619</v>
      </c>
      <c r="N84" s="36" t="s">
        <v>639</v>
      </c>
      <c r="O84" s="36" t="s">
        <v>636</v>
      </c>
      <c r="P84" s="30">
        <v>6</v>
      </c>
      <c r="Q84" s="28" t="s">
        <v>43</v>
      </c>
      <c r="R84" s="30" t="s">
        <v>10</v>
      </c>
      <c r="S84" s="30" t="s">
        <v>32</v>
      </c>
      <c r="T84" s="30">
        <v>3931</v>
      </c>
      <c r="U84" s="30"/>
      <c r="V84" s="30" t="s">
        <v>44</v>
      </c>
      <c r="W84" s="30"/>
      <c r="X84" s="30"/>
      <c r="Y84" s="30"/>
      <c r="Z84" s="30"/>
      <c r="AA84" s="30"/>
      <c r="AB84" s="30"/>
      <c r="AC84" s="30"/>
      <c r="AD84" s="30" t="s">
        <v>32</v>
      </c>
      <c r="AE84" s="30"/>
      <c r="AF84" s="30"/>
      <c r="AG84" s="30" t="s">
        <v>469</v>
      </c>
      <c r="AH84" s="30" t="s">
        <v>463</v>
      </c>
      <c r="AI84" s="30" t="s">
        <v>436</v>
      </c>
      <c r="AJ84" s="30" t="s">
        <v>445</v>
      </c>
      <c r="AK84" s="29" t="s">
        <v>640</v>
      </c>
      <c r="AL84" s="29" t="s">
        <v>641</v>
      </c>
      <c r="AM84" s="30">
        <v>95</v>
      </c>
      <c r="AN84" s="30">
        <v>96</v>
      </c>
      <c r="AO84" s="30">
        <v>96</v>
      </c>
      <c r="AP84" s="30">
        <v>96</v>
      </c>
      <c r="AQ84" s="30">
        <v>96</v>
      </c>
      <c r="AR84" s="30">
        <v>96</v>
      </c>
      <c r="AS84" s="30">
        <v>96</v>
      </c>
      <c r="AT84" s="30">
        <v>0</v>
      </c>
      <c r="AU84" s="30">
        <v>96</v>
      </c>
      <c r="AV84" s="30"/>
      <c r="AW84" s="39"/>
      <c r="AX84" s="30">
        <v>24</v>
      </c>
      <c r="AY84" s="30"/>
      <c r="AZ84" s="30"/>
      <c r="BA84" s="30">
        <v>48</v>
      </c>
      <c r="BB84" s="29"/>
      <c r="BC84" s="29"/>
      <c r="BD84" s="29">
        <v>72</v>
      </c>
      <c r="BE84" s="29"/>
      <c r="BF84" s="29"/>
      <c r="BG84" s="29">
        <v>96</v>
      </c>
    </row>
    <row r="85" spans="1:59" ht="84.75" customHeight="1" x14ac:dyDescent="0.25">
      <c r="A85" s="43" t="s">
        <v>24</v>
      </c>
      <c r="B85" s="43" t="s">
        <v>25</v>
      </c>
      <c r="C85" s="43" t="s">
        <v>26</v>
      </c>
      <c r="D85" s="43" t="s">
        <v>27</v>
      </c>
      <c r="E85" s="43" t="s">
        <v>34</v>
      </c>
      <c r="F85" s="30" t="s">
        <v>42</v>
      </c>
      <c r="G85" s="30" t="s">
        <v>29</v>
      </c>
      <c r="H85" s="30" t="s">
        <v>30</v>
      </c>
      <c r="I85" s="30" t="s">
        <v>636</v>
      </c>
      <c r="J85" s="30" t="s">
        <v>637</v>
      </c>
      <c r="K85" s="29" t="s">
        <v>638</v>
      </c>
      <c r="L85" s="44" t="s">
        <v>618</v>
      </c>
      <c r="M85" s="36" t="s">
        <v>619</v>
      </c>
      <c r="N85" s="36" t="s">
        <v>639</v>
      </c>
      <c r="O85" s="36" t="s">
        <v>636</v>
      </c>
      <c r="P85" s="30">
        <v>7</v>
      </c>
      <c r="Q85" s="28" t="s">
        <v>45</v>
      </c>
      <c r="R85" s="30" t="s">
        <v>10</v>
      </c>
      <c r="S85" s="30" t="s">
        <v>32</v>
      </c>
      <c r="T85" s="30"/>
      <c r="U85" s="30"/>
      <c r="V85" s="30"/>
      <c r="W85" s="30"/>
      <c r="X85" s="30" t="s">
        <v>32</v>
      </c>
      <c r="Y85" s="30" t="s">
        <v>32</v>
      </c>
      <c r="Z85" s="30"/>
      <c r="AA85" s="30"/>
      <c r="AB85" s="30"/>
      <c r="AC85" s="30"/>
      <c r="AD85" s="30" t="s">
        <v>32</v>
      </c>
      <c r="AE85" s="30"/>
      <c r="AF85" s="30"/>
      <c r="AG85" s="30" t="s">
        <v>534</v>
      </c>
      <c r="AH85" s="30" t="s">
        <v>463</v>
      </c>
      <c r="AI85" s="30" t="s">
        <v>441</v>
      </c>
      <c r="AJ85" s="30" t="s">
        <v>445</v>
      </c>
      <c r="AK85" s="29" t="s">
        <v>642</v>
      </c>
      <c r="AL85" s="28" t="s">
        <v>643</v>
      </c>
      <c r="AM85" s="99">
        <v>0</v>
      </c>
      <c r="AN85" s="99">
        <v>15000</v>
      </c>
      <c r="AO85" s="99">
        <v>285000</v>
      </c>
      <c r="AP85" s="99">
        <v>400000</v>
      </c>
      <c r="AQ85" s="99">
        <v>300000</v>
      </c>
      <c r="AR85" s="99">
        <v>1000000</v>
      </c>
      <c r="AS85" s="99">
        <v>159332</v>
      </c>
      <c r="AT85" s="99"/>
      <c r="AU85" s="99">
        <v>285000</v>
      </c>
      <c r="AV85" s="30"/>
      <c r="AW85" s="42"/>
      <c r="AX85" s="30">
        <v>100000</v>
      </c>
      <c r="AY85" s="30"/>
      <c r="AZ85" s="30"/>
      <c r="BA85" s="30">
        <v>185000</v>
      </c>
      <c r="BB85" s="29"/>
      <c r="BC85" s="29"/>
      <c r="BD85" s="29"/>
      <c r="BE85" s="29"/>
      <c r="BF85" s="29"/>
      <c r="BG85" s="29"/>
    </row>
    <row r="86" spans="1:59" ht="84.75" customHeight="1" x14ac:dyDescent="0.25">
      <c r="A86" s="43" t="s">
        <v>24</v>
      </c>
      <c r="B86" s="43" t="s">
        <v>25</v>
      </c>
      <c r="C86" s="43" t="s">
        <v>26</v>
      </c>
      <c r="D86" s="43" t="s">
        <v>27</v>
      </c>
      <c r="E86" s="43" t="s">
        <v>34</v>
      </c>
      <c r="F86" s="30" t="s">
        <v>42</v>
      </c>
      <c r="G86" s="30" t="s">
        <v>29</v>
      </c>
      <c r="H86" s="30" t="s">
        <v>30</v>
      </c>
      <c r="I86" s="30" t="s">
        <v>636</v>
      </c>
      <c r="J86" s="30" t="s">
        <v>637</v>
      </c>
      <c r="K86" s="29" t="s">
        <v>638</v>
      </c>
      <c r="L86" s="44" t="s">
        <v>618</v>
      </c>
      <c r="M86" s="36" t="s">
        <v>619</v>
      </c>
      <c r="N86" s="36" t="s">
        <v>639</v>
      </c>
      <c r="O86" s="36" t="s">
        <v>636</v>
      </c>
      <c r="P86" s="30">
        <v>8</v>
      </c>
      <c r="Q86" s="28" t="s">
        <v>46</v>
      </c>
      <c r="R86" s="30" t="s">
        <v>36</v>
      </c>
      <c r="S86" s="30" t="s">
        <v>32</v>
      </c>
      <c r="T86" s="30"/>
      <c r="U86" s="30"/>
      <c r="V86" s="30"/>
      <c r="W86" s="30"/>
      <c r="X86" s="30" t="s">
        <v>32</v>
      </c>
      <c r="Y86" s="30"/>
      <c r="Z86" s="30"/>
      <c r="AA86" s="30"/>
      <c r="AB86" s="30"/>
      <c r="AC86" s="30" t="s">
        <v>32</v>
      </c>
      <c r="AD86" s="30" t="s">
        <v>32</v>
      </c>
      <c r="AE86" s="30" t="s">
        <v>32</v>
      </c>
      <c r="AF86" s="30"/>
      <c r="AG86" s="30" t="s">
        <v>444</v>
      </c>
      <c r="AH86" s="30" t="s">
        <v>463</v>
      </c>
      <c r="AI86" s="30" t="s">
        <v>441</v>
      </c>
      <c r="AJ86" s="30" t="s">
        <v>445</v>
      </c>
      <c r="AK86" s="29" t="s">
        <v>644</v>
      </c>
      <c r="AL86" s="28" t="s">
        <v>645</v>
      </c>
      <c r="AM86" s="101">
        <v>0</v>
      </c>
      <c r="AN86" s="101">
        <v>2000</v>
      </c>
      <c r="AO86" s="101">
        <v>2000</v>
      </c>
      <c r="AP86" s="101">
        <v>2500</v>
      </c>
      <c r="AQ86" s="101">
        <v>1500</v>
      </c>
      <c r="AR86" s="101">
        <v>8000</v>
      </c>
      <c r="AS86" s="101"/>
      <c r="AT86" s="101"/>
      <c r="AU86" s="101">
        <v>2000</v>
      </c>
      <c r="AV86" s="30"/>
      <c r="AW86" s="42"/>
      <c r="AX86" s="30">
        <v>300</v>
      </c>
      <c r="AY86" s="30"/>
      <c r="AZ86" s="30"/>
      <c r="BA86" s="30">
        <v>1000</v>
      </c>
      <c r="BB86" s="29"/>
      <c r="BC86" s="29"/>
      <c r="BD86" s="29">
        <v>1700</v>
      </c>
      <c r="BE86" s="29"/>
      <c r="BF86" s="29"/>
      <c r="BG86" s="29">
        <v>2000</v>
      </c>
    </row>
    <row r="87" spans="1:59" ht="84.75" customHeight="1" x14ac:dyDescent="0.25">
      <c r="A87" s="43" t="s">
        <v>24</v>
      </c>
      <c r="B87" s="43" t="s">
        <v>25</v>
      </c>
      <c r="C87" s="43" t="s">
        <v>26</v>
      </c>
      <c r="D87" s="43" t="s">
        <v>27</v>
      </c>
      <c r="E87" s="43" t="s">
        <v>34</v>
      </c>
      <c r="F87" s="30" t="s">
        <v>42</v>
      </c>
      <c r="G87" s="30" t="s">
        <v>29</v>
      </c>
      <c r="H87" s="30" t="s">
        <v>30</v>
      </c>
      <c r="I87" s="30" t="s">
        <v>636</v>
      </c>
      <c r="J87" s="30" t="s">
        <v>637</v>
      </c>
      <c r="K87" s="29" t="s">
        <v>638</v>
      </c>
      <c r="L87" s="44" t="s">
        <v>618</v>
      </c>
      <c r="M87" s="36" t="s">
        <v>619</v>
      </c>
      <c r="N87" s="36" t="s">
        <v>639</v>
      </c>
      <c r="O87" s="36" t="s">
        <v>636</v>
      </c>
      <c r="P87" s="30">
        <v>9</v>
      </c>
      <c r="Q87" s="28" t="s">
        <v>47</v>
      </c>
      <c r="R87" s="30" t="s">
        <v>36</v>
      </c>
      <c r="S87" s="30" t="s">
        <v>32</v>
      </c>
      <c r="T87" s="30"/>
      <c r="U87" s="30"/>
      <c r="V87" s="30"/>
      <c r="W87" s="30"/>
      <c r="X87" s="30"/>
      <c r="Y87" s="30"/>
      <c r="Z87" s="30"/>
      <c r="AA87" s="30"/>
      <c r="AB87" s="30"/>
      <c r="AC87" s="30" t="s">
        <v>32</v>
      </c>
      <c r="AD87" s="30" t="s">
        <v>32</v>
      </c>
      <c r="AE87" s="30"/>
      <c r="AF87" s="30"/>
      <c r="AG87" s="30" t="s">
        <v>534</v>
      </c>
      <c r="AH87" s="30" t="s">
        <v>463</v>
      </c>
      <c r="AI87" s="30" t="s">
        <v>441</v>
      </c>
      <c r="AJ87" s="30" t="s">
        <v>445</v>
      </c>
      <c r="AK87" s="29" t="s">
        <v>646</v>
      </c>
      <c r="AL87" s="28" t="s">
        <v>647</v>
      </c>
      <c r="AM87" s="99">
        <v>0</v>
      </c>
      <c r="AN87" s="99">
        <v>300</v>
      </c>
      <c r="AO87" s="99">
        <v>1500</v>
      </c>
      <c r="AP87" s="99">
        <v>2200</v>
      </c>
      <c r="AQ87" s="99">
        <v>0</v>
      </c>
      <c r="AR87" s="99">
        <v>4000</v>
      </c>
      <c r="AS87" s="99">
        <v>256</v>
      </c>
      <c r="AT87" s="99">
        <v>44</v>
      </c>
      <c r="AU87" s="99">
        <v>1500</v>
      </c>
      <c r="AV87" s="30"/>
      <c r="AW87" s="42"/>
      <c r="AX87" s="30">
        <v>0</v>
      </c>
      <c r="AY87" s="30"/>
      <c r="AZ87" s="30"/>
      <c r="BA87" s="30">
        <v>500</v>
      </c>
      <c r="BB87" s="29"/>
      <c r="BC87" s="29"/>
      <c r="BD87" s="29">
        <v>1000</v>
      </c>
      <c r="BE87" s="29"/>
      <c r="BF87" s="29"/>
      <c r="BG87" s="29">
        <v>1500</v>
      </c>
    </row>
    <row r="88" spans="1:59" ht="84.75" customHeight="1" x14ac:dyDescent="0.25">
      <c r="A88" s="43" t="s">
        <v>24</v>
      </c>
      <c r="B88" s="43" t="s">
        <v>25</v>
      </c>
      <c r="C88" s="43" t="s">
        <v>26</v>
      </c>
      <c r="D88" s="43" t="s">
        <v>27</v>
      </c>
      <c r="E88" s="43" t="s">
        <v>27</v>
      </c>
      <c r="F88" s="30" t="s">
        <v>28</v>
      </c>
      <c r="G88" s="30" t="s">
        <v>29</v>
      </c>
      <c r="H88" s="30" t="s">
        <v>30</v>
      </c>
      <c r="I88" s="30" t="s">
        <v>648</v>
      </c>
      <c r="J88" s="30" t="s">
        <v>649</v>
      </c>
      <c r="K88" s="29" t="s">
        <v>650</v>
      </c>
      <c r="L88" s="44" t="s">
        <v>651</v>
      </c>
      <c r="M88" s="36" t="s">
        <v>652</v>
      </c>
      <c r="N88" s="36" t="s">
        <v>653</v>
      </c>
      <c r="O88" s="36" t="s">
        <v>654</v>
      </c>
      <c r="P88" s="30">
        <v>10</v>
      </c>
      <c r="Q88" s="28" t="s">
        <v>48</v>
      </c>
      <c r="R88" s="30" t="s">
        <v>10</v>
      </c>
      <c r="S88" s="30"/>
      <c r="T88" s="30"/>
      <c r="U88" s="30"/>
      <c r="V88" s="30"/>
      <c r="W88" s="30"/>
      <c r="X88" s="30"/>
      <c r="Y88" s="30"/>
      <c r="Z88" s="30"/>
      <c r="AA88" s="30"/>
      <c r="AB88" s="30"/>
      <c r="AC88" s="30" t="s">
        <v>32</v>
      </c>
      <c r="AD88" s="30"/>
      <c r="AE88" s="30"/>
      <c r="AF88" s="30"/>
      <c r="AG88" s="30" t="s">
        <v>444</v>
      </c>
      <c r="AH88" s="30" t="s">
        <v>460</v>
      </c>
      <c r="AI88" s="30" t="s">
        <v>441</v>
      </c>
      <c r="AJ88" s="30" t="s">
        <v>445</v>
      </c>
      <c r="AK88" s="29" t="s">
        <v>655</v>
      </c>
      <c r="AL88" s="36" t="s">
        <v>656</v>
      </c>
      <c r="AM88" s="101">
        <v>0</v>
      </c>
      <c r="AN88" s="101">
        <v>4500</v>
      </c>
      <c r="AO88" s="101">
        <v>4500</v>
      </c>
      <c r="AP88" s="101">
        <v>5000</v>
      </c>
      <c r="AQ88" s="101">
        <v>5500</v>
      </c>
      <c r="AR88" s="101">
        <v>5500</v>
      </c>
      <c r="AS88" s="101">
        <v>4112</v>
      </c>
      <c r="AT88" s="101">
        <v>388</v>
      </c>
      <c r="AU88" s="101">
        <v>4500</v>
      </c>
      <c r="AV88" s="30">
        <v>0</v>
      </c>
      <c r="AW88" s="42">
        <v>2500</v>
      </c>
      <c r="AX88" s="30">
        <v>500</v>
      </c>
      <c r="AY88" s="30">
        <v>200</v>
      </c>
      <c r="AZ88" s="30">
        <v>300</v>
      </c>
      <c r="BA88" s="30">
        <v>100</v>
      </c>
      <c r="BB88" s="30">
        <v>3800</v>
      </c>
      <c r="BC88" s="29">
        <v>4100</v>
      </c>
      <c r="BD88" s="29">
        <v>4200</v>
      </c>
      <c r="BE88" s="29">
        <v>4500</v>
      </c>
      <c r="BF88" s="29">
        <v>4500</v>
      </c>
      <c r="BG88" s="102"/>
    </row>
    <row r="89" spans="1:59" ht="84.75" customHeight="1" x14ac:dyDescent="0.25">
      <c r="A89" s="43" t="s">
        <v>24</v>
      </c>
      <c r="B89" s="43" t="s">
        <v>25</v>
      </c>
      <c r="C89" s="43" t="s">
        <v>26</v>
      </c>
      <c r="D89" s="43" t="s">
        <v>27</v>
      </c>
      <c r="E89" s="43" t="s">
        <v>65</v>
      </c>
      <c r="F89" s="30" t="s">
        <v>28</v>
      </c>
      <c r="G89" s="30" t="s">
        <v>29</v>
      </c>
      <c r="H89" s="30" t="s">
        <v>30</v>
      </c>
      <c r="I89" s="30" t="s">
        <v>657</v>
      </c>
      <c r="J89" s="30" t="s">
        <v>649</v>
      </c>
      <c r="K89" s="29" t="s">
        <v>650</v>
      </c>
      <c r="L89" s="44" t="s">
        <v>610</v>
      </c>
      <c r="M89" s="36" t="s">
        <v>611</v>
      </c>
      <c r="N89" s="36" t="s">
        <v>658</v>
      </c>
      <c r="O89" s="36" t="s">
        <v>659</v>
      </c>
      <c r="P89" s="30">
        <v>11</v>
      </c>
      <c r="Q89" s="28" t="s">
        <v>49</v>
      </c>
      <c r="R89" s="30" t="s">
        <v>10</v>
      </c>
      <c r="S89" s="30" t="s">
        <v>32</v>
      </c>
      <c r="T89" s="30"/>
      <c r="U89" s="30"/>
      <c r="V89" s="30"/>
      <c r="W89" s="30"/>
      <c r="X89" s="30"/>
      <c r="Y89" s="30"/>
      <c r="Z89" s="30"/>
      <c r="AA89" s="30"/>
      <c r="AB89" s="30"/>
      <c r="AC89" s="30"/>
      <c r="AD89" s="30"/>
      <c r="AE89" s="30"/>
      <c r="AF89" s="30"/>
      <c r="AG89" s="30" t="s">
        <v>469</v>
      </c>
      <c r="AH89" s="30" t="s">
        <v>463</v>
      </c>
      <c r="AI89" s="30" t="s">
        <v>441</v>
      </c>
      <c r="AJ89" s="30" t="s">
        <v>445</v>
      </c>
      <c r="AK89" s="29" t="s">
        <v>660</v>
      </c>
      <c r="AL89" s="28" t="s">
        <v>661</v>
      </c>
      <c r="AM89" s="99">
        <v>0</v>
      </c>
      <c r="AN89" s="99">
        <v>0</v>
      </c>
      <c r="AO89" s="99">
        <v>200</v>
      </c>
      <c r="AP89" s="99">
        <v>500</v>
      </c>
      <c r="AQ89" s="99">
        <v>750</v>
      </c>
      <c r="AR89" s="99">
        <v>1450</v>
      </c>
      <c r="AS89" s="99">
        <v>0</v>
      </c>
      <c r="AT89" s="99"/>
      <c r="AU89" s="99">
        <v>200</v>
      </c>
      <c r="AV89" s="30"/>
      <c r="AW89" s="42"/>
      <c r="AX89" s="30"/>
      <c r="AY89" s="30"/>
      <c r="AZ89" s="30"/>
      <c r="BA89" s="30">
        <v>100</v>
      </c>
      <c r="BB89" s="29"/>
      <c r="BC89" s="29"/>
      <c r="BD89" s="29"/>
      <c r="BE89" s="29"/>
      <c r="BF89" s="29">
        <v>100</v>
      </c>
      <c r="BG89" s="29"/>
    </row>
    <row r="90" spans="1:59" ht="84.75" customHeight="1" x14ac:dyDescent="0.25">
      <c r="A90" s="43" t="s">
        <v>24</v>
      </c>
      <c r="B90" s="43" t="s">
        <v>25</v>
      </c>
      <c r="C90" s="43" t="s">
        <v>26</v>
      </c>
      <c r="D90" s="43" t="s">
        <v>27</v>
      </c>
      <c r="E90" s="43" t="s">
        <v>65</v>
      </c>
      <c r="F90" s="30" t="s">
        <v>28</v>
      </c>
      <c r="G90" s="30" t="s">
        <v>29</v>
      </c>
      <c r="H90" s="30" t="s">
        <v>30</v>
      </c>
      <c r="I90" s="30" t="s">
        <v>657</v>
      </c>
      <c r="J90" s="30" t="s">
        <v>649</v>
      </c>
      <c r="K90" s="29" t="s">
        <v>650</v>
      </c>
      <c r="L90" s="44" t="s">
        <v>610</v>
      </c>
      <c r="M90" s="36" t="s">
        <v>611</v>
      </c>
      <c r="N90" s="36" t="s">
        <v>658</v>
      </c>
      <c r="O90" s="36" t="s">
        <v>659</v>
      </c>
      <c r="P90" s="30">
        <v>12</v>
      </c>
      <c r="Q90" s="28" t="s">
        <v>50</v>
      </c>
      <c r="R90" s="30" t="s">
        <v>10</v>
      </c>
      <c r="S90" s="30" t="s">
        <v>32</v>
      </c>
      <c r="T90" s="30"/>
      <c r="U90" s="30"/>
      <c r="V90" s="30"/>
      <c r="W90" s="30"/>
      <c r="X90" s="30"/>
      <c r="Y90" s="30"/>
      <c r="Z90" s="30"/>
      <c r="AA90" s="30"/>
      <c r="AB90" s="30"/>
      <c r="AC90" s="30"/>
      <c r="AD90" s="30"/>
      <c r="AE90" s="30"/>
      <c r="AF90" s="30"/>
      <c r="AG90" s="30" t="s">
        <v>444</v>
      </c>
      <c r="AH90" s="30" t="s">
        <v>456</v>
      </c>
      <c r="AI90" s="30" t="s">
        <v>441</v>
      </c>
      <c r="AJ90" s="30" t="s">
        <v>445</v>
      </c>
      <c r="AK90" s="29" t="s">
        <v>50</v>
      </c>
      <c r="AL90" s="28" t="s">
        <v>662</v>
      </c>
      <c r="AM90" s="49">
        <v>2100000</v>
      </c>
      <c r="AN90" s="49">
        <v>700000</v>
      </c>
      <c r="AO90" s="49">
        <v>700000</v>
      </c>
      <c r="AP90" s="49">
        <v>700000</v>
      </c>
      <c r="AQ90" s="49">
        <v>700000</v>
      </c>
      <c r="AR90" s="49">
        <v>700000</v>
      </c>
      <c r="AS90" s="101">
        <v>159000</v>
      </c>
      <c r="AT90" s="101">
        <v>541000</v>
      </c>
      <c r="AU90" s="101">
        <v>700000</v>
      </c>
      <c r="AV90" s="101"/>
      <c r="AW90" s="42"/>
      <c r="AX90" s="30"/>
      <c r="AY90" s="30"/>
      <c r="AZ90" s="30"/>
      <c r="BA90" s="30">
        <v>700000</v>
      </c>
      <c r="BB90" s="29"/>
      <c r="BC90" s="29"/>
      <c r="BD90" s="29"/>
      <c r="BE90" s="29"/>
      <c r="BF90" s="29"/>
      <c r="BG90" s="29"/>
    </row>
    <row r="91" spans="1:59" ht="84.75" customHeight="1" x14ac:dyDescent="0.25">
      <c r="A91" s="43" t="s">
        <v>24</v>
      </c>
      <c r="B91" s="43" t="s">
        <v>25</v>
      </c>
      <c r="C91" s="43" t="s">
        <v>26</v>
      </c>
      <c r="D91" s="43" t="s">
        <v>27</v>
      </c>
      <c r="E91" s="43" t="s">
        <v>34</v>
      </c>
      <c r="F91" s="30" t="s">
        <v>51</v>
      </c>
      <c r="G91" s="30" t="s">
        <v>29</v>
      </c>
      <c r="H91" s="30" t="s">
        <v>30</v>
      </c>
      <c r="I91" s="30" t="s">
        <v>663</v>
      </c>
      <c r="J91" s="30" t="s">
        <v>664</v>
      </c>
      <c r="K91" s="29" t="s">
        <v>665</v>
      </c>
      <c r="L91" s="44" t="s">
        <v>618</v>
      </c>
      <c r="M91" s="36" t="s">
        <v>619</v>
      </c>
      <c r="N91" s="36" t="s">
        <v>666</v>
      </c>
      <c r="O91" s="36" t="s">
        <v>667</v>
      </c>
      <c r="P91" s="103">
        <v>13</v>
      </c>
      <c r="Q91" s="28" t="s">
        <v>52</v>
      </c>
      <c r="R91" s="30" t="s">
        <v>53</v>
      </c>
      <c r="S91" s="30"/>
      <c r="T91" s="30"/>
      <c r="U91" s="30"/>
      <c r="V91" s="30"/>
      <c r="W91" s="30"/>
      <c r="X91" s="30"/>
      <c r="Y91" s="30"/>
      <c r="Z91" s="30"/>
      <c r="AA91" s="30"/>
      <c r="AB91" s="30"/>
      <c r="AC91" s="30"/>
      <c r="AD91" s="30"/>
      <c r="AE91" s="30"/>
      <c r="AF91" s="30"/>
      <c r="AG91" s="30" t="s">
        <v>444</v>
      </c>
      <c r="AH91" s="30" t="s">
        <v>456</v>
      </c>
      <c r="AI91" s="30" t="s">
        <v>441</v>
      </c>
      <c r="AJ91" s="30" t="s">
        <v>445</v>
      </c>
      <c r="AK91" s="29" t="s">
        <v>668</v>
      </c>
      <c r="AL91" s="28" t="s">
        <v>669</v>
      </c>
      <c r="AM91" s="25">
        <v>0</v>
      </c>
      <c r="AN91" s="99">
        <v>0</v>
      </c>
      <c r="AO91" s="99">
        <v>1400</v>
      </c>
      <c r="AP91" s="99">
        <v>5000</v>
      </c>
      <c r="AQ91" s="99">
        <v>3600</v>
      </c>
      <c r="AR91" s="99">
        <v>10000</v>
      </c>
      <c r="AS91" s="99">
        <v>0</v>
      </c>
      <c r="AT91" s="99">
        <v>0</v>
      </c>
      <c r="AU91" s="99">
        <v>1400</v>
      </c>
      <c r="AV91" s="30"/>
      <c r="AW91" s="42"/>
      <c r="AX91" s="30"/>
      <c r="AY91" s="30"/>
      <c r="AZ91" s="30"/>
      <c r="BA91" s="30"/>
      <c r="BB91" s="29"/>
      <c r="BC91" s="29"/>
      <c r="BD91" s="29"/>
      <c r="BE91" s="29">
        <v>2500</v>
      </c>
      <c r="BF91" s="29"/>
      <c r="BG91" s="29"/>
    </row>
    <row r="92" spans="1:59" ht="84.75" customHeight="1" x14ac:dyDescent="0.25">
      <c r="A92" s="43" t="s">
        <v>24</v>
      </c>
      <c r="B92" s="43" t="s">
        <v>25</v>
      </c>
      <c r="C92" s="43" t="s">
        <v>26</v>
      </c>
      <c r="D92" s="43" t="s">
        <v>27</v>
      </c>
      <c r="E92" s="43" t="s">
        <v>34</v>
      </c>
      <c r="F92" s="30" t="s">
        <v>51</v>
      </c>
      <c r="G92" s="30" t="s">
        <v>29</v>
      </c>
      <c r="H92" s="30" t="s">
        <v>30</v>
      </c>
      <c r="I92" s="30" t="s">
        <v>636</v>
      </c>
      <c r="J92" s="30" t="s">
        <v>664</v>
      </c>
      <c r="K92" s="29" t="s">
        <v>670</v>
      </c>
      <c r="L92" s="44" t="s">
        <v>618</v>
      </c>
      <c r="M92" s="36" t="s">
        <v>619</v>
      </c>
      <c r="N92" s="36" t="s">
        <v>639</v>
      </c>
      <c r="O92" s="36" t="s">
        <v>636</v>
      </c>
      <c r="P92" s="30">
        <v>14</v>
      </c>
      <c r="Q92" s="28" t="s">
        <v>54</v>
      </c>
      <c r="R92" s="30" t="s">
        <v>55</v>
      </c>
      <c r="S92" s="30" t="s">
        <v>32</v>
      </c>
      <c r="T92" s="30"/>
      <c r="U92" s="30"/>
      <c r="V92" s="30" t="s">
        <v>56</v>
      </c>
      <c r="W92" s="30"/>
      <c r="X92" s="69"/>
      <c r="Y92" s="30"/>
      <c r="Z92" s="30"/>
      <c r="AA92" s="30"/>
      <c r="AB92" s="30"/>
      <c r="AC92" s="30"/>
      <c r="AD92" s="30"/>
      <c r="AE92" s="30"/>
      <c r="AF92" s="30"/>
      <c r="AG92" s="30" t="s">
        <v>444</v>
      </c>
      <c r="AH92" s="30" t="s">
        <v>448</v>
      </c>
      <c r="AI92" s="30" t="s">
        <v>441</v>
      </c>
      <c r="AJ92" s="30" t="s">
        <v>445</v>
      </c>
      <c r="AK92" s="29" t="s">
        <v>671</v>
      </c>
      <c r="AL92" s="28" t="s">
        <v>672</v>
      </c>
      <c r="AM92" s="30">
        <v>0</v>
      </c>
      <c r="AN92" s="101">
        <v>2000</v>
      </c>
      <c r="AO92" s="101">
        <v>2000</v>
      </c>
      <c r="AP92" s="101">
        <v>3000</v>
      </c>
      <c r="AQ92" s="101">
        <v>1000</v>
      </c>
      <c r="AR92" s="101">
        <v>8000</v>
      </c>
      <c r="AS92" s="101">
        <v>2690</v>
      </c>
      <c r="AT92" s="101">
        <v>0</v>
      </c>
      <c r="AU92" s="101">
        <v>2000</v>
      </c>
      <c r="AV92" s="30"/>
      <c r="AW92" s="42"/>
      <c r="AX92" s="30"/>
      <c r="AY92" s="30"/>
      <c r="AZ92" s="30"/>
      <c r="BA92" s="100">
        <v>500</v>
      </c>
      <c r="BB92" s="29"/>
      <c r="BC92" s="29"/>
      <c r="BD92" s="29"/>
      <c r="BE92" s="29"/>
      <c r="BF92" s="29"/>
      <c r="BG92" s="29"/>
    </row>
    <row r="93" spans="1:59" ht="84.75" customHeight="1" x14ac:dyDescent="0.25">
      <c r="A93" s="43" t="s">
        <v>24</v>
      </c>
      <c r="B93" s="43" t="s">
        <v>25</v>
      </c>
      <c r="C93" s="43" t="s">
        <v>26</v>
      </c>
      <c r="D93" s="43" t="s">
        <v>27</v>
      </c>
      <c r="E93" s="43" t="s">
        <v>34</v>
      </c>
      <c r="F93" s="30" t="s">
        <v>51</v>
      </c>
      <c r="G93" s="30" t="s">
        <v>29</v>
      </c>
      <c r="H93" s="30" t="s">
        <v>30</v>
      </c>
      <c r="I93" s="30" t="s">
        <v>663</v>
      </c>
      <c r="J93" s="30" t="s">
        <v>664</v>
      </c>
      <c r="K93" s="29" t="s">
        <v>670</v>
      </c>
      <c r="L93" s="44" t="s">
        <v>618</v>
      </c>
      <c r="M93" s="36" t="s">
        <v>619</v>
      </c>
      <c r="N93" s="36" t="s">
        <v>666</v>
      </c>
      <c r="O93" s="36" t="s">
        <v>667</v>
      </c>
      <c r="P93" s="30">
        <v>15</v>
      </c>
      <c r="Q93" s="28" t="s">
        <v>57</v>
      </c>
      <c r="R93" s="30" t="s">
        <v>10</v>
      </c>
      <c r="S93" s="30"/>
      <c r="T93" s="30"/>
      <c r="U93" s="30" t="s">
        <v>32</v>
      </c>
      <c r="V93" s="30" t="s">
        <v>56</v>
      </c>
      <c r="W93" s="30"/>
      <c r="X93" s="30"/>
      <c r="Y93" s="30"/>
      <c r="Z93" s="30"/>
      <c r="AA93" s="30"/>
      <c r="AB93" s="30"/>
      <c r="AC93" s="30"/>
      <c r="AD93" s="30"/>
      <c r="AE93" s="30"/>
      <c r="AF93" s="30"/>
      <c r="AG93" s="30" t="s">
        <v>444</v>
      </c>
      <c r="AH93" s="30" t="s">
        <v>460</v>
      </c>
      <c r="AI93" s="30" t="s">
        <v>441</v>
      </c>
      <c r="AJ93" s="30" t="s">
        <v>445</v>
      </c>
      <c r="AK93" s="29" t="s">
        <v>673</v>
      </c>
      <c r="AL93" s="28" t="s">
        <v>669</v>
      </c>
      <c r="AM93" s="25">
        <v>0</v>
      </c>
      <c r="AN93" s="99">
        <v>6901</v>
      </c>
      <c r="AO93" s="99">
        <v>9000</v>
      </c>
      <c r="AP93" s="99">
        <v>12850</v>
      </c>
      <c r="AQ93" s="99">
        <v>10250</v>
      </c>
      <c r="AR93" s="99">
        <v>39001</v>
      </c>
      <c r="AS93" s="99">
        <v>6451</v>
      </c>
      <c r="AT93" s="99"/>
      <c r="AU93" s="99">
        <v>9000</v>
      </c>
      <c r="AV93" s="30"/>
      <c r="AW93" s="42"/>
      <c r="AX93" s="30">
        <v>0</v>
      </c>
      <c r="AY93" s="30"/>
      <c r="AZ93" s="30"/>
      <c r="BA93" s="30">
        <v>2000</v>
      </c>
      <c r="BB93" s="29"/>
      <c r="BC93" s="29"/>
      <c r="BD93" s="29">
        <v>0</v>
      </c>
      <c r="BE93" s="29"/>
      <c r="BF93" s="29"/>
      <c r="BG93" s="29">
        <v>7000</v>
      </c>
    </row>
    <row r="94" spans="1:59" ht="84.75" customHeight="1" x14ac:dyDescent="0.25">
      <c r="A94" s="43" t="s">
        <v>24</v>
      </c>
      <c r="B94" s="43" t="s">
        <v>25</v>
      </c>
      <c r="C94" s="43" t="s">
        <v>26</v>
      </c>
      <c r="D94" s="43" t="s">
        <v>27</v>
      </c>
      <c r="E94" s="43" t="s">
        <v>34</v>
      </c>
      <c r="F94" s="30" t="s">
        <v>51</v>
      </c>
      <c r="G94" s="30" t="s">
        <v>29</v>
      </c>
      <c r="H94" s="30" t="s">
        <v>30</v>
      </c>
      <c r="I94" s="30" t="s">
        <v>663</v>
      </c>
      <c r="J94" s="30" t="s">
        <v>664</v>
      </c>
      <c r="K94" s="29" t="s">
        <v>670</v>
      </c>
      <c r="L94" s="44" t="s">
        <v>618</v>
      </c>
      <c r="M94" s="36" t="s">
        <v>619</v>
      </c>
      <c r="N94" s="36" t="s">
        <v>666</v>
      </c>
      <c r="O94" s="36" t="s">
        <v>667</v>
      </c>
      <c r="P94" s="30">
        <v>16</v>
      </c>
      <c r="Q94" s="28" t="s">
        <v>58</v>
      </c>
      <c r="R94" s="30" t="s">
        <v>10</v>
      </c>
      <c r="S94" s="30"/>
      <c r="T94" s="30"/>
      <c r="U94" s="30" t="s">
        <v>32</v>
      </c>
      <c r="V94" s="30" t="s">
        <v>59</v>
      </c>
      <c r="W94" s="30"/>
      <c r="X94" s="30"/>
      <c r="Y94" s="30"/>
      <c r="Z94" s="30"/>
      <c r="AA94" s="30"/>
      <c r="AB94" s="30"/>
      <c r="AC94" s="30"/>
      <c r="AD94" s="30"/>
      <c r="AE94" s="30"/>
      <c r="AF94" s="30"/>
      <c r="AG94" s="30" t="s">
        <v>444</v>
      </c>
      <c r="AH94" s="30" t="s">
        <v>535</v>
      </c>
      <c r="AI94" s="30" t="s">
        <v>441</v>
      </c>
      <c r="AJ94" s="30" t="s">
        <v>445</v>
      </c>
      <c r="AK94" s="29" t="s">
        <v>674</v>
      </c>
      <c r="AL94" s="28" t="s">
        <v>669</v>
      </c>
      <c r="AM94" s="30">
        <v>0</v>
      </c>
      <c r="AN94" s="101">
        <v>539</v>
      </c>
      <c r="AO94" s="101">
        <v>1822</v>
      </c>
      <c r="AP94" s="101">
        <v>4735</v>
      </c>
      <c r="AQ94" s="101">
        <v>3904</v>
      </c>
      <c r="AR94" s="101">
        <v>11000</v>
      </c>
      <c r="AS94" s="101">
        <v>194</v>
      </c>
      <c r="AT94" s="101">
        <v>-345</v>
      </c>
      <c r="AU94" s="101">
        <v>1822</v>
      </c>
      <c r="AV94" s="30"/>
      <c r="AW94" s="42"/>
      <c r="AX94" s="30"/>
      <c r="AY94" s="30"/>
      <c r="AZ94" s="30"/>
      <c r="BA94" s="30"/>
      <c r="BB94" s="29"/>
      <c r="BC94" s="29"/>
      <c r="BD94" s="29"/>
      <c r="BE94" s="29"/>
      <c r="BF94" s="29"/>
      <c r="BG94" s="29">
        <v>1510</v>
      </c>
    </row>
    <row r="95" spans="1:59" ht="84.75" customHeight="1" x14ac:dyDescent="0.25">
      <c r="A95" s="43" t="s">
        <v>24</v>
      </c>
      <c r="B95" s="43" t="s">
        <v>25</v>
      </c>
      <c r="C95" s="43" t="s">
        <v>26</v>
      </c>
      <c r="D95" s="43" t="s">
        <v>27</v>
      </c>
      <c r="E95" s="43" t="s">
        <v>34</v>
      </c>
      <c r="F95" s="30" t="s">
        <v>51</v>
      </c>
      <c r="G95" s="30" t="s">
        <v>29</v>
      </c>
      <c r="H95" s="30" t="s">
        <v>30</v>
      </c>
      <c r="I95" s="30" t="s">
        <v>663</v>
      </c>
      <c r="J95" s="30" t="s">
        <v>664</v>
      </c>
      <c r="K95" s="29" t="s">
        <v>670</v>
      </c>
      <c r="L95" s="44" t="s">
        <v>618</v>
      </c>
      <c r="M95" s="36" t="s">
        <v>619</v>
      </c>
      <c r="N95" s="36" t="s">
        <v>666</v>
      </c>
      <c r="O95" s="36" t="s">
        <v>667</v>
      </c>
      <c r="P95" s="30">
        <v>17</v>
      </c>
      <c r="Q95" s="28" t="s">
        <v>60</v>
      </c>
      <c r="R95" s="30" t="s">
        <v>10</v>
      </c>
      <c r="S95" s="30"/>
      <c r="T95" s="30"/>
      <c r="U95" s="30"/>
      <c r="V95" s="30" t="s">
        <v>56</v>
      </c>
      <c r="W95" s="30"/>
      <c r="X95" s="30"/>
      <c r="Y95" s="30"/>
      <c r="Z95" s="30"/>
      <c r="AA95" s="30"/>
      <c r="AB95" s="30"/>
      <c r="AC95" s="30"/>
      <c r="AD95" s="30"/>
      <c r="AE95" s="30"/>
      <c r="AF95" s="30"/>
      <c r="AG95" s="30" t="s">
        <v>444</v>
      </c>
      <c r="AH95" s="30" t="s">
        <v>535</v>
      </c>
      <c r="AI95" s="30" t="s">
        <v>441</v>
      </c>
      <c r="AJ95" s="30" t="s">
        <v>445</v>
      </c>
      <c r="AK95" s="29" t="s">
        <v>675</v>
      </c>
      <c r="AL95" s="28" t="s">
        <v>669</v>
      </c>
      <c r="AM95" s="25">
        <v>0</v>
      </c>
      <c r="AN95" s="99">
        <v>0</v>
      </c>
      <c r="AO95" s="99">
        <v>2000</v>
      </c>
      <c r="AP95" s="99">
        <v>6500</v>
      </c>
      <c r="AQ95" s="99">
        <v>7500</v>
      </c>
      <c r="AR95" s="99">
        <v>16000</v>
      </c>
      <c r="AS95" s="99">
        <v>0</v>
      </c>
      <c r="AT95" s="99"/>
      <c r="AU95" s="99">
        <v>2000</v>
      </c>
      <c r="AV95" s="30"/>
      <c r="AW95" s="42"/>
      <c r="AX95" s="30"/>
      <c r="AY95" s="30"/>
      <c r="AZ95" s="30"/>
      <c r="BA95" s="30"/>
      <c r="BB95" s="29"/>
      <c r="BC95" s="29"/>
      <c r="BD95" s="29"/>
      <c r="BE95" s="29"/>
      <c r="BF95" s="29"/>
      <c r="BG95" s="29">
        <v>3000</v>
      </c>
    </row>
    <row r="96" spans="1:59" ht="84.75" customHeight="1" x14ac:dyDescent="0.25">
      <c r="A96" s="43" t="s">
        <v>24</v>
      </c>
      <c r="B96" s="43" t="s">
        <v>25</v>
      </c>
      <c r="C96" s="43" t="s">
        <v>26</v>
      </c>
      <c r="D96" s="43" t="s">
        <v>27</v>
      </c>
      <c r="E96" s="43" t="s">
        <v>27</v>
      </c>
      <c r="F96" s="30" t="s">
        <v>51</v>
      </c>
      <c r="G96" s="30" t="s">
        <v>29</v>
      </c>
      <c r="H96" s="30" t="s">
        <v>30</v>
      </c>
      <c r="I96" s="30" t="s">
        <v>648</v>
      </c>
      <c r="J96" s="30" t="s">
        <v>664</v>
      </c>
      <c r="K96" s="29" t="s">
        <v>676</v>
      </c>
      <c r="L96" s="44" t="s">
        <v>651</v>
      </c>
      <c r="M96" s="36" t="s">
        <v>652</v>
      </c>
      <c r="N96" s="36" t="s">
        <v>653</v>
      </c>
      <c r="O96" s="36" t="s">
        <v>654</v>
      </c>
      <c r="P96" s="30">
        <v>18</v>
      </c>
      <c r="Q96" s="28" t="s">
        <v>61</v>
      </c>
      <c r="R96" s="30" t="s">
        <v>10</v>
      </c>
      <c r="S96" s="30"/>
      <c r="T96" s="30"/>
      <c r="U96" s="30"/>
      <c r="V96" s="30" t="s">
        <v>56</v>
      </c>
      <c r="W96" s="30"/>
      <c r="X96" s="30"/>
      <c r="Y96" s="30"/>
      <c r="Z96" s="30"/>
      <c r="AA96" s="30"/>
      <c r="AB96" s="30"/>
      <c r="AC96" s="30"/>
      <c r="AD96" s="30"/>
      <c r="AE96" s="30"/>
      <c r="AF96" s="30"/>
      <c r="AG96" s="30" t="s">
        <v>444</v>
      </c>
      <c r="AH96" s="30" t="s">
        <v>460</v>
      </c>
      <c r="AI96" s="30" t="s">
        <v>457</v>
      </c>
      <c r="AJ96" s="30" t="s">
        <v>445</v>
      </c>
      <c r="AK96" s="29" t="s">
        <v>677</v>
      </c>
      <c r="AL96" s="29" t="s">
        <v>656</v>
      </c>
      <c r="AM96" s="30">
        <v>0</v>
      </c>
      <c r="AN96" s="30">
        <v>73000</v>
      </c>
      <c r="AO96" s="30">
        <v>84100</v>
      </c>
      <c r="AP96" s="30">
        <v>92000</v>
      </c>
      <c r="AQ96" s="30">
        <v>112500</v>
      </c>
      <c r="AR96" s="30">
        <v>112500</v>
      </c>
      <c r="AS96" s="30">
        <v>83648</v>
      </c>
      <c r="AT96" s="30"/>
      <c r="AU96" s="30">
        <v>84100</v>
      </c>
      <c r="AV96" s="30">
        <v>0</v>
      </c>
      <c r="AW96" s="39">
        <v>40000</v>
      </c>
      <c r="AX96" s="104"/>
      <c r="AY96" s="30">
        <v>50000</v>
      </c>
      <c r="AZ96" s="105"/>
      <c r="BA96" s="29">
        <v>55000</v>
      </c>
      <c r="BB96" s="102"/>
      <c r="BC96" s="29">
        <v>65000</v>
      </c>
      <c r="BD96" s="29">
        <v>75000</v>
      </c>
      <c r="BE96" s="29">
        <v>80000</v>
      </c>
      <c r="BF96" s="29">
        <v>84100</v>
      </c>
      <c r="BG96" s="102"/>
    </row>
    <row r="97" spans="1:61" ht="84.75" customHeight="1" x14ac:dyDescent="0.25">
      <c r="A97" s="43" t="s">
        <v>24</v>
      </c>
      <c r="B97" s="43" t="s">
        <v>25</v>
      </c>
      <c r="C97" s="43" t="s">
        <v>26</v>
      </c>
      <c r="D97" s="43" t="s">
        <v>27</v>
      </c>
      <c r="E97" s="43" t="s">
        <v>65</v>
      </c>
      <c r="F97" s="30" t="s">
        <v>28</v>
      </c>
      <c r="G97" s="30" t="s">
        <v>29</v>
      </c>
      <c r="H97" s="30" t="s">
        <v>30</v>
      </c>
      <c r="I97" s="30" t="s">
        <v>657</v>
      </c>
      <c r="J97" s="30" t="s">
        <v>649</v>
      </c>
      <c r="K97" s="29" t="s">
        <v>678</v>
      </c>
      <c r="L97" s="44" t="s">
        <v>610</v>
      </c>
      <c r="M97" s="36" t="s">
        <v>611</v>
      </c>
      <c r="N97" s="36" t="s">
        <v>658</v>
      </c>
      <c r="O97" s="36" t="s">
        <v>659</v>
      </c>
      <c r="P97" s="103">
        <v>19</v>
      </c>
      <c r="Q97" s="28" t="s">
        <v>62</v>
      </c>
      <c r="R97" s="30" t="s">
        <v>63</v>
      </c>
      <c r="S97" s="30" t="s">
        <v>32</v>
      </c>
      <c r="T97" s="30"/>
      <c r="U97" s="30"/>
      <c r="V97" s="30"/>
      <c r="W97" s="30"/>
      <c r="X97" s="30"/>
      <c r="Y97" s="30"/>
      <c r="Z97" s="30"/>
      <c r="AA97" s="30"/>
      <c r="AB97" s="30"/>
      <c r="AC97" s="30"/>
      <c r="AD97" s="30"/>
      <c r="AE97" s="30"/>
      <c r="AF97" s="30"/>
      <c r="AG97" s="30" t="s">
        <v>534</v>
      </c>
      <c r="AH97" s="30" t="s">
        <v>456</v>
      </c>
      <c r="AI97" s="30" t="s">
        <v>579</v>
      </c>
      <c r="AJ97" s="30" t="s">
        <v>437</v>
      </c>
      <c r="AK97" s="29" t="s">
        <v>679</v>
      </c>
      <c r="AL97" s="29" t="s">
        <v>680</v>
      </c>
      <c r="AM97" s="25">
        <v>35.4</v>
      </c>
      <c r="AN97" s="25">
        <v>34.9</v>
      </c>
      <c r="AO97" s="25">
        <v>34.4</v>
      </c>
      <c r="AP97" s="25">
        <v>33.9</v>
      </c>
      <c r="AQ97" s="25">
        <v>33.4</v>
      </c>
      <c r="AR97" s="25">
        <v>33.4</v>
      </c>
      <c r="AS97" s="25">
        <v>38.79</v>
      </c>
      <c r="AT97" s="106">
        <v>-3.8900000000000006</v>
      </c>
      <c r="AU97" s="25">
        <v>34.4</v>
      </c>
      <c r="AV97" s="30"/>
      <c r="AW97" s="39"/>
      <c r="AX97" s="30"/>
      <c r="AY97" s="30"/>
      <c r="AZ97" s="30"/>
      <c r="BA97" s="29"/>
      <c r="BB97" s="29"/>
      <c r="BC97" s="29"/>
      <c r="BD97" s="29"/>
      <c r="BE97" s="29"/>
      <c r="BF97" s="29"/>
      <c r="BG97" s="29"/>
    </row>
    <row r="98" spans="1:61" ht="84.75" customHeight="1" x14ac:dyDescent="0.25">
      <c r="A98" s="43" t="s">
        <v>24</v>
      </c>
      <c r="B98" s="43" t="s">
        <v>25</v>
      </c>
      <c r="C98" s="43" t="s">
        <v>26</v>
      </c>
      <c r="D98" s="43" t="s">
        <v>27</v>
      </c>
      <c r="E98" s="43" t="s">
        <v>65</v>
      </c>
      <c r="F98" s="30" t="s">
        <v>28</v>
      </c>
      <c r="G98" s="30" t="s">
        <v>29</v>
      </c>
      <c r="H98" s="30" t="s">
        <v>30</v>
      </c>
      <c r="I98" s="30" t="s">
        <v>657</v>
      </c>
      <c r="J98" s="30" t="s">
        <v>649</v>
      </c>
      <c r="K98" s="29" t="s">
        <v>678</v>
      </c>
      <c r="L98" s="44" t="s">
        <v>610</v>
      </c>
      <c r="M98" s="36" t="s">
        <v>611</v>
      </c>
      <c r="N98" s="36" t="s">
        <v>658</v>
      </c>
      <c r="O98" s="36" t="s">
        <v>659</v>
      </c>
      <c r="P98" s="103">
        <v>20</v>
      </c>
      <c r="Q98" s="28" t="s">
        <v>64</v>
      </c>
      <c r="R98" s="30" t="s">
        <v>63</v>
      </c>
      <c r="S98" s="30" t="s">
        <v>32</v>
      </c>
      <c r="T98" s="30"/>
      <c r="U98" s="30"/>
      <c r="V98" s="30"/>
      <c r="W98" s="30"/>
      <c r="X98" s="30"/>
      <c r="Y98" s="30"/>
      <c r="Z98" s="30"/>
      <c r="AA98" s="30"/>
      <c r="AB98" s="30"/>
      <c r="AC98" s="30"/>
      <c r="AD98" s="30"/>
      <c r="AE98" s="30"/>
      <c r="AF98" s="30"/>
      <c r="AG98" s="30" t="s">
        <v>534</v>
      </c>
      <c r="AH98" s="30" t="s">
        <v>456</v>
      </c>
      <c r="AI98" s="30" t="s">
        <v>457</v>
      </c>
      <c r="AJ98" s="30" t="s">
        <v>437</v>
      </c>
      <c r="AK98" s="29" t="s">
        <v>681</v>
      </c>
      <c r="AL98" s="29" t="s">
        <v>680</v>
      </c>
      <c r="AM98" s="30">
        <v>0</v>
      </c>
      <c r="AN98" s="30">
        <v>15</v>
      </c>
      <c r="AO98" s="30">
        <v>17</v>
      </c>
      <c r="AP98" s="30">
        <v>18.5</v>
      </c>
      <c r="AQ98" s="30">
        <v>20</v>
      </c>
      <c r="AR98" s="30">
        <v>20</v>
      </c>
      <c r="AS98" s="30">
        <v>11.78</v>
      </c>
      <c r="AT98" s="106">
        <v>3.2200000000000006</v>
      </c>
      <c r="AU98" s="30">
        <v>17</v>
      </c>
      <c r="AV98" s="30"/>
      <c r="AW98" s="39"/>
      <c r="AX98" s="30"/>
      <c r="AY98" s="30"/>
      <c r="AZ98" s="30"/>
      <c r="BA98" s="29"/>
      <c r="BB98" s="29"/>
      <c r="BC98" s="29"/>
      <c r="BD98" s="29"/>
      <c r="BE98" s="29"/>
      <c r="BF98" s="29"/>
      <c r="BG98" s="29"/>
    </row>
    <row r="99" spans="1:61" ht="84.75" customHeight="1" x14ac:dyDescent="0.25">
      <c r="A99" s="43" t="s">
        <v>24</v>
      </c>
      <c r="B99" s="43" t="s">
        <v>25</v>
      </c>
      <c r="C99" s="43" t="s">
        <v>26</v>
      </c>
      <c r="D99" s="43" t="s">
        <v>27</v>
      </c>
      <c r="E99" s="43" t="s">
        <v>65</v>
      </c>
      <c r="F99" s="30" t="s">
        <v>28</v>
      </c>
      <c r="G99" s="30" t="s">
        <v>29</v>
      </c>
      <c r="H99" s="30" t="s">
        <v>30</v>
      </c>
      <c r="I99" s="30" t="s">
        <v>657</v>
      </c>
      <c r="J99" s="30" t="s">
        <v>649</v>
      </c>
      <c r="K99" s="29" t="s">
        <v>678</v>
      </c>
      <c r="L99" s="44" t="s">
        <v>610</v>
      </c>
      <c r="M99" s="36" t="s">
        <v>611</v>
      </c>
      <c r="N99" s="36" t="s">
        <v>658</v>
      </c>
      <c r="O99" s="36" t="s">
        <v>659</v>
      </c>
      <c r="P99" s="30">
        <v>21</v>
      </c>
      <c r="Q99" s="28" t="s">
        <v>66</v>
      </c>
      <c r="R99" s="30" t="s">
        <v>55</v>
      </c>
      <c r="S99" s="30" t="s">
        <v>32</v>
      </c>
      <c r="T99" s="30"/>
      <c r="U99" s="30" t="s">
        <v>67</v>
      </c>
      <c r="V99" s="30" t="s">
        <v>32</v>
      </c>
      <c r="W99" s="30"/>
      <c r="X99" s="30"/>
      <c r="Y99" s="30"/>
      <c r="Z99" s="30"/>
      <c r="AA99" s="30"/>
      <c r="AB99" s="30"/>
      <c r="AC99" s="30"/>
      <c r="AD99" s="30"/>
      <c r="AE99" s="30"/>
      <c r="AF99" s="30"/>
      <c r="AG99" s="30" t="s">
        <v>444</v>
      </c>
      <c r="AH99" s="30" t="s">
        <v>448</v>
      </c>
      <c r="AI99" s="30" t="s">
        <v>441</v>
      </c>
      <c r="AJ99" s="30" t="s">
        <v>437</v>
      </c>
      <c r="AK99" s="29" t="s">
        <v>682</v>
      </c>
      <c r="AL99" s="28" t="s">
        <v>683</v>
      </c>
      <c r="AM99" s="25">
        <v>0</v>
      </c>
      <c r="AN99" s="99">
        <v>75</v>
      </c>
      <c r="AO99" s="99">
        <v>100</v>
      </c>
      <c r="AP99" s="99">
        <v>0</v>
      </c>
      <c r="AQ99" s="99">
        <v>0</v>
      </c>
      <c r="AR99" s="99">
        <v>100</v>
      </c>
      <c r="AS99" s="99">
        <v>75</v>
      </c>
      <c r="AT99" s="99">
        <v>0</v>
      </c>
      <c r="AU99" s="99">
        <v>100</v>
      </c>
      <c r="AV99" s="30"/>
      <c r="AW99" s="42"/>
      <c r="AX99" s="30"/>
      <c r="AY99" s="30"/>
      <c r="AZ99" s="30"/>
      <c r="BA99" s="100">
        <v>0.05</v>
      </c>
      <c r="BB99" s="29"/>
      <c r="BC99" s="29"/>
      <c r="BD99" s="29"/>
      <c r="BE99" s="29"/>
      <c r="BF99" s="29"/>
      <c r="BG99" s="29"/>
    </row>
    <row r="100" spans="1:61" ht="84.75" customHeight="1" x14ac:dyDescent="0.25">
      <c r="A100" s="43" t="s">
        <v>24</v>
      </c>
      <c r="B100" s="43" t="s">
        <v>25</v>
      </c>
      <c r="C100" s="43" t="s">
        <v>26</v>
      </c>
      <c r="D100" s="43" t="s">
        <v>27</v>
      </c>
      <c r="E100" s="43" t="s">
        <v>27</v>
      </c>
      <c r="F100" s="30" t="s">
        <v>38</v>
      </c>
      <c r="G100" s="30" t="s">
        <v>39</v>
      </c>
      <c r="H100" s="30" t="s">
        <v>30</v>
      </c>
      <c r="I100" s="30" t="s">
        <v>629</v>
      </c>
      <c r="J100" s="30" t="s">
        <v>608</v>
      </c>
      <c r="K100" s="29" t="s">
        <v>684</v>
      </c>
      <c r="L100" s="44" t="s">
        <v>631</v>
      </c>
      <c r="M100" s="36" t="s">
        <v>632</v>
      </c>
      <c r="N100" s="36" t="s">
        <v>633</v>
      </c>
      <c r="O100" s="36" t="s">
        <v>634</v>
      </c>
      <c r="P100" s="103">
        <v>23</v>
      </c>
      <c r="Q100" s="28" t="s">
        <v>68</v>
      </c>
      <c r="R100" s="30" t="s">
        <v>685</v>
      </c>
      <c r="S100" s="30" t="s">
        <v>32</v>
      </c>
      <c r="T100" s="30"/>
      <c r="U100" s="30"/>
      <c r="V100" s="30" t="s">
        <v>69</v>
      </c>
      <c r="W100" s="30"/>
      <c r="X100" s="30"/>
      <c r="Y100" s="30"/>
      <c r="Z100" s="30"/>
      <c r="AA100" s="30"/>
      <c r="AB100" s="30"/>
      <c r="AC100" s="30"/>
      <c r="AD100" s="30"/>
      <c r="AE100" s="30"/>
      <c r="AF100" s="30"/>
      <c r="AG100" s="30" t="s">
        <v>469</v>
      </c>
      <c r="AH100" s="30" t="s">
        <v>456</v>
      </c>
      <c r="AI100" s="30" t="s">
        <v>441</v>
      </c>
      <c r="AJ100" s="30" t="s">
        <v>445</v>
      </c>
      <c r="AK100" s="29" t="s">
        <v>686</v>
      </c>
      <c r="AL100" s="28" t="s">
        <v>687</v>
      </c>
      <c r="AM100" s="30">
        <v>0</v>
      </c>
      <c r="AN100" s="101">
        <v>30</v>
      </c>
      <c r="AO100" s="101">
        <v>22</v>
      </c>
      <c r="AP100" s="101">
        <v>22</v>
      </c>
      <c r="AQ100" s="101">
        <v>22</v>
      </c>
      <c r="AR100" s="101">
        <v>96</v>
      </c>
      <c r="AS100" s="101">
        <v>30</v>
      </c>
      <c r="AT100" s="101">
        <v>0</v>
      </c>
      <c r="AU100" s="101">
        <v>22</v>
      </c>
      <c r="AV100" s="30"/>
      <c r="AW100" s="42"/>
      <c r="AX100" s="30"/>
      <c r="AY100" s="30"/>
      <c r="AZ100" s="30"/>
      <c r="BA100" s="30"/>
      <c r="BB100" s="29"/>
      <c r="BC100" s="29"/>
      <c r="BD100" s="29"/>
      <c r="BE100" s="29"/>
      <c r="BF100" s="29"/>
      <c r="BG100" s="29"/>
    </row>
    <row r="101" spans="1:61" ht="84.75" customHeight="1" x14ac:dyDescent="0.25">
      <c r="A101" s="43" t="s">
        <v>24</v>
      </c>
      <c r="B101" s="43" t="s">
        <v>25</v>
      </c>
      <c r="C101" s="43" t="s">
        <v>26</v>
      </c>
      <c r="D101" s="43" t="s">
        <v>27</v>
      </c>
      <c r="E101" s="43" t="s">
        <v>34</v>
      </c>
      <c r="F101" s="30" t="s">
        <v>28</v>
      </c>
      <c r="G101" s="30" t="s">
        <v>29</v>
      </c>
      <c r="H101" s="30" t="s">
        <v>30</v>
      </c>
      <c r="I101" s="30" t="s">
        <v>688</v>
      </c>
      <c r="J101" s="30" t="s">
        <v>608</v>
      </c>
      <c r="K101" s="29" t="s">
        <v>689</v>
      </c>
      <c r="L101" s="44" t="s">
        <v>618</v>
      </c>
      <c r="M101" s="36" t="s">
        <v>619</v>
      </c>
      <c r="N101" s="36" t="s">
        <v>690</v>
      </c>
      <c r="O101" s="36" t="s">
        <v>688</v>
      </c>
      <c r="P101" s="30">
        <v>24</v>
      </c>
      <c r="Q101" s="28" t="s">
        <v>70</v>
      </c>
      <c r="R101" s="30" t="s">
        <v>10</v>
      </c>
      <c r="S101" s="30"/>
      <c r="T101" s="30"/>
      <c r="U101" s="30"/>
      <c r="V101" s="30"/>
      <c r="W101" s="30"/>
      <c r="X101" s="30"/>
      <c r="Y101" s="30"/>
      <c r="Z101" s="30"/>
      <c r="AA101" s="30"/>
      <c r="AB101" s="30"/>
      <c r="AC101" s="30"/>
      <c r="AD101" s="30"/>
      <c r="AE101" s="30"/>
      <c r="AF101" s="30"/>
      <c r="AG101" s="30" t="s">
        <v>444</v>
      </c>
      <c r="AH101" s="30" t="s">
        <v>463</v>
      </c>
      <c r="AI101" s="30" t="s">
        <v>441</v>
      </c>
      <c r="AJ101" s="30" t="s">
        <v>445</v>
      </c>
      <c r="AK101" s="29" t="s">
        <v>691</v>
      </c>
      <c r="AL101" s="28" t="s">
        <v>692</v>
      </c>
      <c r="AM101" s="25">
        <v>1000</v>
      </c>
      <c r="AN101" s="99">
        <v>2500</v>
      </c>
      <c r="AO101" s="99">
        <v>2500</v>
      </c>
      <c r="AP101" s="99">
        <v>2500</v>
      </c>
      <c r="AQ101" s="99">
        <v>2500</v>
      </c>
      <c r="AR101" s="99">
        <v>10000</v>
      </c>
      <c r="AS101" s="99">
        <v>2500</v>
      </c>
      <c r="AT101" s="99">
        <v>0</v>
      </c>
      <c r="AU101" s="99">
        <v>2500</v>
      </c>
      <c r="AV101" s="30"/>
      <c r="AW101" s="42"/>
      <c r="AX101" s="30">
        <v>0</v>
      </c>
      <c r="AY101" s="30"/>
      <c r="AZ101" s="30"/>
      <c r="BA101" s="30">
        <v>800</v>
      </c>
      <c r="BB101" s="29"/>
      <c r="BC101" s="29"/>
      <c r="BD101" s="29">
        <v>1000</v>
      </c>
      <c r="BE101" s="29"/>
      <c r="BF101" s="29"/>
      <c r="BG101" s="29">
        <v>700</v>
      </c>
    </row>
    <row r="102" spans="1:61" ht="84.75" customHeight="1" x14ac:dyDescent="0.25">
      <c r="A102" s="43" t="s">
        <v>24</v>
      </c>
      <c r="B102" s="43" t="s">
        <v>25</v>
      </c>
      <c r="C102" s="43" t="s">
        <v>26</v>
      </c>
      <c r="D102" s="43" t="s">
        <v>27</v>
      </c>
      <c r="E102" s="43" t="s">
        <v>34</v>
      </c>
      <c r="F102" s="30" t="s">
        <v>28</v>
      </c>
      <c r="G102" s="30" t="s">
        <v>29</v>
      </c>
      <c r="H102" s="30" t="s">
        <v>30</v>
      </c>
      <c r="I102" s="30" t="s">
        <v>688</v>
      </c>
      <c r="J102" s="30" t="s">
        <v>608</v>
      </c>
      <c r="K102" s="29" t="s">
        <v>689</v>
      </c>
      <c r="L102" s="44" t="s">
        <v>618</v>
      </c>
      <c r="M102" s="36" t="s">
        <v>619</v>
      </c>
      <c r="N102" s="36" t="s">
        <v>690</v>
      </c>
      <c r="O102" s="36" t="s">
        <v>688</v>
      </c>
      <c r="P102" s="30">
        <v>25</v>
      </c>
      <c r="Q102" s="28" t="s">
        <v>71</v>
      </c>
      <c r="R102" s="30" t="s">
        <v>10</v>
      </c>
      <c r="S102" s="30"/>
      <c r="T102" s="30"/>
      <c r="U102" s="30"/>
      <c r="V102" s="30"/>
      <c r="W102" s="30"/>
      <c r="X102" s="30"/>
      <c r="Y102" s="30"/>
      <c r="Z102" s="30"/>
      <c r="AA102" s="30"/>
      <c r="AB102" s="30"/>
      <c r="AC102" s="30"/>
      <c r="AD102" s="30"/>
      <c r="AE102" s="30"/>
      <c r="AF102" s="30"/>
      <c r="AG102" s="30" t="s">
        <v>444</v>
      </c>
      <c r="AH102" s="30" t="s">
        <v>535</v>
      </c>
      <c r="AI102" s="30" t="s">
        <v>441</v>
      </c>
      <c r="AJ102" s="30" t="s">
        <v>445</v>
      </c>
      <c r="AK102" s="29" t="s">
        <v>693</v>
      </c>
      <c r="AL102" s="28" t="s">
        <v>694</v>
      </c>
      <c r="AM102" s="30">
        <v>0</v>
      </c>
      <c r="AN102" s="101">
        <v>500</v>
      </c>
      <c r="AO102" s="101">
        <v>1900</v>
      </c>
      <c r="AP102" s="101">
        <v>1900</v>
      </c>
      <c r="AQ102" s="101">
        <v>1900</v>
      </c>
      <c r="AR102" s="101">
        <v>2000</v>
      </c>
      <c r="AS102" s="101">
        <v>500</v>
      </c>
      <c r="AT102" s="101"/>
      <c r="AU102" s="101">
        <v>1900</v>
      </c>
      <c r="AV102" s="30"/>
      <c r="AW102" s="42"/>
      <c r="AX102" s="30"/>
      <c r="AY102" s="30"/>
      <c r="AZ102" s="30"/>
      <c r="BA102" s="30"/>
      <c r="BB102" s="29"/>
      <c r="BC102" s="29"/>
      <c r="BD102" s="29"/>
      <c r="BE102" s="29">
        <v>1400</v>
      </c>
      <c r="BF102" s="29"/>
      <c r="BG102" s="29">
        <v>500</v>
      </c>
    </row>
    <row r="103" spans="1:61" ht="84.75" customHeight="1" x14ac:dyDescent="0.25">
      <c r="A103" s="43" t="s">
        <v>24</v>
      </c>
      <c r="B103" s="43" t="s">
        <v>25</v>
      </c>
      <c r="C103" s="43" t="s">
        <v>26</v>
      </c>
      <c r="D103" s="43" t="s">
        <v>27</v>
      </c>
      <c r="E103" s="43" t="s">
        <v>34</v>
      </c>
      <c r="F103" s="30" t="s">
        <v>28</v>
      </c>
      <c r="G103" s="30" t="s">
        <v>29</v>
      </c>
      <c r="H103" s="30" t="s">
        <v>30</v>
      </c>
      <c r="I103" s="30" t="s">
        <v>695</v>
      </c>
      <c r="J103" s="30" t="s">
        <v>608</v>
      </c>
      <c r="K103" s="29" t="s">
        <v>689</v>
      </c>
      <c r="L103" s="44" t="s">
        <v>618</v>
      </c>
      <c r="M103" s="36" t="s">
        <v>619</v>
      </c>
      <c r="N103" s="36" t="s">
        <v>696</v>
      </c>
      <c r="O103" s="36" t="s">
        <v>695</v>
      </c>
      <c r="P103" s="30">
        <v>26</v>
      </c>
      <c r="Q103" s="28" t="s">
        <v>72</v>
      </c>
      <c r="R103" s="30" t="s">
        <v>10</v>
      </c>
      <c r="S103" s="30" t="s">
        <v>32</v>
      </c>
      <c r="T103" s="30"/>
      <c r="U103" s="30"/>
      <c r="V103" s="30"/>
      <c r="W103" s="30"/>
      <c r="X103" s="30"/>
      <c r="Y103" s="30"/>
      <c r="Z103" s="30"/>
      <c r="AA103" s="30" t="s">
        <v>32</v>
      </c>
      <c r="AB103" s="30"/>
      <c r="AC103" s="30"/>
      <c r="AD103" s="30"/>
      <c r="AE103" s="30"/>
      <c r="AF103" s="30"/>
      <c r="AG103" s="30" t="s">
        <v>444</v>
      </c>
      <c r="AH103" s="30" t="s">
        <v>463</v>
      </c>
      <c r="AI103" s="30" t="s">
        <v>441</v>
      </c>
      <c r="AJ103" s="30" t="s">
        <v>445</v>
      </c>
      <c r="AK103" s="29" t="s">
        <v>697</v>
      </c>
      <c r="AL103" s="28" t="s">
        <v>698</v>
      </c>
      <c r="AM103" s="25">
        <v>0</v>
      </c>
      <c r="AN103" s="99">
        <v>0</v>
      </c>
      <c r="AO103" s="99">
        <v>60000</v>
      </c>
      <c r="AP103" s="99">
        <v>100000</v>
      </c>
      <c r="AQ103" s="99">
        <v>100000</v>
      </c>
      <c r="AR103" s="99">
        <v>260000</v>
      </c>
      <c r="AS103" s="99">
        <v>0</v>
      </c>
      <c r="AT103" s="99"/>
      <c r="AU103" s="99">
        <v>60000</v>
      </c>
      <c r="AV103" s="30"/>
      <c r="AW103" s="42"/>
      <c r="AX103" s="30"/>
      <c r="AY103" s="30"/>
      <c r="AZ103" s="30"/>
      <c r="BA103" s="30">
        <v>20000</v>
      </c>
      <c r="BB103" s="29"/>
      <c r="BC103" s="29">
        <v>20000</v>
      </c>
      <c r="BD103" s="29">
        <v>10000</v>
      </c>
      <c r="BE103" s="29"/>
      <c r="BF103" s="29">
        <v>10000</v>
      </c>
      <c r="BG103" s="29"/>
    </row>
    <row r="104" spans="1:61" ht="84.75" customHeight="1" x14ac:dyDescent="0.25">
      <c r="A104" s="43" t="s">
        <v>24</v>
      </c>
      <c r="B104" s="43" t="s">
        <v>25</v>
      </c>
      <c r="C104" s="43" t="s">
        <v>26</v>
      </c>
      <c r="D104" s="43" t="s">
        <v>27</v>
      </c>
      <c r="E104" s="43" t="s">
        <v>34</v>
      </c>
      <c r="F104" s="30" t="s">
        <v>73</v>
      </c>
      <c r="G104" s="30" t="s">
        <v>29</v>
      </c>
      <c r="H104" s="107" t="s">
        <v>74</v>
      </c>
      <c r="I104" s="30" t="s">
        <v>688</v>
      </c>
      <c r="J104" s="30" t="s">
        <v>608</v>
      </c>
      <c r="K104" s="29" t="s">
        <v>689</v>
      </c>
      <c r="L104" s="44" t="s">
        <v>618</v>
      </c>
      <c r="M104" s="36" t="s">
        <v>619</v>
      </c>
      <c r="N104" s="36" t="s">
        <v>690</v>
      </c>
      <c r="O104" s="36" t="s">
        <v>688</v>
      </c>
      <c r="P104" s="30">
        <v>27</v>
      </c>
      <c r="Q104" s="28" t="s">
        <v>75</v>
      </c>
      <c r="R104" s="30" t="s">
        <v>10</v>
      </c>
      <c r="S104" s="30"/>
      <c r="T104" s="30"/>
      <c r="U104" s="30" t="s">
        <v>76</v>
      </c>
      <c r="V104" s="30" t="s">
        <v>77</v>
      </c>
      <c r="W104" s="30"/>
      <c r="X104" s="30"/>
      <c r="Y104" s="30"/>
      <c r="Z104" s="30"/>
      <c r="AA104" s="30"/>
      <c r="AB104" s="30"/>
      <c r="AC104" s="30"/>
      <c r="AD104" s="30"/>
      <c r="AE104" s="30"/>
      <c r="AF104" s="30"/>
      <c r="AG104" s="30" t="s">
        <v>444</v>
      </c>
      <c r="AH104" s="30" t="s">
        <v>535</v>
      </c>
      <c r="AI104" s="30" t="s">
        <v>441</v>
      </c>
      <c r="AJ104" s="30" t="s">
        <v>445</v>
      </c>
      <c r="AK104" s="29" t="s">
        <v>699</v>
      </c>
      <c r="AL104" s="28" t="s">
        <v>700</v>
      </c>
      <c r="AM104" s="30">
        <v>0</v>
      </c>
      <c r="AN104" s="101">
        <v>0</v>
      </c>
      <c r="AO104" s="101">
        <v>3</v>
      </c>
      <c r="AP104" s="101">
        <v>3</v>
      </c>
      <c r="AQ104" s="101">
        <v>3</v>
      </c>
      <c r="AR104" s="101">
        <v>9</v>
      </c>
      <c r="AS104" s="101">
        <v>0</v>
      </c>
      <c r="AT104" s="101"/>
      <c r="AU104" s="101">
        <v>3</v>
      </c>
      <c r="AV104" s="30"/>
      <c r="AW104" s="42"/>
      <c r="AX104" s="30"/>
      <c r="AY104" s="30"/>
      <c r="AZ104" s="30"/>
      <c r="BA104" s="30"/>
      <c r="BB104" s="29"/>
      <c r="BC104" s="29">
        <v>1</v>
      </c>
      <c r="BD104" s="29"/>
      <c r="BE104" s="29"/>
      <c r="BF104" s="29">
        <v>2</v>
      </c>
      <c r="BG104" s="29"/>
    </row>
    <row r="105" spans="1:61" ht="84.75" customHeight="1" x14ac:dyDescent="0.25">
      <c r="A105" s="43" t="s">
        <v>24</v>
      </c>
      <c r="B105" s="43" t="s">
        <v>25</v>
      </c>
      <c r="C105" s="43" t="s">
        <v>26</v>
      </c>
      <c r="D105" s="43" t="s">
        <v>27</v>
      </c>
      <c r="E105" s="43" t="s">
        <v>27</v>
      </c>
      <c r="F105" s="30" t="s">
        <v>38</v>
      </c>
      <c r="G105" s="30" t="s">
        <v>39</v>
      </c>
      <c r="H105" s="30" t="s">
        <v>30</v>
      </c>
      <c r="I105" s="30" t="s">
        <v>629</v>
      </c>
      <c r="J105" s="30" t="s">
        <v>701</v>
      </c>
      <c r="K105" s="29" t="s">
        <v>684</v>
      </c>
      <c r="L105" s="44" t="s">
        <v>631</v>
      </c>
      <c r="M105" s="36" t="s">
        <v>632</v>
      </c>
      <c r="N105" s="36" t="s">
        <v>633</v>
      </c>
      <c r="O105" s="36" t="s">
        <v>634</v>
      </c>
      <c r="P105" s="103">
        <v>28</v>
      </c>
      <c r="Q105" s="28" t="s">
        <v>78</v>
      </c>
      <c r="R105" s="30" t="s">
        <v>36</v>
      </c>
      <c r="S105" s="30"/>
      <c r="T105" s="30"/>
      <c r="U105" s="30"/>
      <c r="V105" s="30"/>
      <c r="W105" s="30"/>
      <c r="X105" s="30"/>
      <c r="Y105" s="30"/>
      <c r="Z105" s="30"/>
      <c r="AA105" s="30"/>
      <c r="AB105" s="30"/>
      <c r="AC105" s="30"/>
      <c r="AD105" s="30"/>
      <c r="AE105" s="30"/>
      <c r="AF105" s="30"/>
      <c r="AG105" s="30" t="s">
        <v>444</v>
      </c>
      <c r="AH105" s="30" t="s">
        <v>456</v>
      </c>
      <c r="AI105" s="30" t="s">
        <v>441</v>
      </c>
      <c r="AJ105" s="30" t="s">
        <v>445</v>
      </c>
      <c r="AK105" s="29" t="s">
        <v>702</v>
      </c>
      <c r="AL105" s="28"/>
      <c r="AM105" s="25">
        <v>0</v>
      </c>
      <c r="AN105" s="99">
        <v>0</v>
      </c>
      <c r="AO105" s="99">
        <v>2</v>
      </c>
      <c r="AP105" s="99">
        <v>2</v>
      </c>
      <c r="AQ105" s="99">
        <v>1</v>
      </c>
      <c r="AR105" s="99">
        <v>5</v>
      </c>
      <c r="AS105" s="99">
        <v>0</v>
      </c>
      <c r="AT105" s="99"/>
      <c r="AU105" s="99">
        <v>2</v>
      </c>
      <c r="AV105" s="30"/>
      <c r="AW105" s="42"/>
      <c r="AX105" s="30"/>
      <c r="AY105" s="30"/>
      <c r="AZ105" s="30"/>
      <c r="BA105" s="30">
        <v>50</v>
      </c>
      <c r="BB105" s="29"/>
      <c r="BC105" s="29"/>
      <c r="BD105" s="29"/>
      <c r="BE105" s="29"/>
      <c r="BF105" s="29"/>
      <c r="BG105" s="29">
        <v>50</v>
      </c>
    </row>
    <row r="106" spans="1:61" ht="84.75" customHeight="1" x14ac:dyDescent="0.25">
      <c r="A106" s="43" t="s">
        <v>24</v>
      </c>
      <c r="B106" s="43" t="s">
        <v>25</v>
      </c>
      <c r="C106" s="43" t="s">
        <v>26</v>
      </c>
      <c r="D106" s="43" t="s">
        <v>27</v>
      </c>
      <c r="E106" s="43" t="s">
        <v>27</v>
      </c>
      <c r="F106" s="30" t="s">
        <v>38</v>
      </c>
      <c r="G106" s="30" t="s">
        <v>79</v>
      </c>
      <c r="H106" s="30" t="s">
        <v>30</v>
      </c>
      <c r="I106" s="30" t="s">
        <v>629</v>
      </c>
      <c r="J106" s="30" t="s">
        <v>701</v>
      </c>
      <c r="K106" s="29" t="s">
        <v>684</v>
      </c>
      <c r="L106" s="44" t="s">
        <v>631</v>
      </c>
      <c r="M106" s="36" t="s">
        <v>632</v>
      </c>
      <c r="N106" s="36" t="s">
        <v>633</v>
      </c>
      <c r="O106" s="36" t="s">
        <v>634</v>
      </c>
      <c r="P106" s="103">
        <v>29</v>
      </c>
      <c r="Q106" s="28" t="s">
        <v>80</v>
      </c>
      <c r="R106" s="30" t="s">
        <v>81</v>
      </c>
      <c r="S106" s="30"/>
      <c r="T106" s="30"/>
      <c r="U106" s="30"/>
      <c r="V106" s="30" t="s">
        <v>41</v>
      </c>
      <c r="W106" s="30"/>
      <c r="X106" s="30"/>
      <c r="Y106" s="30"/>
      <c r="Z106" s="30"/>
      <c r="AA106" s="30"/>
      <c r="AB106" s="30"/>
      <c r="AC106" s="30"/>
      <c r="AD106" s="30"/>
      <c r="AE106" s="30"/>
      <c r="AF106" s="30"/>
      <c r="AG106" s="30" t="s">
        <v>444</v>
      </c>
      <c r="AH106" s="30" t="s">
        <v>456</v>
      </c>
      <c r="AI106" s="30" t="s">
        <v>503</v>
      </c>
      <c r="AJ106" s="30" t="s">
        <v>437</v>
      </c>
      <c r="AK106" s="29" t="s">
        <v>703</v>
      </c>
      <c r="AL106" s="29"/>
      <c r="AM106" s="30">
        <v>0</v>
      </c>
      <c r="AN106" s="30">
        <v>11</v>
      </c>
      <c r="AO106" s="30">
        <v>17</v>
      </c>
      <c r="AP106" s="30">
        <v>22</v>
      </c>
      <c r="AQ106" s="30">
        <v>30</v>
      </c>
      <c r="AR106" s="30">
        <v>30</v>
      </c>
      <c r="AS106" s="30">
        <v>11</v>
      </c>
      <c r="AT106" s="30"/>
      <c r="AU106" s="97">
        <v>17</v>
      </c>
      <c r="AV106" s="30"/>
      <c r="AW106" s="39"/>
      <c r="AX106" s="30"/>
      <c r="AY106" s="30"/>
      <c r="AZ106" s="30"/>
      <c r="BA106" s="29"/>
      <c r="BB106" s="29"/>
      <c r="BC106" s="29"/>
      <c r="BD106" s="29"/>
      <c r="BE106" s="29"/>
      <c r="BF106" s="29"/>
      <c r="BG106" s="30">
        <v>17</v>
      </c>
    </row>
    <row r="107" spans="1:61" ht="84.75" customHeight="1" x14ac:dyDescent="0.25">
      <c r="A107" s="43" t="s">
        <v>24</v>
      </c>
      <c r="B107" s="43" t="s">
        <v>25</v>
      </c>
      <c r="C107" s="43" t="s">
        <v>26</v>
      </c>
      <c r="D107" s="43" t="s">
        <v>27</v>
      </c>
      <c r="E107" s="43" t="s">
        <v>27</v>
      </c>
      <c r="F107" s="30" t="s">
        <v>51</v>
      </c>
      <c r="G107" s="107" t="s">
        <v>82</v>
      </c>
      <c r="H107" s="30" t="s">
        <v>30</v>
      </c>
      <c r="I107" s="30" t="s">
        <v>648</v>
      </c>
      <c r="J107" s="30" t="s">
        <v>664</v>
      </c>
      <c r="K107" s="29" t="s">
        <v>704</v>
      </c>
      <c r="L107" s="44" t="s">
        <v>651</v>
      </c>
      <c r="M107" s="36" t="s">
        <v>652</v>
      </c>
      <c r="N107" s="36" t="s">
        <v>653</v>
      </c>
      <c r="O107" s="36" t="s">
        <v>654</v>
      </c>
      <c r="P107" s="30">
        <v>30</v>
      </c>
      <c r="Q107" s="28" t="s">
        <v>83</v>
      </c>
      <c r="R107" s="30" t="s">
        <v>36</v>
      </c>
      <c r="S107" s="30"/>
      <c r="T107" s="30"/>
      <c r="U107" s="30"/>
      <c r="V107" s="30" t="s">
        <v>84</v>
      </c>
      <c r="W107" s="30"/>
      <c r="X107" s="30"/>
      <c r="Y107" s="30"/>
      <c r="Z107" s="30"/>
      <c r="AA107" s="30"/>
      <c r="AB107" s="30"/>
      <c r="AC107" s="30"/>
      <c r="AD107" s="30"/>
      <c r="AE107" s="30"/>
      <c r="AF107" s="30"/>
      <c r="AG107" s="30" t="s">
        <v>444</v>
      </c>
      <c r="AH107" s="30" t="s">
        <v>460</v>
      </c>
      <c r="AI107" s="30" t="s">
        <v>457</v>
      </c>
      <c r="AJ107" s="30" t="s">
        <v>445</v>
      </c>
      <c r="AK107" s="29" t="s">
        <v>705</v>
      </c>
      <c r="AL107" s="29" t="s">
        <v>656</v>
      </c>
      <c r="AM107" s="25">
        <v>0</v>
      </c>
      <c r="AN107" s="25">
        <v>5000</v>
      </c>
      <c r="AO107" s="25">
        <v>10000</v>
      </c>
      <c r="AP107" s="25">
        <v>11000</v>
      </c>
      <c r="AQ107" s="25">
        <v>12000</v>
      </c>
      <c r="AR107" s="25">
        <v>12000</v>
      </c>
      <c r="AS107" s="25">
        <v>9467</v>
      </c>
      <c r="AT107" s="25">
        <v>63533</v>
      </c>
      <c r="AU107" s="25">
        <v>10000</v>
      </c>
      <c r="AV107" s="30">
        <v>0</v>
      </c>
      <c r="AW107" s="39">
        <v>1500</v>
      </c>
      <c r="AX107" s="105"/>
      <c r="AY107" s="30">
        <v>2000</v>
      </c>
      <c r="AZ107" s="105"/>
      <c r="BA107" s="29">
        <v>3000</v>
      </c>
      <c r="BB107" s="102"/>
      <c r="BC107" s="29">
        <v>5500</v>
      </c>
      <c r="BD107" s="29">
        <v>7000</v>
      </c>
      <c r="BE107" s="29">
        <v>9000</v>
      </c>
      <c r="BF107" s="29">
        <v>10000</v>
      </c>
      <c r="BG107" s="102"/>
    </row>
    <row r="108" spans="1:61" ht="84.75" customHeight="1" x14ac:dyDescent="0.25">
      <c r="A108" s="43" t="s">
        <v>24</v>
      </c>
      <c r="B108" s="43" t="s">
        <v>25</v>
      </c>
      <c r="C108" s="43" t="s">
        <v>26</v>
      </c>
      <c r="D108" s="43" t="s">
        <v>27</v>
      </c>
      <c r="E108" s="43" t="s">
        <v>34</v>
      </c>
      <c r="F108" s="30" t="s">
        <v>51</v>
      </c>
      <c r="G108" s="30" t="s">
        <v>29</v>
      </c>
      <c r="H108" s="30" t="s">
        <v>30</v>
      </c>
      <c r="I108" s="30" t="s">
        <v>695</v>
      </c>
      <c r="J108" s="30" t="s">
        <v>664</v>
      </c>
      <c r="K108" s="29" t="s">
        <v>670</v>
      </c>
      <c r="L108" s="44" t="s">
        <v>618</v>
      </c>
      <c r="M108" s="36" t="s">
        <v>619</v>
      </c>
      <c r="N108" s="36" t="s">
        <v>696</v>
      </c>
      <c r="O108" s="36" t="s">
        <v>695</v>
      </c>
      <c r="P108" s="30">
        <v>31</v>
      </c>
      <c r="Q108" s="28" t="s">
        <v>85</v>
      </c>
      <c r="R108" s="30" t="s">
        <v>10</v>
      </c>
      <c r="S108" s="30" t="s">
        <v>32</v>
      </c>
      <c r="T108" s="30"/>
      <c r="U108" s="30"/>
      <c r="V108" s="30"/>
      <c r="W108" s="30"/>
      <c r="X108" s="30"/>
      <c r="Y108" s="30"/>
      <c r="Z108" s="30"/>
      <c r="AA108" s="30"/>
      <c r="AB108" s="30"/>
      <c r="AC108" s="30"/>
      <c r="AD108" s="30"/>
      <c r="AE108" s="30"/>
      <c r="AF108" s="30"/>
      <c r="AG108" s="30" t="s">
        <v>444</v>
      </c>
      <c r="AH108" s="30" t="s">
        <v>463</v>
      </c>
      <c r="AI108" s="30" t="s">
        <v>441</v>
      </c>
      <c r="AJ108" s="30" t="s">
        <v>445</v>
      </c>
      <c r="AK108" s="29" t="s">
        <v>706</v>
      </c>
      <c r="AL108" s="28" t="s">
        <v>707</v>
      </c>
      <c r="AM108" s="30">
        <v>0</v>
      </c>
      <c r="AN108" s="101">
        <v>1500</v>
      </c>
      <c r="AO108" s="101">
        <v>1200</v>
      </c>
      <c r="AP108" s="101">
        <v>2500</v>
      </c>
      <c r="AQ108" s="101">
        <v>1500</v>
      </c>
      <c r="AR108" s="101">
        <v>6700</v>
      </c>
      <c r="AS108" s="101">
        <v>1548</v>
      </c>
      <c r="AT108" s="101">
        <v>0</v>
      </c>
      <c r="AU108" s="101">
        <v>1200</v>
      </c>
      <c r="AV108" s="30">
        <v>0</v>
      </c>
      <c r="AW108" s="42">
        <v>0</v>
      </c>
      <c r="AX108" s="30">
        <v>0</v>
      </c>
      <c r="AY108" s="30">
        <v>100</v>
      </c>
      <c r="AZ108" s="30"/>
      <c r="BA108" s="30">
        <v>400</v>
      </c>
      <c r="BB108" s="29"/>
      <c r="BC108" s="29"/>
      <c r="BD108" s="29">
        <v>400</v>
      </c>
      <c r="BE108" s="29"/>
      <c r="BF108" s="29">
        <v>300</v>
      </c>
      <c r="BG108" s="29"/>
    </row>
    <row r="109" spans="1:61" ht="84.75" customHeight="1" x14ac:dyDescent="0.25">
      <c r="A109" s="43" t="s">
        <v>24</v>
      </c>
      <c r="B109" s="43" t="s">
        <v>25</v>
      </c>
      <c r="C109" s="43" t="s">
        <v>26</v>
      </c>
      <c r="D109" s="43" t="s">
        <v>27</v>
      </c>
      <c r="E109" s="43" t="s">
        <v>27</v>
      </c>
      <c r="F109" s="30" t="s">
        <v>28</v>
      </c>
      <c r="G109" s="30" t="s">
        <v>29</v>
      </c>
      <c r="H109" s="30" t="s">
        <v>30</v>
      </c>
      <c r="I109" s="30" t="s">
        <v>708</v>
      </c>
      <c r="J109" s="30" t="s">
        <v>608</v>
      </c>
      <c r="K109" s="29" t="s">
        <v>709</v>
      </c>
      <c r="L109" s="44" t="s">
        <v>631</v>
      </c>
      <c r="M109" s="36" t="s">
        <v>632</v>
      </c>
      <c r="N109" s="36" t="s">
        <v>710</v>
      </c>
      <c r="O109" s="36" t="s">
        <v>708</v>
      </c>
      <c r="P109" s="30">
        <v>32</v>
      </c>
      <c r="Q109" s="28" t="s">
        <v>86</v>
      </c>
      <c r="R109" s="30" t="s">
        <v>36</v>
      </c>
      <c r="S109" s="30"/>
      <c r="T109" s="30"/>
      <c r="U109" s="30"/>
      <c r="V109" s="30" t="s">
        <v>221</v>
      </c>
      <c r="W109" s="30"/>
      <c r="X109" s="30"/>
      <c r="Y109" s="30"/>
      <c r="Z109" s="30"/>
      <c r="AA109" s="30"/>
      <c r="AB109" s="30"/>
      <c r="AC109" s="30" t="s">
        <v>32</v>
      </c>
      <c r="AD109" s="30"/>
      <c r="AE109" s="30"/>
      <c r="AF109" s="30"/>
      <c r="AG109" s="30" t="s">
        <v>469</v>
      </c>
      <c r="AH109" s="30" t="s">
        <v>463</v>
      </c>
      <c r="AI109" s="30" t="s">
        <v>457</v>
      </c>
      <c r="AJ109" s="30" t="s">
        <v>445</v>
      </c>
      <c r="AK109" s="29" t="s">
        <v>711</v>
      </c>
      <c r="AL109" s="29" t="s">
        <v>687</v>
      </c>
      <c r="AM109" s="25">
        <v>55</v>
      </c>
      <c r="AN109" s="25">
        <v>55</v>
      </c>
      <c r="AO109" s="25">
        <v>55</v>
      </c>
      <c r="AP109" s="25">
        <v>70</v>
      </c>
      <c r="AQ109" s="25">
        <v>70</v>
      </c>
      <c r="AR109" s="25">
        <v>70</v>
      </c>
      <c r="AS109" s="25">
        <v>55</v>
      </c>
      <c r="AT109" s="25">
        <v>0</v>
      </c>
      <c r="AU109" s="25">
        <v>55</v>
      </c>
      <c r="AV109" s="30"/>
      <c r="AW109" s="39"/>
      <c r="AX109" s="30">
        <v>55</v>
      </c>
      <c r="AY109" s="30"/>
      <c r="AZ109" s="30"/>
      <c r="BA109" s="29"/>
      <c r="BB109" s="29"/>
      <c r="BC109" s="29"/>
      <c r="BD109" s="29"/>
      <c r="BE109" s="29"/>
      <c r="BF109" s="29"/>
      <c r="BG109" s="29"/>
    </row>
    <row r="110" spans="1:61" ht="84.75" customHeight="1" x14ac:dyDescent="0.25">
      <c r="A110" s="43" t="s">
        <v>24</v>
      </c>
      <c r="B110" s="43" t="s">
        <v>25</v>
      </c>
      <c r="C110" s="43" t="s">
        <v>26</v>
      </c>
      <c r="D110" s="43" t="s">
        <v>27</v>
      </c>
      <c r="E110" s="43" t="s">
        <v>34</v>
      </c>
      <c r="F110" s="30" t="s">
        <v>51</v>
      </c>
      <c r="G110" s="30" t="s">
        <v>29</v>
      </c>
      <c r="H110" s="30" t="s">
        <v>30</v>
      </c>
      <c r="I110" s="30" t="s">
        <v>663</v>
      </c>
      <c r="J110" s="30" t="s">
        <v>664</v>
      </c>
      <c r="K110" s="29" t="s">
        <v>676</v>
      </c>
      <c r="L110" s="44" t="s">
        <v>618</v>
      </c>
      <c r="M110" s="36" t="s">
        <v>619</v>
      </c>
      <c r="N110" s="36" t="s">
        <v>666</v>
      </c>
      <c r="O110" s="36" t="s">
        <v>667</v>
      </c>
      <c r="P110" s="30">
        <v>33</v>
      </c>
      <c r="Q110" s="28" t="s">
        <v>87</v>
      </c>
      <c r="R110" s="30" t="s">
        <v>36</v>
      </c>
      <c r="S110" s="30" t="s">
        <v>32</v>
      </c>
      <c r="T110" s="30"/>
      <c r="U110" s="30"/>
      <c r="V110" s="30"/>
      <c r="W110" s="30"/>
      <c r="X110" s="30"/>
      <c r="Y110" s="30"/>
      <c r="Z110" s="30"/>
      <c r="AA110" s="30"/>
      <c r="AB110" s="30"/>
      <c r="AC110" s="30"/>
      <c r="AD110" s="30"/>
      <c r="AE110" s="30"/>
      <c r="AF110" s="30"/>
      <c r="AG110" s="30" t="s">
        <v>444</v>
      </c>
      <c r="AH110" s="30" t="s">
        <v>463</v>
      </c>
      <c r="AI110" s="30" t="s">
        <v>457</v>
      </c>
      <c r="AJ110" s="30" t="s">
        <v>445</v>
      </c>
      <c r="AK110" s="29" t="s">
        <v>712</v>
      </c>
      <c r="AL110" s="29" t="s">
        <v>713</v>
      </c>
      <c r="AM110" s="30">
        <v>129</v>
      </c>
      <c r="AN110" s="30">
        <v>129</v>
      </c>
      <c r="AO110" s="30">
        <v>129</v>
      </c>
      <c r="AP110" s="30">
        <v>129</v>
      </c>
      <c r="AQ110" s="30">
        <v>129</v>
      </c>
      <c r="AR110" s="30">
        <v>129</v>
      </c>
      <c r="AS110" s="30">
        <v>64</v>
      </c>
      <c r="AT110" s="30">
        <v>65</v>
      </c>
      <c r="AU110" s="30">
        <v>129</v>
      </c>
      <c r="AV110" s="30"/>
      <c r="AW110" s="39"/>
      <c r="AX110" s="30">
        <v>32</v>
      </c>
      <c r="AY110" s="30"/>
      <c r="AZ110" s="30"/>
      <c r="BA110" s="29">
        <v>65</v>
      </c>
      <c r="BB110" s="29"/>
      <c r="BC110" s="29"/>
      <c r="BD110" s="29">
        <v>100</v>
      </c>
      <c r="BE110" s="29"/>
      <c r="BF110" s="29"/>
      <c r="BG110" s="29">
        <v>129</v>
      </c>
    </row>
    <row r="111" spans="1:61" ht="84.75" customHeight="1" x14ac:dyDescent="0.25">
      <c r="A111" s="43" t="s">
        <v>24</v>
      </c>
      <c r="B111" s="43" t="s">
        <v>25</v>
      </c>
      <c r="C111" s="43" t="s">
        <v>26</v>
      </c>
      <c r="D111" s="43" t="s">
        <v>27</v>
      </c>
      <c r="E111" s="43" t="s">
        <v>34</v>
      </c>
      <c r="F111" s="30" t="s">
        <v>42</v>
      </c>
      <c r="G111" s="30" t="s">
        <v>29</v>
      </c>
      <c r="H111" s="30" t="s">
        <v>30</v>
      </c>
      <c r="I111" s="30" t="s">
        <v>636</v>
      </c>
      <c r="J111" s="30" t="s">
        <v>616</v>
      </c>
      <c r="K111" s="29" t="s">
        <v>709</v>
      </c>
      <c r="L111" s="44" t="s">
        <v>618</v>
      </c>
      <c r="M111" s="36" t="s">
        <v>619</v>
      </c>
      <c r="N111" s="36" t="s">
        <v>639</v>
      </c>
      <c r="O111" s="36" t="s">
        <v>636</v>
      </c>
      <c r="P111" s="30">
        <v>34</v>
      </c>
      <c r="Q111" s="28" t="s">
        <v>88</v>
      </c>
      <c r="R111" s="30" t="s">
        <v>81</v>
      </c>
      <c r="S111" s="30"/>
      <c r="T111" s="30"/>
      <c r="U111" s="30"/>
      <c r="V111" s="30"/>
      <c r="W111" s="30"/>
      <c r="X111" s="30"/>
      <c r="Y111" s="30"/>
      <c r="Z111" s="30"/>
      <c r="AA111" s="30"/>
      <c r="AB111" s="30"/>
      <c r="AC111" s="30"/>
      <c r="AD111" s="30"/>
      <c r="AE111" s="30"/>
      <c r="AF111" s="30"/>
      <c r="AG111" s="30" t="s">
        <v>534</v>
      </c>
      <c r="AH111" s="30" t="s">
        <v>456</v>
      </c>
      <c r="AI111" s="30" t="s">
        <v>457</v>
      </c>
      <c r="AJ111" s="30" t="s">
        <v>437</v>
      </c>
      <c r="AK111" s="29" t="s">
        <v>714</v>
      </c>
      <c r="AL111" s="29" t="s">
        <v>715</v>
      </c>
      <c r="AM111" s="25">
        <v>5</v>
      </c>
      <c r="AN111" s="25">
        <v>10</v>
      </c>
      <c r="AO111" s="25">
        <v>80</v>
      </c>
      <c r="AP111" s="25"/>
      <c r="AQ111" s="25"/>
      <c r="AR111" s="25">
        <v>80</v>
      </c>
      <c r="AS111" s="25">
        <v>10</v>
      </c>
      <c r="AT111" s="25"/>
      <c r="AU111" s="25">
        <v>80</v>
      </c>
      <c r="AV111" s="30"/>
      <c r="AW111" s="39"/>
      <c r="AX111" s="30"/>
      <c r="AY111" s="30"/>
      <c r="AZ111" s="30"/>
      <c r="BA111" s="29"/>
      <c r="BB111" s="29"/>
      <c r="BC111" s="29"/>
      <c r="BD111" s="29"/>
      <c r="BE111" s="29"/>
      <c r="BF111" s="29"/>
      <c r="BG111" s="29">
        <v>80</v>
      </c>
    </row>
    <row r="112" spans="1:61" ht="84.75" customHeight="1" x14ac:dyDescent="0.25">
      <c r="A112" s="43" t="s">
        <v>24</v>
      </c>
      <c r="B112" s="43" t="s">
        <v>25</v>
      </c>
      <c r="C112" s="43" t="s">
        <v>26</v>
      </c>
      <c r="D112" s="43" t="s">
        <v>27</v>
      </c>
      <c r="E112" s="43" t="s">
        <v>27</v>
      </c>
      <c r="F112" s="30" t="s">
        <v>42</v>
      </c>
      <c r="G112" s="30" t="s">
        <v>29</v>
      </c>
      <c r="H112" s="30" t="s">
        <v>30</v>
      </c>
      <c r="I112" s="30"/>
      <c r="J112" s="30"/>
      <c r="K112" s="29"/>
      <c r="L112" s="44"/>
      <c r="M112" s="36"/>
      <c r="N112" s="36"/>
      <c r="O112" s="36" t="s">
        <v>634</v>
      </c>
      <c r="P112" s="30">
        <v>506</v>
      </c>
      <c r="Q112" s="28" t="s">
        <v>716</v>
      </c>
      <c r="R112" s="30" t="s">
        <v>81</v>
      </c>
      <c r="S112" s="30"/>
      <c r="T112" s="30"/>
      <c r="U112" s="30"/>
      <c r="V112" s="30"/>
      <c r="W112" s="30"/>
      <c r="X112" s="30"/>
      <c r="Y112" s="30"/>
      <c r="Z112" s="30"/>
      <c r="AA112" s="30"/>
      <c r="AB112" s="30"/>
      <c r="AC112" s="30"/>
      <c r="AD112" s="30"/>
      <c r="AE112" s="30"/>
      <c r="AF112" s="30"/>
      <c r="AG112" s="30"/>
      <c r="AH112" s="30" t="s">
        <v>456</v>
      </c>
      <c r="AI112" s="30" t="s">
        <v>503</v>
      </c>
      <c r="AJ112" s="30" t="s">
        <v>437</v>
      </c>
      <c r="AK112" s="29" t="s">
        <v>717</v>
      </c>
      <c r="AL112" s="29"/>
      <c r="AM112" s="30"/>
      <c r="AN112" s="30"/>
      <c r="AO112" s="30"/>
      <c r="AP112" s="30"/>
      <c r="AQ112" s="30"/>
      <c r="AR112" s="30"/>
      <c r="AS112" s="30"/>
      <c r="AT112" s="30"/>
      <c r="AU112" s="59">
        <v>0</v>
      </c>
      <c r="AV112" s="30"/>
      <c r="AW112" s="109"/>
      <c r="AX112" s="30"/>
      <c r="AY112" s="30"/>
      <c r="AZ112" s="30"/>
      <c r="BA112" s="29"/>
      <c r="BB112" s="29"/>
      <c r="BC112" s="29"/>
      <c r="BD112" s="29"/>
      <c r="BE112" s="29"/>
      <c r="BF112" s="29"/>
      <c r="BG112" s="30"/>
      <c r="BI112" s="86" t="s">
        <v>582</v>
      </c>
    </row>
    <row r="113" spans="1:61" ht="84.75" customHeight="1" x14ac:dyDescent="0.25">
      <c r="A113" s="43" t="s">
        <v>24</v>
      </c>
      <c r="B113" s="43" t="s">
        <v>25</v>
      </c>
      <c r="C113" s="43" t="s">
        <v>26</v>
      </c>
      <c r="D113" s="43" t="s">
        <v>27</v>
      </c>
      <c r="E113" s="43" t="s">
        <v>34</v>
      </c>
      <c r="F113" s="30" t="s">
        <v>42</v>
      </c>
      <c r="G113" s="30" t="s">
        <v>29</v>
      </c>
      <c r="H113" s="30" t="s">
        <v>30</v>
      </c>
      <c r="I113" s="30" t="s">
        <v>636</v>
      </c>
      <c r="J113" s="30" t="s">
        <v>616</v>
      </c>
      <c r="K113" s="29" t="s">
        <v>638</v>
      </c>
      <c r="L113" s="44" t="s">
        <v>618</v>
      </c>
      <c r="M113" s="36" t="s">
        <v>619</v>
      </c>
      <c r="N113" s="36" t="s">
        <v>639</v>
      </c>
      <c r="O113" s="36" t="s">
        <v>636</v>
      </c>
      <c r="P113" s="30">
        <v>35</v>
      </c>
      <c r="Q113" s="28" t="s">
        <v>89</v>
      </c>
      <c r="R113" s="30" t="s">
        <v>10</v>
      </c>
      <c r="S113" s="30"/>
      <c r="T113" s="30" t="s">
        <v>32</v>
      </c>
      <c r="U113" s="30"/>
      <c r="V113" s="30"/>
      <c r="W113" s="30"/>
      <c r="X113" s="30"/>
      <c r="Y113" s="30"/>
      <c r="Z113" s="30"/>
      <c r="AA113" s="30"/>
      <c r="AB113" s="30"/>
      <c r="AC113" s="30"/>
      <c r="AD113" s="30"/>
      <c r="AE113" s="30"/>
      <c r="AF113" s="30"/>
      <c r="AG113" s="30" t="s">
        <v>444</v>
      </c>
      <c r="AH113" s="30" t="s">
        <v>463</v>
      </c>
      <c r="AI113" s="30" t="s">
        <v>441</v>
      </c>
      <c r="AJ113" s="30" t="s">
        <v>437</v>
      </c>
      <c r="AK113" s="29" t="s">
        <v>718</v>
      </c>
      <c r="AL113" s="28" t="s">
        <v>645</v>
      </c>
      <c r="AM113" s="25">
        <v>0</v>
      </c>
      <c r="AN113" s="99">
        <v>22</v>
      </c>
      <c r="AO113" s="99">
        <v>38</v>
      </c>
      <c r="AP113" s="99">
        <v>30</v>
      </c>
      <c r="AQ113" s="99">
        <v>10</v>
      </c>
      <c r="AR113" s="99">
        <v>100</v>
      </c>
      <c r="AS113" s="99">
        <v>22</v>
      </c>
      <c r="AT113" s="99">
        <v>0</v>
      </c>
      <c r="AU113" s="99">
        <v>38</v>
      </c>
      <c r="AV113" s="30"/>
      <c r="AW113" s="42"/>
      <c r="AX113" s="30">
        <v>20</v>
      </c>
      <c r="AY113" s="30"/>
      <c r="AZ113" s="30"/>
      <c r="BA113" s="30">
        <v>25</v>
      </c>
      <c r="BB113" s="29"/>
      <c r="BC113" s="29"/>
      <c r="BD113" s="29">
        <v>38</v>
      </c>
      <c r="BE113" s="29"/>
      <c r="BF113" s="29"/>
      <c r="BG113" s="29">
        <v>38</v>
      </c>
    </row>
    <row r="114" spans="1:61" ht="84.75" customHeight="1" x14ac:dyDescent="0.25">
      <c r="A114" s="43" t="s">
        <v>24</v>
      </c>
      <c r="B114" s="43" t="s">
        <v>25</v>
      </c>
      <c r="C114" s="43" t="s">
        <v>26</v>
      </c>
      <c r="D114" s="43" t="s">
        <v>27</v>
      </c>
      <c r="E114" s="43" t="s">
        <v>27</v>
      </c>
      <c r="F114" s="30" t="s">
        <v>38</v>
      </c>
      <c r="G114" s="30" t="s">
        <v>39</v>
      </c>
      <c r="H114" s="30" t="s">
        <v>30</v>
      </c>
      <c r="I114" s="30" t="s">
        <v>629</v>
      </c>
      <c r="J114" s="30" t="s">
        <v>701</v>
      </c>
      <c r="K114" s="29" t="s">
        <v>630</v>
      </c>
      <c r="L114" s="44" t="s">
        <v>631</v>
      </c>
      <c r="M114" s="36" t="s">
        <v>632</v>
      </c>
      <c r="N114" s="36" t="s">
        <v>633</v>
      </c>
      <c r="O114" s="36" t="s">
        <v>634</v>
      </c>
      <c r="P114" s="30">
        <v>36</v>
      </c>
      <c r="Q114" s="28" t="s">
        <v>90</v>
      </c>
      <c r="R114" s="30" t="s">
        <v>36</v>
      </c>
      <c r="S114" s="30"/>
      <c r="T114" s="30">
        <v>3931</v>
      </c>
      <c r="U114" s="30"/>
      <c r="V114" s="30"/>
      <c r="W114" s="30"/>
      <c r="X114" s="30"/>
      <c r="Y114" s="30"/>
      <c r="Z114" s="30"/>
      <c r="AA114" s="30"/>
      <c r="AB114" s="30"/>
      <c r="AC114" s="30"/>
      <c r="AD114" s="30"/>
      <c r="AE114" s="30"/>
      <c r="AF114" s="30"/>
      <c r="AG114" s="30" t="s">
        <v>444</v>
      </c>
      <c r="AH114" s="30" t="s">
        <v>456</v>
      </c>
      <c r="AI114" s="30" t="s">
        <v>441</v>
      </c>
      <c r="AJ114" s="30" t="s">
        <v>445</v>
      </c>
      <c r="AK114" s="29" t="s">
        <v>719</v>
      </c>
      <c r="AL114" s="28"/>
      <c r="AM114" s="30">
        <v>0</v>
      </c>
      <c r="AN114" s="101">
        <v>2800</v>
      </c>
      <c r="AO114" s="101">
        <v>5000</v>
      </c>
      <c r="AP114" s="101">
        <v>0</v>
      </c>
      <c r="AQ114" s="101">
        <v>2800</v>
      </c>
      <c r="AR114" s="101">
        <v>10600</v>
      </c>
      <c r="AS114" s="101"/>
      <c r="AT114" s="101"/>
      <c r="AU114" s="101">
        <v>5000</v>
      </c>
      <c r="AV114" s="30"/>
      <c r="AW114" s="42"/>
      <c r="AX114" s="30"/>
      <c r="AY114" s="30"/>
      <c r="AZ114" s="30"/>
      <c r="BA114" s="30"/>
      <c r="BB114" s="29"/>
      <c r="BC114" s="29"/>
      <c r="BD114" s="29"/>
      <c r="BE114" s="29"/>
      <c r="BF114" s="29"/>
      <c r="BG114" s="29"/>
    </row>
    <row r="115" spans="1:61" ht="84.75" customHeight="1" x14ac:dyDescent="0.25">
      <c r="A115" s="43" t="s">
        <v>24</v>
      </c>
      <c r="B115" s="43" t="s">
        <v>25</v>
      </c>
      <c r="C115" s="43" t="s">
        <v>26</v>
      </c>
      <c r="D115" s="43" t="s">
        <v>27</v>
      </c>
      <c r="E115" s="43" t="s">
        <v>65</v>
      </c>
      <c r="F115" s="30" t="s">
        <v>73</v>
      </c>
      <c r="G115" s="30" t="s">
        <v>79</v>
      </c>
      <c r="H115" s="30" t="s">
        <v>91</v>
      </c>
      <c r="I115" s="30" t="s">
        <v>607</v>
      </c>
      <c r="J115" s="30" t="s">
        <v>720</v>
      </c>
      <c r="K115" s="29" t="s">
        <v>704</v>
      </c>
      <c r="L115" s="44" t="s">
        <v>610</v>
      </c>
      <c r="M115" s="36" t="s">
        <v>611</v>
      </c>
      <c r="N115" s="36" t="s">
        <v>612</v>
      </c>
      <c r="O115" s="36" t="s">
        <v>607</v>
      </c>
      <c r="P115" s="30">
        <v>37</v>
      </c>
      <c r="Q115" s="28" t="s">
        <v>92</v>
      </c>
      <c r="R115" s="30" t="s">
        <v>10</v>
      </c>
      <c r="S115" s="30"/>
      <c r="T115" s="30" t="s">
        <v>32</v>
      </c>
      <c r="U115" s="30" t="s">
        <v>32</v>
      </c>
      <c r="V115" s="30" t="s">
        <v>93</v>
      </c>
      <c r="W115" s="30" t="s">
        <v>32</v>
      </c>
      <c r="X115" s="30"/>
      <c r="Y115" s="30"/>
      <c r="Z115" s="30"/>
      <c r="AA115" s="30"/>
      <c r="AB115" s="30"/>
      <c r="AC115" s="30"/>
      <c r="AD115" s="30"/>
      <c r="AE115" s="30"/>
      <c r="AF115" s="30"/>
      <c r="AG115" s="30" t="s">
        <v>444</v>
      </c>
      <c r="AH115" s="30" t="s">
        <v>535</v>
      </c>
      <c r="AI115" s="30" t="s">
        <v>441</v>
      </c>
      <c r="AJ115" s="30" t="s">
        <v>437</v>
      </c>
      <c r="AK115" s="29" t="s">
        <v>721</v>
      </c>
      <c r="AL115" s="28" t="s">
        <v>722</v>
      </c>
      <c r="AM115" s="25">
        <v>0</v>
      </c>
      <c r="AN115" s="99">
        <v>0</v>
      </c>
      <c r="AO115" s="99">
        <v>2</v>
      </c>
      <c r="AP115" s="99">
        <v>0</v>
      </c>
      <c r="AQ115" s="99">
        <v>1</v>
      </c>
      <c r="AR115" s="99">
        <v>3</v>
      </c>
      <c r="AS115" s="99">
        <v>0</v>
      </c>
      <c r="AT115" s="99"/>
      <c r="AU115" s="99">
        <v>2</v>
      </c>
      <c r="AV115" s="30"/>
      <c r="AW115" s="42"/>
      <c r="AX115" s="30"/>
      <c r="AY115" s="30"/>
      <c r="AZ115" s="30"/>
      <c r="BA115" s="30"/>
      <c r="BB115" s="29"/>
      <c r="BC115" s="29"/>
      <c r="BD115" s="29"/>
      <c r="BE115" s="29"/>
      <c r="BF115" s="29"/>
      <c r="BG115" s="29">
        <v>2</v>
      </c>
    </row>
    <row r="116" spans="1:61" ht="84.75" customHeight="1" x14ac:dyDescent="0.25">
      <c r="A116" s="43" t="s">
        <v>24</v>
      </c>
      <c r="B116" s="43" t="s">
        <v>25</v>
      </c>
      <c r="C116" s="43" t="s">
        <v>26</v>
      </c>
      <c r="D116" s="43" t="s">
        <v>27</v>
      </c>
      <c r="E116" s="43" t="s">
        <v>65</v>
      </c>
      <c r="F116" s="30" t="s">
        <v>28</v>
      </c>
      <c r="G116" s="30" t="s">
        <v>79</v>
      </c>
      <c r="H116" s="30" t="s">
        <v>91</v>
      </c>
      <c r="I116" s="30" t="s">
        <v>657</v>
      </c>
      <c r="J116" s="30" t="s">
        <v>720</v>
      </c>
      <c r="K116" s="29" t="s">
        <v>723</v>
      </c>
      <c r="L116" s="44" t="s">
        <v>610</v>
      </c>
      <c r="M116" s="36" t="s">
        <v>611</v>
      </c>
      <c r="N116" s="36" t="s">
        <v>658</v>
      </c>
      <c r="O116" s="36" t="s">
        <v>659</v>
      </c>
      <c r="P116" s="103">
        <v>38</v>
      </c>
      <c r="Q116" s="28" t="s">
        <v>94</v>
      </c>
      <c r="R116" s="30" t="s">
        <v>55</v>
      </c>
      <c r="S116" s="30" t="s">
        <v>32</v>
      </c>
      <c r="T116" s="30"/>
      <c r="U116" s="30"/>
      <c r="V116" s="30"/>
      <c r="W116" s="30"/>
      <c r="X116" s="30"/>
      <c r="Y116" s="30"/>
      <c r="Z116" s="30"/>
      <c r="AA116" s="30"/>
      <c r="AB116" s="30"/>
      <c r="AC116" s="30"/>
      <c r="AD116" s="30"/>
      <c r="AE116" s="30"/>
      <c r="AF116" s="30"/>
      <c r="AG116" s="30" t="s">
        <v>534</v>
      </c>
      <c r="AH116" s="30" t="s">
        <v>456</v>
      </c>
      <c r="AI116" s="30" t="s">
        <v>457</v>
      </c>
      <c r="AJ116" s="30" t="s">
        <v>437</v>
      </c>
      <c r="AK116" s="29" t="s">
        <v>724</v>
      </c>
      <c r="AL116" s="29"/>
      <c r="AM116" s="30">
        <v>4.75</v>
      </c>
      <c r="AN116" s="30">
        <v>6.25</v>
      </c>
      <c r="AO116" s="30">
        <v>8.5</v>
      </c>
      <c r="AP116" s="30">
        <v>8.5</v>
      </c>
      <c r="AQ116" s="30">
        <v>10</v>
      </c>
      <c r="AR116" s="30">
        <v>10</v>
      </c>
      <c r="AS116" s="30">
        <v>2.9</v>
      </c>
      <c r="AT116" s="30">
        <v>3.35</v>
      </c>
      <c r="AU116" s="30">
        <v>8.5</v>
      </c>
      <c r="AV116" s="30"/>
      <c r="AW116" s="39"/>
      <c r="AX116" s="30"/>
      <c r="AY116" s="30"/>
      <c r="AZ116" s="30"/>
      <c r="BA116" s="29"/>
      <c r="BB116" s="29"/>
      <c r="BC116" s="29"/>
      <c r="BD116" s="29"/>
      <c r="BE116" s="29"/>
      <c r="BF116" s="29"/>
      <c r="BG116" s="29"/>
    </row>
    <row r="117" spans="1:61" ht="84.75" customHeight="1" x14ac:dyDescent="0.25">
      <c r="A117" s="43" t="s">
        <v>24</v>
      </c>
      <c r="B117" s="43" t="s">
        <v>25</v>
      </c>
      <c r="C117" s="43" t="s">
        <v>26</v>
      </c>
      <c r="D117" s="43" t="s">
        <v>27</v>
      </c>
      <c r="E117" s="43" t="s">
        <v>34</v>
      </c>
      <c r="F117" s="30" t="s">
        <v>73</v>
      </c>
      <c r="G117" s="30" t="s">
        <v>29</v>
      </c>
      <c r="H117" s="30" t="s">
        <v>74</v>
      </c>
      <c r="I117" s="30" t="s">
        <v>725</v>
      </c>
      <c r="J117" s="30" t="s">
        <v>726</v>
      </c>
      <c r="K117" s="29" t="s">
        <v>709</v>
      </c>
      <c r="L117" s="44" t="s">
        <v>618</v>
      </c>
      <c r="M117" s="36" t="s">
        <v>619</v>
      </c>
      <c r="N117" s="36" t="s">
        <v>690</v>
      </c>
      <c r="O117" s="36" t="s">
        <v>688</v>
      </c>
      <c r="P117" s="30">
        <v>39</v>
      </c>
      <c r="Q117" s="28" t="s">
        <v>95</v>
      </c>
      <c r="R117" s="30" t="s">
        <v>10</v>
      </c>
      <c r="S117" s="30"/>
      <c r="T117" s="30">
        <v>3944</v>
      </c>
      <c r="U117" s="30" t="s">
        <v>76</v>
      </c>
      <c r="V117" s="30" t="s">
        <v>96</v>
      </c>
      <c r="W117" s="30"/>
      <c r="X117" s="30"/>
      <c r="Y117" s="30"/>
      <c r="Z117" s="30"/>
      <c r="AA117" s="30"/>
      <c r="AB117" s="30"/>
      <c r="AC117" s="30"/>
      <c r="AD117" s="30"/>
      <c r="AE117" s="30"/>
      <c r="AF117" s="30"/>
      <c r="AG117" s="30" t="s">
        <v>444</v>
      </c>
      <c r="AH117" s="30" t="s">
        <v>535</v>
      </c>
      <c r="AI117" s="30" t="s">
        <v>441</v>
      </c>
      <c r="AJ117" s="30" t="s">
        <v>445</v>
      </c>
      <c r="AK117" s="29" t="s">
        <v>727</v>
      </c>
      <c r="AL117" s="28" t="s">
        <v>728</v>
      </c>
      <c r="AM117" s="25">
        <v>0</v>
      </c>
      <c r="AN117" s="99">
        <v>0</v>
      </c>
      <c r="AO117" s="99">
        <v>2</v>
      </c>
      <c r="AP117" s="99">
        <v>2</v>
      </c>
      <c r="AQ117" s="99">
        <v>2</v>
      </c>
      <c r="AR117" s="99">
        <v>6</v>
      </c>
      <c r="AS117" s="99">
        <v>0</v>
      </c>
      <c r="AT117" s="99"/>
      <c r="AU117" s="99">
        <v>2</v>
      </c>
      <c r="AV117" s="30"/>
      <c r="AW117" s="42"/>
      <c r="AX117" s="30"/>
      <c r="AY117" s="30"/>
      <c r="AZ117" s="30"/>
      <c r="BA117" s="30"/>
      <c r="BB117" s="29"/>
      <c r="BC117" s="29"/>
      <c r="BD117" s="29"/>
      <c r="BE117" s="29"/>
      <c r="BF117" s="29">
        <v>2</v>
      </c>
      <c r="BG117" s="29"/>
    </row>
    <row r="118" spans="1:61" ht="84.75" customHeight="1" x14ac:dyDescent="0.25">
      <c r="A118" s="43" t="s">
        <v>24</v>
      </c>
      <c r="B118" s="43" t="s">
        <v>25</v>
      </c>
      <c r="C118" s="43" t="s">
        <v>26</v>
      </c>
      <c r="D118" s="43" t="s">
        <v>27</v>
      </c>
      <c r="E118" s="43" t="s">
        <v>34</v>
      </c>
      <c r="F118" s="30" t="s">
        <v>73</v>
      </c>
      <c r="G118" s="30" t="s">
        <v>29</v>
      </c>
      <c r="H118" s="30" t="s">
        <v>74</v>
      </c>
      <c r="I118" s="30" t="s">
        <v>729</v>
      </c>
      <c r="J118" s="30" t="s">
        <v>701</v>
      </c>
      <c r="K118" s="29" t="s">
        <v>730</v>
      </c>
      <c r="L118" s="44" t="s">
        <v>618</v>
      </c>
      <c r="M118" s="36" t="s">
        <v>619</v>
      </c>
      <c r="N118" s="36" t="s">
        <v>731</v>
      </c>
      <c r="O118" s="36" t="s">
        <v>729</v>
      </c>
      <c r="P118" s="30">
        <v>40</v>
      </c>
      <c r="Q118" s="28" t="s">
        <v>97</v>
      </c>
      <c r="R118" s="30" t="s">
        <v>732</v>
      </c>
      <c r="S118" s="30" t="s">
        <v>32</v>
      </c>
      <c r="T118" s="30"/>
      <c r="U118" s="30"/>
      <c r="V118" s="30" t="s">
        <v>93</v>
      </c>
      <c r="W118" s="30" t="s">
        <v>98</v>
      </c>
      <c r="X118" s="30"/>
      <c r="Y118" s="30"/>
      <c r="Z118" s="30"/>
      <c r="AA118" s="30"/>
      <c r="AB118" s="30"/>
      <c r="AC118" s="30"/>
      <c r="AD118" s="30"/>
      <c r="AE118" s="30"/>
      <c r="AF118" s="30"/>
      <c r="AG118" s="30" t="s">
        <v>444</v>
      </c>
      <c r="AH118" s="30" t="s">
        <v>456</v>
      </c>
      <c r="AI118" s="30" t="s">
        <v>503</v>
      </c>
      <c r="AJ118" s="30" t="s">
        <v>437</v>
      </c>
      <c r="AK118" s="29" t="s">
        <v>733</v>
      </c>
      <c r="AL118" s="29"/>
      <c r="AM118" s="30">
        <v>0</v>
      </c>
      <c r="AN118" s="30">
        <v>8</v>
      </c>
      <c r="AO118" s="30">
        <v>40</v>
      </c>
      <c r="AP118" s="30">
        <v>65</v>
      </c>
      <c r="AQ118" s="30">
        <v>100</v>
      </c>
      <c r="AR118" s="30">
        <v>100</v>
      </c>
      <c r="AS118" s="30">
        <v>8</v>
      </c>
      <c r="AT118" s="30">
        <v>0</v>
      </c>
      <c r="AU118" s="30">
        <v>40</v>
      </c>
      <c r="AV118" s="30"/>
      <c r="AW118" s="39"/>
      <c r="AX118" s="30"/>
      <c r="AY118" s="30"/>
      <c r="AZ118" s="30"/>
      <c r="BA118" s="29"/>
      <c r="BB118" s="29"/>
      <c r="BC118" s="29"/>
      <c r="BD118" s="29"/>
      <c r="BE118" s="29"/>
      <c r="BF118" s="29"/>
      <c r="BG118" s="30">
        <v>40</v>
      </c>
    </row>
    <row r="119" spans="1:61" ht="84.75" customHeight="1" x14ac:dyDescent="0.25">
      <c r="A119" s="43" t="s">
        <v>24</v>
      </c>
      <c r="B119" s="43" t="s">
        <v>25</v>
      </c>
      <c r="C119" s="43" t="s">
        <v>26</v>
      </c>
      <c r="D119" s="43" t="s">
        <v>27</v>
      </c>
      <c r="E119" s="43" t="s">
        <v>34</v>
      </c>
      <c r="F119" s="30" t="s">
        <v>73</v>
      </c>
      <c r="G119" s="30" t="s">
        <v>29</v>
      </c>
      <c r="H119" s="30" t="s">
        <v>99</v>
      </c>
      <c r="I119" s="30" t="s">
        <v>729</v>
      </c>
      <c r="J119" s="30" t="s">
        <v>701</v>
      </c>
      <c r="K119" s="29" t="s">
        <v>730</v>
      </c>
      <c r="L119" s="44" t="s">
        <v>618</v>
      </c>
      <c r="M119" s="36" t="s">
        <v>619</v>
      </c>
      <c r="N119" s="36" t="s">
        <v>731</v>
      </c>
      <c r="O119" s="36" t="s">
        <v>729</v>
      </c>
      <c r="P119" s="30">
        <v>41</v>
      </c>
      <c r="Q119" s="28" t="s">
        <v>100</v>
      </c>
      <c r="R119" s="30" t="s">
        <v>732</v>
      </c>
      <c r="S119" s="30" t="s">
        <v>32</v>
      </c>
      <c r="T119" s="30"/>
      <c r="U119" s="30"/>
      <c r="V119" s="30" t="s">
        <v>101</v>
      </c>
      <c r="W119" s="30" t="s">
        <v>102</v>
      </c>
      <c r="X119" s="30"/>
      <c r="Y119" s="30"/>
      <c r="Z119" s="30"/>
      <c r="AA119" s="30"/>
      <c r="AB119" s="30"/>
      <c r="AC119" s="30"/>
      <c r="AD119" s="30"/>
      <c r="AE119" s="30"/>
      <c r="AF119" s="30"/>
      <c r="AG119" s="30" t="s">
        <v>444</v>
      </c>
      <c r="AH119" s="30" t="s">
        <v>456</v>
      </c>
      <c r="AI119" s="30" t="s">
        <v>503</v>
      </c>
      <c r="AJ119" s="30" t="s">
        <v>437</v>
      </c>
      <c r="AK119" s="29" t="s">
        <v>734</v>
      </c>
      <c r="AL119" s="29"/>
      <c r="AM119" s="25">
        <v>0</v>
      </c>
      <c r="AN119" s="25">
        <v>0</v>
      </c>
      <c r="AO119" s="25">
        <v>0</v>
      </c>
      <c r="AP119" s="25">
        <v>1</v>
      </c>
      <c r="AQ119" s="25">
        <v>0</v>
      </c>
      <c r="AR119" s="25">
        <v>1</v>
      </c>
      <c r="AS119" s="25">
        <v>0</v>
      </c>
      <c r="AT119" s="25">
        <v>0</v>
      </c>
      <c r="AU119" s="59">
        <v>0</v>
      </c>
      <c r="AV119" s="30"/>
      <c r="AW119" s="39"/>
      <c r="AX119" s="30"/>
      <c r="AY119" s="30"/>
      <c r="AZ119" s="30"/>
      <c r="BA119" s="29"/>
      <c r="BB119" s="29"/>
      <c r="BC119" s="29"/>
      <c r="BD119" s="29"/>
      <c r="BE119" s="29"/>
      <c r="BF119" s="29"/>
      <c r="BG119" s="30">
        <f>+AU119</f>
        <v>0</v>
      </c>
      <c r="BI119" s="86" t="s">
        <v>582</v>
      </c>
    </row>
    <row r="120" spans="1:61" ht="84.75" customHeight="1" x14ac:dyDescent="0.25">
      <c r="A120" s="43" t="s">
        <v>24</v>
      </c>
      <c r="B120" s="43" t="s">
        <v>25</v>
      </c>
      <c r="C120" s="43" t="s">
        <v>26</v>
      </c>
      <c r="D120" s="43" t="s">
        <v>27</v>
      </c>
      <c r="E120" s="43" t="s">
        <v>34</v>
      </c>
      <c r="F120" s="30" t="s">
        <v>73</v>
      </c>
      <c r="G120" s="30" t="s">
        <v>29</v>
      </c>
      <c r="H120" s="30" t="s">
        <v>99</v>
      </c>
      <c r="I120" s="30" t="s">
        <v>729</v>
      </c>
      <c r="J120" s="30" t="s">
        <v>701</v>
      </c>
      <c r="K120" s="29" t="s">
        <v>730</v>
      </c>
      <c r="L120" s="44" t="s">
        <v>618</v>
      </c>
      <c r="M120" s="36" t="s">
        <v>619</v>
      </c>
      <c r="N120" s="36" t="s">
        <v>731</v>
      </c>
      <c r="O120" s="36" t="s">
        <v>729</v>
      </c>
      <c r="P120" s="30">
        <v>42</v>
      </c>
      <c r="Q120" s="28" t="s">
        <v>103</v>
      </c>
      <c r="R120" s="30" t="s">
        <v>732</v>
      </c>
      <c r="S120" s="30" t="s">
        <v>32</v>
      </c>
      <c r="T120" s="30"/>
      <c r="U120" s="30"/>
      <c r="V120" s="30"/>
      <c r="W120" s="30" t="s">
        <v>104</v>
      </c>
      <c r="X120" s="30"/>
      <c r="Y120" s="30"/>
      <c r="Z120" s="30"/>
      <c r="AA120" s="30"/>
      <c r="AB120" s="30"/>
      <c r="AC120" s="30"/>
      <c r="AD120" s="30"/>
      <c r="AE120" s="30"/>
      <c r="AF120" s="30"/>
      <c r="AG120" s="30" t="s">
        <v>444</v>
      </c>
      <c r="AH120" s="30" t="s">
        <v>456</v>
      </c>
      <c r="AI120" s="30" t="s">
        <v>441</v>
      </c>
      <c r="AJ120" s="30" t="s">
        <v>437</v>
      </c>
      <c r="AK120" s="36" t="s">
        <v>735</v>
      </c>
      <c r="AL120" s="28"/>
      <c r="AM120" s="30">
        <v>0</v>
      </c>
      <c r="AN120" s="101">
        <v>0</v>
      </c>
      <c r="AO120" s="101">
        <v>0</v>
      </c>
      <c r="AP120" s="101">
        <v>0</v>
      </c>
      <c r="AQ120" s="101">
        <v>1</v>
      </c>
      <c r="AR120" s="101">
        <v>1</v>
      </c>
      <c r="AS120" s="101">
        <v>0</v>
      </c>
      <c r="AT120" s="101">
        <v>0</v>
      </c>
      <c r="AU120" s="59">
        <v>0</v>
      </c>
      <c r="AV120" s="30"/>
      <c r="AW120" s="42"/>
      <c r="AX120" s="30"/>
      <c r="AY120" s="30"/>
      <c r="AZ120" s="30"/>
      <c r="BA120" s="30"/>
      <c r="BB120" s="29"/>
      <c r="BC120" s="29"/>
      <c r="BD120" s="29"/>
      <c r="BE120" s="29"/>
      <c r="BF120" s="29"/>
      <c r="BG120" s="29"/>
      <c r="BI120" s="86" t="s">
        <v>582</v>
      </c>
    </row>
    <row r="121" spans="1:61" ht="84.75" customHeight="1" x14ac:dyDescent="0.25">
      <c r="A121" s="43" t="s">
        <v>24</v>
      </c>
      <c r="B121" s="43" t="s">
        <v>25</v>
      </c>
      <c r="C121" s="43" t="s">
        <v>26</v>
      </c>
      <c r="D121" s="43" t="s">
        <v>27</v>
      </c>
      <c r="E121" s="43" t="s">
        <v>34</v>
      </c>
      <c r="F121" s="30" t="s">
        <v>73</v>
      </c>
      <c r="G121" s="30" t="s">
        <v>29</v>
      </c>
      <c r="H121" s="30" t="s">
        <v>99</v>
      </c>
      <c r="I121" s="30" t="s">
        <v>729</v>
      </c>
      <c r="J121" s="30" t="s">
        <v>701</v>
      </c>
      <c r="K121" s="29" t="s">
        <v>730</v>
      </c>
      <c r="L121" s="44" t="s">
        <v>618</v>
      </c>
      <c r="M121" s="36" t="s">
        <v>619</v>
      </c>
      <c r="N121" s="36" t="s">
        <v>731</v>
      </c>
      <c r="O121" s="36" t="s">
        <v>729</v>
      </c>
      <c r="P121" s="30">
        <v>43</v>
      </c>
      <c r="Q121" s="28" t="s">
        <v>105</v>
      </c>
      <c r="R121" s="30" t="s">
        <v>732</v>
      </c>
      <c r="S121" s="30"/>
      <c r="T121" s="30"/>
      <c r="U121" s="30"/>
      <c r="V121" s="30"/>
      <c r="W121" s="30" t="s">
        <v>106</v>
      </c>
      <c r="X121" s="30"/>
      <c r="Y121" s="30"/>
      <c r="Z121" s="30"/>
      <c r="AA121" s="30"/>
      <c r="AB121" s="30"/>
      <c r="AC121" s="30"/>
      <c r="AD121" s="30"/>
      <c r="AE121" s="30"/>
      <c r="AF121" s="30"/>
      <c r="AG121" s="30" t="s">
        <v>434</v>
      </c>
      <c r="AH121" s="30" t="s">
        <v>456</v>
      </c>
      <c r="AI121" s="30" t="s">
        <v>503</v>
      </c>
      <c r="AJ121" s="30" t="s">
        <v>437</v>
      </c>
      <c r="AK121" s="29" t="s">
        <v>736</v>
      </c>
      <c r="AL121" s="29"/>
      <c r="AM121" s="25">
        <v>0</v>
      </c>
      <c r="AN121" s="25">
        <v>0</v>
      </c>
      <c r="AO121" s="25">
        <v>0</v>
      </c>
      <c r="AP121" s="25">
        <v>1</v>
      </c>
      <c r="AQ121" s="25">
        <v>0</v>
      </c>
      <c r="AR121" s="25">
        <v>1</v>
      </c>
      <c r="AS121" s="25">
        <v>0</v>
      </c>
      <c r="AT121" s="25">
        <v>0</v>
      </c>
      <c r="AU121" s="59">
        <v>0</v>
      </c>
      <c r="AV121" s="30"/>
      <c r="AW121" s="39"/>
      <c r="AX121" s="30"/>
      <c r="AY121" s="30"/>
      <c r="AZ121" s="30"/>
      <c r="BA121" s="29"/>
      <c r="BB121" s="29"/>
      <c r="BC121" s="29"/>
      <c r="BD121" s="29"/>
      <c r="BE121" s="29"/>
      <c r="BF121" s="29"/>
      <c r="BG121" s="30">
        <f>+AU121</f>
        <v>0</v>
      </c>
      <c r="BI121" s="86" t="s">
        <v>582</v>
      </c>
    </row>
    <row r="122" spans="1:61" ht="84.75" customHeight="1" x14ac:dyDescent="0.25">
      <c r="A122" s="43" t="s">
        <v>24</v>
      </c>
      <c r="B122" s="43" t="s">
        <v>25</v>
      </c>
      <c r="C122" s="43" t="s">
        <v>26</v>
      </c>
      <c r="D122" s="43" t="s">
        <v>27</v>
      </c>
      <c r="E122" s="43" t="s">
        <v>34</v>
      </c>
      <c r="F122" s="30" t="s">
        <v>73</v>
      </c>
      <c r="G122" s="30" t="s">
        <v>29</v>
      </c>
      <c r="H122" s="30" t="s">
        <v>99</v>
      </c>
      <c r="I122" s="30" t="s">
        <v>729</v>
      </c>
      <c r="J122" s="30" t="s">
        <v>701</v>
      </c>
      <c r="K122" s="29" t="s">
        <v>730</v>
      </c>
      <c r="L122" s="44" t="s">
        <v>618</v>
      </c>
      <c r="M122" s="36" t="s">
        <v>619</v>
      </c>
      <c r="N122" s="36" t="s">
        <v>731</v>
      </c>
      <c r="O122" s="36" t="s">
        <v>729</v>
      </c>
      <c r="P122" s="30">
        <v>44</v>
      </c>
      <c r="Q122" s="28" t="s">
        <v>107</v>
      </c>
      <c r="R122" s="30" t="s">
        <v>732</v>
      </c>
      <c r="S122" s="30" t="s">
        <v>32</v>
      </c>
      <c r="T122" s="30"/>
      <c r="U122" s="30"/>
      <c r="V122" s="30"/>
      <c r="W122" s="30" t="s">
        <v>108</v>
      </c>
      <c r="X122" s="30"/>
      <c r="Y122" s="30"/>
      <c r="Z122" s="30"/>
      <c r="AA122" s="30"/>
      <c r="AB122" s="30"/>
      <c r="AC122" s="30"/>
      <c r="AD122" s="30"/>
      <c r="AE122" s="30"/>
      <c r="AF122" s="30"/>
      <c r="AG122" s="30" t="s">
        <v>444</v>
      </c>
      <c r="AH122" s="30" t="s">
        <v>456</v>
      </c>
      <c r="AI122" s="30" t="s">
        <v>503</v>
      </c>
      <c r="AJ122" s="30" t="s">
        <v>445</v>
      </c>
      <c r="AK122" s="29" t="s">
        <v>737</v>
      </c>
      <c r="AL122" s="29"/>
      <c r="AM122" s="30">
        <v>0</v>
      </c>
      <c r="AN122" s="30">
        <v>0</v>
      </c>
      <c r="AO122" s="30">
        <v>0</v>
      </c>
      <c r="AP122" s="30">
        <v>0</v>
      </c>
      <c r="AQ122" s="30">
        <v>1</v>
      </c>
      <c r="AR122" s="30">
        <v>1</v>
      </c>
      <c r="AS122" s="30">
        <v>0</v>
      </c>
      <c r="AT122" s="30">
        <v>0</v>
      </c>
      <c r="AU122" s="59">
        <v>0</v>
      </c>
      <c r="AV122" s="30"/>
      <c r="AW122" s="39"/>
      <c r="AX122" s="30"/>
      <c r="AY122" s="30"/>
      <c r="AZ122" s="30"/>
      <c r="BA122" s="29"/>
      <c r="BB122" s="29"/>
      <c r="BC122" s="29"/>
      <c r="BD122" s="29"/>
      <c r="BE122" s="29"/>
      <c r="BF122" s="29"/>
      <c r="BG122" s="30">
        <f>+AU122</f>
        <v>0</v>
      </c>
      <c r="BI122" s="86" t="s">
        <v>582</v>
      </c>
    </row>
    <row r="123" spans="1:61" ht="84.75" customHeight="1" x14ac:dyDescent="0.25">
      <c r="A123" s="43" t="s">
        <v>24</v>
      </c>
      <c r="B123" s="43" t="s">
        <v>25</v>
      </c>
      <c r="C123" s="43" t="s">
        <v>26</v>
      </c>
      <c r="D123" s="43" t="s">
        <v>27</v>
      </c>
      <c r="E123" s="43" t="s">
        <v>34</v>
      </c>
      <c r="F123" s="30" t="s">
        <v>73</v>
      </c>
      <c r="G123" s="30" t="s">
        <v>29</v>
      </c>
      <c r="H123" s="30" t="s">
        <v>99</v>
      </c>
      <c r="I123" s="30" t="s">
        <v>729</v>
      </c>
      <c r="J123" s="30" t="s">
        <v>701</v>
      </c>
      <c r="K123" s="29" t="s">
        <v>730</v>
      </c>
      <c r="L123" s="44" t="s">
        <v>618</v>
      </c>
      <c r="M123" s="36" t="s">
        <v>619</v>
      </c>
      <c r="N123" s="36" t="s">
        <v>731</v>
      </c>
      <c r="O123" s="36" t="s">
        <v>729</v>
      </c>
      <c r="P123" s="30">
        <v>45</v>
      </c>
      <c r="Q123" s="28" t="s">
        <v>109</v>
      </c>
      <c r="R123" s="30" t="s">
        <v>732</v>
      </c>
      <c r="S123" s="30" t="s">
        <v>32</v>
      </c>
      <c r="T123" s="30"/>
      <c r="U123" s="30"/>
      <c r="V123" s="30"/>
      <c r="W123" s="30" t="s">
        <v>108</v>
      </c>
      <c r="X123" s="30"/>
      <c r="Y123" s="30"/>
      <c r="Z123" s="30"/>
      <c r="AA123" s="30"/>
      <c r="AB123" s="30"/>
      <c r="AC123" s="30"/>
      <c r="AD123" s="30"/>
      <c r="AE123" s="30"/>
      <c r="AF123" s="30"/>
      <c r="AG123" s="30" t="s">
        <v>444</v>
      </c>
      <c r="AH123" s="30" t="s">
        <v>456</v>
      </c>
      <c r="AI123" s="30" t="s">
        <v>503</v>
      </c>
      <c r="AJ123" s="30" t="s">
        <v>437</v>
      </c>
      <c r="AK123" s="29" t="s">
        <v>738</v>
      </c>
      <c r="AL123" s="29"/>
      <c r="AM123" s="25">
        <v>0</v>
      </c>
      <c r="AN123" s="25">
        <v>0</v>
      </c>
      <c r="AO123" s="25">
        <v>0</v>
      </c>
      <c r="AP123" s="25">
        <v>0</v>
      </c>
      <c r="AQ123" s="25">
        <v>1</v>
      </c>
      <c r="AR123" s="25">
        <v>1</v>
      </c>
      <c r="AS123" s="25">
        <v>0</v>
      </c>
      <c r="AT123" s="25">
        <v>0</v>
      </c>
      <c r="AU123" s="59">
        <v>0</v>
      </c>
      <c r="AV123" s="30"/>
      <c r="AW123" s="39"/>
      <c r="AX123" s="30"/>
      <c r="AY123" s="30"/>
      <c r="AZ123" s="30"/>
      <c r="BA123" s="29"/>
      <c r="BB123" s="29"/>
      <c r="BC123" s="29"/>
      <c r="BD123" s="29"/>
      <c r="BE123" s="29"/>
      <c r="BF123" s="29"/>
      <c r="BG123" s="30">
        <f>+AU123</f>
        <v>0</v>
      </c>
      <c r="BI123" s="86" t="s">
        <v>582</v>
      </c>
    </row>
    <row r="124" spans="1:61" ht="84.75" customHeight="1" x14ac:dyDescent="0.25">
      <c r="A124" s="43" t="s">
        <v>24</v>
      </c>
      <c r="B124" s="43" t="s">
        <v>25</v>
      </c>
      <c r="C124" s="43" t="s">
        <v>26</v>
      </c>
      <c r="D124" s="43" t="s">
        <v>27</v>
      </c>
      <c r="E124" s="43" t="s">
        <v>34</v>
      </c>
      <c r="F124" s="30" t="s">
        <v>73</v>
      </c>
      <c r="G124" s="30" t="s">
        <v>29</v>
      </c>
      <c r="H124" s="30" t="s">
        <v>99</v>
      </c>
      <c r="I124" s="30" t="s">
        <v>729</v>
      </c>
      <c r="J124" s="30" t="s">
        <v>701</v>
      </c>
      <c r="K124" s="29" t="s">
        <v>730</v>
      </c>
      <c r="L124" s="44" t="s">
        <v>618</v>
      </c>
      <c r="M124" s="36" t="s">
        <v>619</v>
      </c>
      <c r="N124" s="36" t="s">
        <v>731</v>
      </c>
      <c r="O124" s="36" t="s">
        <v>729</v>
      </c>
      <c r="P124" s="30">
        <v>46</v>
      </c>
      <c r="Q124" s="28" t="s">
        <v>110</v>
      </c>
      <c r="R124" s="30" t="s">
        <v>732</v>
      </c>
      <c r="S124" s="30" t="s">
        <v>32</v>
      </c>
      <c r="T124" s="30"/>
      <c r="U124" s="30"/>
      <c r="V124" s="30"/>
      <c r="W124" s="30" t="s">
        <v>108</v>
      </c>
      <c r="X124" s="30"/>
      <c r="Y124" s="30"/>
      <c r="Z124" s="30"/>
      <c r="AA124" s="30"/>
      <c r="AB124" s="30"/>
      <c r="AC124" s="30"/>
      <c r="AD124" s="30"/>
      <c r="AE124" s="30"/>
      <c r="AF124" s="30"/>
      <c r="AG124" s="30" t="s">
        <v>444</v>
      </c>
      <c r="AH124" s="30" t="s">
        <v>456</v>
      </c>
      <c r="AI124" s="30" t="s">
        <v>441</v>
      </c>
      <c r="AJ124" s="30" t="s">
        <v>437</v>
      </c>
      <c r="AK124" s="29" t="s">
        <v>739</v>
      </c>
      <c r="AL124" s="28"/>
      <c r="AM124" s="30">
        <v>0</v>
      </c>
      <c r="AN124" s="101">
        <v>0</v>
      </c>
      <c r="AO124" s="101">
        <v>0</v>
      </c>
      <c r="AP124" s="101">
        <v>0</v>
      </c>
      <c r="AQ124" s="101">
        <v>1</v>
      </c>
      <c r="AR124" s="101">
        <v>1</v>
      </c>
      <c r="AS124" s="101">
        <v>0</v>
      </c>
      <c r="AT124" s="101">
        <v>0</v>
      </c>
      <c r="AU124" s="59">
        <v>0</v>
      </c>
      <c r="AV124" s="30"/>
      <c r="AW124" s="42"/>
      <c r="AX124" s="30"/>
      <c r="AY124" s="30"/>
      <c r="AZ124" s="30"/>
      <c r="BA124" s="30"/>
      <c r="BB124" s="29"/>
      <c r="BC124" s="29"/>
      <c r="BD124" s="29"/>
      <c r="BE124" s="29"/>
      <c r="BF124" s="29"/>
      <c r="BG124" s="29"/>
      <c r="BI124" s="86" t="s">
        <v>582</v>
      </c>
    </row>
    <row r="125" spans="1:61" ht="84.75" customHeight="1" x14ac:dyDescent="0.25">
      <c r="A125" s="43" t="s">
        <v>24</v>
      </c>
      <c r="B125" s="43" t="s">
        <v>25</v>
      </c>
      <c r="C125" s="43" t="s">
        <v>26</v>
      </c>
      <c r="D125" s="43" t="s">
        <v>27</v>
      </c>
      <c r="E125" s="43" t="s">
        <v>34</v>
      </c>
      <c r="F125" s="30" t="s">
        <v>73</v>
      </c>
      <c r="G125" s="30" t="s">
        <v>29</v>
      </c>
      <c r="H125" s="30" t="s">
        <v>74</v>
      </c>
      <c r="I125" s="30" t="s">
        <v>729</v>
      </c>
      <c r="J125" s="30" t="s">
        <v>726</v>
      </c>
      <c r="K125" s="29" t="s">
        <v>740</v>
      </c>
      <c r="L125" s="44" t="s">
        <v>618</v>
      </c>
      <c r="M125" s="36" t="s">
        <v>619</v>
      </c>
      <c r="N125" s="36" t="s">
        <v>731</v>
      </c>
      <c r="O125" s="36" t="s">
        <v>729</v>
      </c>
      <c r="P125" s="30">
        <v>47</v>
      </c>
      <c r="Q125" s="28" t="s">
        <v>111</v>
      </c>
      <c r="R125" s="30" t="s">
        <v>10</v>
      </c>
      <c r="S125" s="30" t="s">
        <v>32</v>
      </c>
      <c r="T125" s="30"/>
      <c r="U125" s="30" t="s">
        <v>32</v>
      </c>
      <c r="V125" s="30" t="s">
        <v>32</v>
      </c>
      <c r="W125" s="30" t="s">
        <v>32</v>
      </c>
      <c r="X125" s="30"/>
      <c r="Y125" s="30"/>
      <c r="Z125" s="30"/>
      <c r="AA125" s="30"/>
      <c r="AB125" s="30"/>
      <c r="AC125" s="30" t="s">
        <v>32</v>
      </c>
      <c r="AD125" s="30"/>
      <c r="AE125" s="30"/>
      <c r="AF125" s="30"/>
      <c r="AG125" s="30" t="s">
        <v>444</v>
      </c>
      <c r="AH125" s="30" t="s">
        <v>456</v>
      </c>
      <c r="AI125" s="30" t="s">
        <v>441</v>
      </c>
      <c r="AJ125" s="30" t="s">
        <v>445</v>
      </c>
      <c r="AK125" s="29" t="s">
        <v>741</v>
      </c>
      <c r="AL125" s="28" t="s">
        <v>742</v>
      </c>
      <c r="AM125" s="25">
        <v>0</v>
      </c>
      <c r="AN125" s="99">
        <v>3</v>
      </c>
      <c r="AO125" s="99">
        <v>10</v>
      </c>
      <c r="AP125" s="99">
        <v>25</v>
      </c>
      <c r="AQ125" s="99">
        <v>25</v>
      </c>
      <c r="AR125" s="99">
        <v>25</v>
      </c>
      <c r="AS125" s="99">
        <v>3</v>
      </c>
      <c r="AT125" s="99"/>
      <c r="AU125" s="99">
        <v>10</v>
      </c>
      <c r="AV125" s="30"/>
      <c r="AW125" s="42"/>
      <c r="AX125" s="30">
        <v>0</v>
      </c>
      <c r="AY125" s="30"/>
      <c r="AZ125" s="30"/>
      <c r="BA125" s="30">
        <v>0</v>
      </c>
      <c r="BB125" s="29"/>
      <c r="BC125" s="29"/>
      <c r="BD125" s="29">
        <v>0</v>
      </c>
      <c r="BE125" s="29"/>
      <c r="BF125" s="29"/>
      <c r="BG125" s="29">
        <v>10</v>
      </c>
    </row>
    <row r="126" spans="1:61" ht="84.75" customHeight="1" x14ac:dyDescent="0.25">
      <c r="A126" s="43" t="s">
        <v>24</v>
      </c>
      <c r="B126" s="43" t="s">
        <v>25</v>
      </c>
      <c r="C126" s="43" t="s">
        <v>26</v>
      </c>
      <c r="D126" s="43" t="s">
        <v>27</v>
      </c>
      <c r="E126" s="43" t="s">
        <v>34</v>
      </c>
      <c r="F126" s="30" t="s">
        <v>28</v>
      </c>
      <c r="G126" s="30" t="s">
        <v>29</v>
      </c>
      <c r="H126" s="30" t="s">
        <v>74</v>
      </c>
      <c r="I126" s="30" t="s">
        <v>729</v>
      </c>
      <c r="J126" s="30" t="s">
        <v>743</v>
      </c>
      <c r="K126" s="29" t="s">
        <v>744</v>
      </c>
      <c r="L126" s="44" t="s">
        <v>618</v>
      </c>
      <c r="M126" s="36" t="s">
        <v>619</v>
      </c>
      <c r="N126" s="36" t="s">
        <v>731</v>
      </c>
      <c r="O126" s="36" t="s">
        <v>729</v>
      </c>
      <c r="P126" s="30">
        <v>48</v>
      </c>
      <c r="Q126" s="28" t="s">
        <v>112</v>
      </c>
      <c r="R126" s="30" t="s">
        <v>10</v>
      </c>
      <c r="S126" s="30" t="s">
        <v>32</v>
      </c>
      <c r="T126" s="30"/>
      <c r="U126" s="30"/>
      <c r="V126" s="30" t="s">
        <v>32</v>
      </c>
      <c r="W126" s="30"/>
      <c r="X126" s="30"/>
      <c r="Y126" s="30"/>
      <c r="Z126" s="30"/>
      <c r="AA126" s="30"/>
      <c r="AB126" s="30"/>
      <c r="AC126" s="30"/>
      <c r="AD126" s="30"/>
      <c r="AE126" s="30"/>
      <c r="AF126" s="30"/>
      <c r="AG126" s="30" t="s">
        <v>469</v>
      </c>
      <c r="AH126" s="30" t="s">
        <v>463</v>
      </c>
      <c r="AI126" s="30" t="s">
        <v>436</v>
      </c>
      <c r="AJ126" s="30" t="s">
        <v>437</v>
      </c>
      <c r="AK126" s="29" t="s">
        <v>745</v>
      </c>
      <c r="AL126" s="29" t="s">
        <v>746</v>
      </c>
      <c r="AM126" s="30">
        <v>0</v>
      </c>
      <c r="AN126" s="30">
        <v>0</v>
      </c>
      <c r="AO126" s="30">
        <v>96</v>
      </c>
      <c r="AP126" s="30">
        <v>96</v>
      </c>
      <c r="AQ126" s="30">
        <v>96</v>
      </c>
      <c r="AR126" s="30">
        <v>96</v>
      </c>
      <c r="AS126" s="30">
        <v>0</v>
      </c>
      <c r="AT126" s="30"/>
      <c r="AU126" s="30">
        <v>96</v>
      </c>
      <c r="AV126" s="30"/>
      <c r="AW126" s="39"/>
      <c r="AX126" s="30">
        <v>0</v>
      </c>
      <c r="AY126" s="30"/>
      <c r="AZ126" s="30"/>
      <c r="BA126" s="30">
        <v>16</v>
      </c>
      <c r="BB126" s="29"/>
      <c r="BC126" s="29"/>
      <c r="BD126" s="29">
        <v>40</v>
      </c>
      <c r="BE126" s="29"/>
      <c r="BF126" s="29"/>
      <c r="BG126" s="29">
        <v>40</v>
      </c>
    </row>
    <row r="127" spans="1:61" ht="84.75" customHeight="1" x14ac:dyDescent="0.25">
      <c r="A127" s="43" t="s">
        <v>24</v>
      </c>
      <c r="B127" s="43" t="s">
        <v>25</v>
      </c>
      <c r="C127" s="43" t="s">
        <v>26</v>
      </c>
      <c r="D127" s="43" t="s">
        <v>27</v>
      </c>
      <c r="E127" s="43" t="s">
        <v>34</v>
      </c>
      <c r="F127" s="30" t="s">
        <v>28</v>
      </c>
      <c r="G127" s="30" t="s">
        <v>29</v>
      </c>
      <c r="H127" s="30" t="s">
        <v>74</v>
      </c>
      <c r="I127" s="30" t="s">
        <v>729</v>
      </c>
      <c r="J127" s="107" t="s">
        <v>747</v>
      </c>
      <c r="K127" s="29" t="s">
        <v>709</v>
      </c>
      <c r="L127" s="44" t="s">
        <v>618</v>
      </c>
      <c r="M127" s="36" t="s">
        <v>619</v>
      </c>
      <c r="N127" s="36" t="s">
        <v>731</v>
      </c>
      <c r="O127" s="36" t="s">
        <v>729</v>
      </c>
      <c r="P127" s="30">
        <v>49</v>
      </c>
      <c r="Q127" s="28" t="s">
        <v>113</v>
      </c>
      <c r="R127" s="30" t="s">
        <v>36</v>
      </c>
      <c r="S127" s="30"/>
      <c r="T127" s="30"/>
      <c r="U127" s="30"/>
      <c r="V127" s="30"/>
      <c r="W127" s="30"/>
      <c r="X127" s="30"/>
      <c r="Y127" s="30"/>
      <c r="Z127" s="30"/>
      <c r="AA127" s="30"/>
      <c r="AB127" s="30"/>
      <c r="AC127" s="30"/>
      <c r="AD127" s="30"/>
      <c r="AE127" s="30"/>
      <c r="AF127" s="30"/>
      <c r="AG127" s="30" t="s">
        <v>469</v>
      </c>
      <c r="AH127" s="30" t="s">
        <v>463</v>
      </c>
      <c r="AI127" s="30" t="s">
        <v>436</v>
      </c>
      <c r="AJ127" s="30" t="s">
        <v>445</v>
      </c>
      <c r="AK127" s="29" t="s">
        <v>748</v>
      </c>
      <c r="AL127" s="29" t="s">
        <v>749</v>
      </c>
      <c r="AM127" s="25">
        <v>96</v>
      </c>
      <c r="AN127" s="25">
        <v>0</v>
      </c>
      <c r="AO127" s="25">
        <v>96</v>
      </c>
      <c r="AP127" s="25">
        <v>96</v>
      </c>
      <c r="AQ127" s="25">
        <v>96</v>
      </c>
      <c r="AR127" s="25">
        <v>96</v>
      </c>
      <c r="AS127" s="25">
        <v>0</v>
      </c>
      <c r="AT127" s="25">
        <v>0</v>
      </c>
      <c r="AU127" s="25">
        <v>96</v>
      </c>
      <c r="AV127" s="30"/>
      <c r="AW127" s="39"/>
      <c r="AX127" s="30">
        <v>22</v>
      </c>
      <c r="AY127" s="30"/>
      <c r="AZ127" s="30"/>
      <c r="BA127" s="30">
        <v>74</v>
      </c>
      <c r="BB127" s="29"/>
      <c r="BC127" s="29"/>
      <c r="BD127" s="29">
        <v>96</v>
      </c>
      <c r="BE127" s="29"/>
      <c r="BF127" s="29"/>
      <c r="BG127" s="29"/>
    </row>
    <row r="128" spans="1:61" ht="84.75" customHeight="1" x14ac:dyDescent="0.25">
      <c r="A128" s="43" t="s">
        <v>24</v>
      </c>
      <c r="B128" s="43" t="s">
        <v>25</v>
      </c>
      <c r="C128" s="43" t="s">
        <v>26</v>
      </c>
      <c r="D128" s="43" t="s">
        <v>27</v>
      </c>
      <c r="E128" s="43" t="s">
        <v>27</v>
      </c>
      <c r="F128" s="30" t="s">
        <v>28</v>
      </c>
      <c r="G128" s="30" t="s">
        <v>29</v>
      </c>
      <c r="H128" s="30" t="s">
        <v>74</v>
      </c>
      <c r="I128" s="30" t="s">
        <v>708</v>
      </c>
      <c r="J128" s="107" t="s">
        <v>747</v>
      </c>
      <c r="K128" s="29" t="s">
        <v>709</v>
      </c>
      <c r="L128" s="44" t="s">
        <v>631</v>
      </c>
      <c r="M128" s="36" t="s">
        <v>632</v>
      </c>
      <c r="N128" s="36" t="s">
        <v>710</v>
      </c>
      <c r="O128" s="36" t="s">
        <v>708</v>
      </c>
      <c r="P128" s="30">
        <v>50</v>
      </c>
      <c r="Q128" s="28" t="s">
        <v>114</v>
      </c>
      <c r="R128" s="30" t="s">
        <v>36</v>
      </c>
      <c r="S128" s="30"/>
      <c r="T128" s="30"/>
      <c r="U128" s="30"/>
      <c r="V128" s="30"/>
      <c r="W128" s="30"/>
      <c r="X128" s="30"/>
      <c r="Y128" s="30"/>
      <c r="Z128" s="30"/>
      <c r="AA128" s="30"/>
      <c r="AB128" s="30"/>
      <c r="AC128" s="30"/>
      <c r="AD128" s="30"/>
      <c r="AE128" s="30"/>
      <c r="AF128" s="30"/>
      <c r="AG128" s="30" t="s">
        <v>469</v>
      </c>
      <c r="AH128" s="30" t="s">
        <v>463</v>
      </c>
      <c r="AI128" s="30" t="s">
        <v>441</v>
      </c>
      <c r="AJ128" s="30" t="s">
        <v>445</v>
      </c>
      <c r="AK128" s="29" t="s">
        <v>750</v>
      </c>
      <c r="AL128" s="28" t="s">
        <v>751</v>
      </c>
      <c r="AM128" s="30">
        <v>0</v>
      </c>
      <c r="AN128" s="101">
        <v>89</v>
      </c>
      <c r="AO128" s="101">
        <v>96</v>
      </c>
      <c r="AP128" s="101">
        <v>96</v>
      </c>
      <c r="AQ128" s="101">
        <v>96</v>
      </c>
      <c r="AR128" s="101">
        <v>96</v>
      </c>
      <c r="AS128" s="101">
        <v>89</v>
      </c>
      <c r="AT128" s="101">
        <v>0</v>
      </c>
      <c r="AU128" s="101">
        <v>96</v>
      </c>
      <c r="AV128" s="30"/>
      <c r="AW128" s="42"/>
      <c r="AX128" s="30">
        <v>0</v>
      </c>
      <c r="AY128" s="30"/>
      <c r="AZ128" s="30"/>
      <c r="BA128" s="30">
        <v>32</v>
      </c>
      <c r="BB128" s="29"/>
      <c r="BC128" s="29"/>
      <c r="BD128" s="29">
        <v>32</v>
      </c>
      <c r="BE128" s="29"/>
      <c r="BF128" s="29"/>
      <c r="BG128" s="29">
        <v>32</v>
      </c>
    </row>
    <row r="129" spans="1:61" ht="84.75" customHeight="1" x14ac:dyDescent="0.25">
      <c r="A129" s="43" t="s">
        <v>24</v>
      </c>
      <c r="B129" s="43" t="s">
        <v>25</v>
      </c>
      <c r="C129" s="43" t="s">
        <v>26</v>
      </c>
      <c r="D129" s="43" t="s">
        <v>27</v>
      </c>
      <c r="E129" s="43" t="s">
        <v>27</v>
      </c>
      <c r="F129" s="30" t="s">
        <v>115</v>
      </c>
      <c r="G129" s="30" t="s">
        <v>29</v>
      </c>
      <c r="H129" s="107" t="s">
        <v>30</v>
      </c>
      <c r="I129" s="30" t="s">
        <v>708</v>
      </c>
      <c r="J129" s="107" t="s">
        <v>747</v>
      </c>
      <c r="K129" s="29" t="s">
        <v>709</v>
      </c>
      <c r="L129" s="44" t="s">
        <v>631</v>
      </c>
      <c r="M129" s="36" t="s">
        <v>632</v>
      </c>
      <c r="N129" s="36" t="s">
        <v>710</v>
      </c>
      <c r="O129" s="36" t="s">
        <v>708</v>
      </c>
      <c r="P129" s="30">
        <v>51</v>
      </c>
      <c r="Q129" s="28" t="s">
        <v>116</v>
      </c>
      <c r="R129" s="30" t="s">
        <v>36</v>
      </c>
      <c r="S129" s="30"/>
      <c r="T129" s="30"/>
      <c r="U129" s="30"/>
      <c r="V129" s="30"/>
      <c r="W129" s="30"/>
      <c r="X129" s="30"/>
      <c r="Y129" s="30"/>
      <c r="Z129" s="30"/>
      <c r="AA129" s="30"/>
      <c r="AB129" s="30"/>
      <c r="AC129" s="30"/>
      <c r="AD129" s="30"/>
      <c r="AE129" s="30"/>
      <c r="AF129" s="30"/>
      <c r="AG129" s="30" t="s">
        <v>444</v>
      </c>
      <c r="AH129" s="30" t="s">
        <v>463</v>
      </c>
      <c r="AI129" s="30" t="s">
        <v>441</v>
      </c>
      <c r="AJ129" s="30" t="s">
        <v>437</v>
      </c>
      <c r="AK129" s="29" t="s">
        <v>752</v>
      </c>
      <c r="AL129" s="28" t="s">
        <v>753</v>
      </c>
      <c r="AM129" s="25"/>
      <c r="AN129" s="99">
        <v>0</v>
      </c>
      <c r="AO129" s="99">
        <v>50</v>
      </c>
      <c r="AP129" s="99">
        <v>100</v>
      </c>
      <c r="AQ129" s="99"/>
      <c r="AR129" s="99">
        <v>100</v>
      </c>
      <c r="AS129" s="99">
        <v>20</v>
      </c>
      <c r="AT129" s="99">
        <v>0</v>
      </c>
      <c r="AU129" s="99">
        <v>50</v>
      </c>
      <c r="AV129" s="30"/>
      <c r="AW129" s="42"/>
      <c r="AX129" s="30">
        <v>10</v>
      </c>
      <c r="AY129" s="30"/>
      <c r="AZ129" s="30"/>
      <c r="BA129" s="30">
        <v>10</v>
      </c>
      <c r="BB129" s="29"/>
      <c r="BC129" s="29"/>
      <c r="BD129" s="29">
        <v>20</v>
      </c>
      <c r="BE129" s="29"/>
      <c r="BF129" s="29"/>
      <c r="BG129" s="29">
        <v>10</v>
      </c>
    </row>
    <row r="130" spans="1:61" ht="84.75" customHeight="1" x14ac:dyDescent="0.25">
      <c r="A130" s="43" t="s">
        <v>24</v>
      </c>
      <c r="B130" s="43" t="s">
        <v>25</v>
      </c>
      <c r="C130" s="43" t="s">
        <v>26</v>
      </c>
      <c r="D130" s="43" t="s">
        <v>27</v>
      </c>
      <c r="E130" s="43" t="s">
        <v>34</v>
      </c>
      <c r="F130" s="30" t="s">
        <v>73</v>
      </c>
      <c r="G130" s="30" t="s">
        <v>117</v>
      </c>
      <c r="H130" s="110" t="s">
        <v>74</v>
      </c>
      <c r="I130" s="30"/>
      <c r="J130" s="30" t="s">
        <v>726</v>
      </c>
      <c r="K130" s="29" t="s">
        <v>709</v>
      </c>
      <c r="L130" s="44"/>
      <c r="M130" s="48"/>
      <c r="N130" s="48"/>
      <c r="O130" s="48" t="s">
        <v>729</v>
      </c>
      <c r="P130" s="103">
        <v>479</v>
      </c>
      <c r="Q130" s="28" t="s">
        <v>118</v>
      </c>
      <c r="R130" s="30" t="s">
        <v>119</v>
      </c>
      <c r="S130" s="30"/>
      <c r="T130" s="30"/>
      <c r="U130" s="30" t="s">
        <v>32</v>
      </c>
      <c r="V130" s="30"/>
      <c r="W130" s="30"/>
      <c r="X130" s="30"/>
      <c r="Y130" s="30"/>
      <c r="Z130" s="30"/>
      <c r="AA130" s="30"/>
      <c r="AB130" s="30"/>
      <c r="AC130" s="30"/>
      <c r="AD130" s="30"/>
      <c r="AE130" s="30"/>
      <c r="AF130" s="30"/>
      <c r="AG130" s="30" t="s">
        <v>444</v>
      </c>
      <c r="AH130" s="30" t="s">
        <v>456</v>
      </c>
      <c r="AI130" s="30" t="s">
        <v>457</v>
      </c>
      <c r="AJ130" s="30" t="s">
        <v>445</v>
      </c>
      <c r="AK130" s="29" t="s">
        <v>754</v>
      </c>
      <c r="AL130" s="29"/>
      <c r="AM130" s="30">
        <v>0</v>
      </c>
      <c r="AN130" s="69">
        <v>7</v>
      </c>
      <c r="AO130" s="30">
        <v>60</v>
      </c>
      <c r="AP130" s="30">
        <v>60</v>
      </c>
      <c r="AQ130" s="30">
        <v>60</v>
      </c>
      <c r="AR130" s="30">
        <v>60</v>
      </c>
      <c r="AS130" s="30"/>
      <c r="AT130" s="30"/>
      <c r="AU130" s="30">
        <v>60</v>
      </c>
      <c r="AV130" s="30"/>
      <c r="AW130" s="39"/>
      <c r="AX130" s="30"/>
      <c r="AY130" s="30"/>
      <c r="AZ130" s="30"/>
      <c r="BA130" s="29"/>
      <c r="BB130" s="29"/>
      <c r="BC130" s="29"/>
      <c r="BD130" s="29"/>
      <c r="BE130" s="29"/>
      <c r="BF130" s="29">
        <v>2</v>
      </c>
      <c r="BG130" s="29"/>
    </row>
    <row r="131" spans="1:61" ht="84.75" customHeight="1" x14ac:dyDescent="0.25">
      <c r="A131" s="43" t="s">
        <v>24</v>
      </c>
      <c r="B131" s="43" t="s">
        <v>25</v>
      </c>
      <c r="C131" s="43" t="s">
        <v>26</v>
      </c>
      <c r="D131" s="43" t="s">
        <v>27</v>
      </c>
      <c r="E131" s="43" t="s">
        <v>65</v>
      </c>
      <c r="F131" s="30" t="s">
        <v>73</v>
      </c>
      <c r="G131" s="30" t="s">
        <v>117</v>
      </c>
      <c r="H131" s="110" t="s">
        <v>74</v>
      </c>
      <c r="I131" s="30"/>
      <c r="J131" s="30" t="s">
        <v>726</v>
      </c>
      <c r="K131" s="29" t="s">
        <v>709</v>
      </c>
      <c r="L131" s="44"/>
      <c r="M131" s="48"/>
      <c r="N131" s="48"/>
      <c r="O131" s="48" t="s">
        <v>659</v>
      </c>
      <c r="P131" s="30">
        <v>480</v>
      </c>
      <c r="Q131" s="28" t="s">
        <v>120</v>
      </c>
      <c r="R131" s="30" t="s">
        <v>119</v>
      </c>
      <c r="S131" s="30"/>
      <c r="T131" s="30"/>
      <c r="U131" s="30" t="s">
        <v>32</v>
      </c>
      <c r="V131" s="30"/>
      <c r="W131" s="30"/>
      <c r="X131" s="30"/>
      <c r="Y131" s="30"/>
      <c r="Z131" s="30"/>
      <c r="AA131" s="30"/>
      <c r="AB131" s="30"/>
      <c r="AC131" s="30"/>
      <c r="AD131" s="30"/>
      <c r="AE131" s="30"/>
      <c r="AF131" s="30"/>
      <c r="AG131" s="30" t="s">
        <v>434</v>
      </c>
      <c r="AH131" s="30" t="s">
        <v>463</v>
      </c>
      <c r="AI131" s="30" t="s">
        <v>441</v>
      </c>
      <c r="AJ131" s="30" t="s">
        <v>445</v>
      </c>
      <c r="AK131" s="29" t="s">
        <v>755</v>
      </c>
      <c r="AL131" s="28"/>
      <c r="AM131" s="25">
        <v>0</v>
      </c>
      <c r="AN131" s="111">
        <v>5</v>
      </c>
      <c r="AO131" s="99">
        <v>5</v>
      </c>
      <c r="AP131" s="99">
        <v>5</v>
      </c>
      <c r="AQ131" s="99">
        <v>5</v>
      </c>
      <c r="AR131" s="99">
        <v>20</v>
      </c>
      <c r="AS131" s="99"/>
      <c r="AT131" s="99"/>
      <c r="AU131" s="99">
        <v>5</v>
      </c>
      <c r="AV131" s="30"/>
      <c r="AW131" s="42"/>
      <c r="AX131" s="30"/>
      <c r="AY131" s="30"/>
      <c r="AZ131" s="30"/>
      <c r="BA131" s="30"/>
      <c r="BB131" s="29"/>
      <c r="BC131" s="29"/>
      <c r="BD131" s="29"/>
      <c r="BE131" s="29"/>
      <c r="BF131" s="29">
        <v>2</v>
      </c>
      <c r="BG131" s="29"/>
    </row>
    <row r="132" spans="1:61" ht="84.75" customHeight="1" x14ac:dyDescent="0.25">
      <c r="A132" s="43" t="s">
        <v>24</v>
      </c>
      <c r="B132" s="43" t="s">
        <v>25</v>
      </c>
      <c r="C132" s="43" t="s">
        <v>26</v>
      </c>
      <c r="D132" s="43" t="s">
        <v>27</v>
      </c>
      <c r="E132" s="43" t="s">
        <v>34</v>
      </c>
      <c r="F132" s="30" t="s">
        <v>73</v>
      </c>
      <c r="G132" s="30" t="s">
        <v>117</v>
      </c>
      <c r="H132" s="110" t="s">
        <v>74</v>
      </c>
      <c r="I132" s="30"/>
      <c r="J132" s="30" t="s">
        <v>726</v>
      </c>
      <c r="K132" s="29" t="s">
        <v>709</v>
      </c>
      <c r="L132" s="44"/>
      <c r="M132" s="48"/>
      <c r="N132" s="48"/>
      <c r="O132" s="48" t="s">
        <v>667</v>
      </c>
      <c r="P132" s="103">
        <v>481</v>
      </c>
      <c r="Q132" s="28" t="s">
        <v>121</v>
      </c>
      <c r="R132" s="30" t="s">
        <v>119</v>
      </c>
      <c r="S132" s="30"/>
      <c r="T132" s="30"/>
      <c r="U132" s="30" t="s">
        <v>32</v>
      </c>
      <c r="V132" s="30"/>
      <c r="W132" s="30"/>
      <c r="X132" s="30"/>
      <c r="Y132" s="30"/>
      <c r="Z132" s="30"/>
      <c r="AA132" s="30"/>
      <c r="AB132" s="30"/>
      <c r="AC132" s="30"/>
      <c r="AD132" s="30"/>
      <c r="AE132" s="30"/>
      <c r="AF132" s="30"/>
      <c r="AG132" s="30" t="s">
        <v>434</v>
      </c>
      <c r="AH132" s="30" t="s">
        <v>456</v>
      </c>
      <c r="AI132" s="30" t="s">
        <v>503</v>
      </c>
      <c r="AJ132" s="30" t="s">
        <v>756</v>
      </c>
      <c r="AK132" s="29" t="s">
        <v>757</v>
      </c>
      <c r="AL132" s="29"/>
      <c r="AM132" s="30">
        <v>0</v>
      </c>
      <c r="AN132" s="30"/>
      <c r="AO132" s="30"/>
      <c r="AP132" s="30">
        <v>30</v>
      </c>
      <c r="AQ132" s="30">
        <v>90</v>
      </c>
      <c r="AR132" s="30">
        <v>90</v>
      </c>
      <c r="AS132" s="30"/>
      <c r="AT132" s="30"/>
      <c r="AU132" s="59">
        <v>0</v>
      </c>
      <c r="AV132" s="30"/>
      <c r="AW132" s="39"/>
      <c r="AX132" s="30"/>
      <c r="AY132" s="30"/>
      <c r="AZ132" s="30"/>
      <c r="BA132" s="29"/>
      <c r="BB132" s="29"/>
      <c r="BC132" s="29"/>
      <c r="BD132" s="29"/>
      <c r="BE132" s="29"/>
      <c r="BF132" s="29"/>
      <c r="BG132" s="30">
        <f>+AU132</f>
        <v>0</v>
      </c>
      <c r="BI132" s="86" t="s">
        <v>582</v>
      </c>
    </row>
    <row r="133" spans="1:61" ht="84.75" customHeight="1" x14ac:dyDescent="0.25">
      <c r="A133" s="43" t="s">
        <v>24</v>
      </c>
      <c r="B133" s="43" t="s">
        <v>25</v>
      </c>
      <c r="C133" s="43" t="s">
        <v>26</v>
      </c>
      <c r="D133" s="43" t="s">
        <v>27</v>
      </c>
      <c r="E133" s="43" t="s">
        <v>34</v>
      </c>
      <c r="F133" s="30" t="s">
        <v>73</v>
      </c>
      <c r="G133" s="30" t="s">
        <v>123</v>
      </c>
      <c r="H133" s="110" t="s">
        <v>74</v>
      </c>
      <c r="I133" s="30"/>
      <c r="J133" s="30" t="s">
        <v>726</v>
      </c>
      <c r="K133" s="29" t="s">
        <v>709</v>
      </c>
      <c r="L133" s="44"/>
      <c r="M133" s="48"/>
      <c r="N133" s="48"/>
      <c r="O133" s="48" t="s">
        <v>667</v>
      </c>
      <c r="P133" s="30">
        <v>502</v>
      </c>
      <c r="Q133" s="28" t="s">
        <v>758</v>
      </c>
      <c r="R133" s="30" t="s">
        <v>125</v>
      </c>
      <c r="S133" s="30"/>
      <c r="T133" s="30"/>
      <c r="U133" s="30"/>
      <c r="V133" s="30" t="s">
        <v>32</v>
      </c>
      <c r="W133" s="30"/>
      <c r="X133" s="30"/>
      <c r="Y133" s="30"/>
      <c r="Z133" s="30"/>
      <c r="AA133" s="30"/>
      <c r="AB133" s="30"/>
      <c r="AC133" s="30"/>
      <c r="AD133" s="30"/>
      <c r="AE133" s="30"/>
      <c r="AF133" s="30"/>
      <c r="AG133" s="30" t="s">
        <v>444</v>
      </c>
      <c r="AH133" s="30" t="s">
        <v>535</v>
      </c>
      <c r="AI133" s="30" t="s">
        <v>441</v>
      </c>
      <c r="AJ133" s="30" t="s">
        <v>445</v>
      </c>
      <c r="AK133" s="29" t="s">
        <v>759</v>
      </c>
      <c r="AL133" s="28"/>
      <c r="AM133" s="25">
        <v>0</v>
      </c>
      <c r="AN133" s="25"/>
      <c r="AO133" s="25"/>
      <c r="AP133" s="25">
        <v>1500</v>
      </c>
      <c r="AQ133" s="25">
        <v>500</v>
      </c>
      <c r="AR133" s="25">
        <v>2000</v>
      </c>
      <c r="AS133" s="25"/>
      <c r="AT133" s="25"/>
      <c r="AU133" s="25">
        <v>0</v>
      </c>
      <c r="AV133" s="30"/>
      <c r="AW133" s="42"/>
      <c r="AX133" s="30"/>
      <c r="AY133" s="30"/>
      <c r="AZ133" s="30"/>
      <c r="BA133" s="30"/>
      <c r="BB133" s="29"/>
      <c r="BC133" s="29"/>
      <c r="BD133" s="29"/>
      <c r="BE133" s="29"/>
      <c r="BF133" s="29">
        <v>2</v>
      </c>
      <c r="BG133" s="29"/>
      <c r="BI133" s="86" t="s">
        <v>582</v>
      </c>
    </row>
    <row r="134" spans="1:61" ht="84.75" customHeight="1" x14ac:dyDescent="0.25">
      <c r="A134" s="43" t="s">
        <v>24</v>
      </c>
      <c r="B134" s="43" t="s">
        <v>25</v>
      </c>
      <c r="C134" s="43" t="s">
        <v>26</v>
      </c>
      <c r="D134" s="43" t="s">
        <v>27</v>
      </c>
      <c r="E134" s="43" t="s">
        <v>34</v>
      </c>
      <c r="F134" s="30" t="s">
        <v>73</v>
      </c>
      <c r="G134" s="30" t="s">
        <v>123</v>
      </c>
      <c r="H134" s="110" t="s">
        <v>74</v>
      </c>
      <c r="I134" s="30"/>
      <c r="J134" s="30" t="s">
        <v>726</v>
      </c>
      <c r="K134" s="29" t="s">
        <v>709</v>
      </c>
      <c r="L134" s="44"/>
      <c r="M134" s="48"/>
      <c r="N134" s="48"/>
      <c r="O134" s="48" t="s">
        <v>667</v>
      </c>
      <c r="P134" s="30">
        <v>486</v>
      </c>
      <c r="Q134" s="28" t="s">
        <v>128</v>
      </c>
      <c r="R134" s="30" t="s">
        <v>125</v>
      </c>
      <c r="S134" s="30"/>
      <c r="T134" s="30"/>
      <c r="U134" s="30"/>
      <c r="V134" s="30" t="s">
        <v>32</v>
      </c>
      <c r="W134" s="30"/>
      <c r="X134" s="30"/>
      <c r="Y134" s="30"/>
      <c r="Z134" s="30"/>
      <c r="AA134" s="30"/>
      <c r="AB134" s="30"/>
      <c r="AC134" s="30"/>
      <c r="AD134" s="30"/>
      <c r="AE134" s="30"/>
      <c r="AF134" s="30"/>
      <c r="AG134" s="30" t="s">
        <v>444</v>
      </c>
      <c r="AH134" s="30" t="s">
        <v>535</v>
      </c>
      <c r="AI134" s="30" t="s">
        <v>441</v>
      </c>
      <c r="AJ134" s="30" t="s">
        <v>445</v>
      </c>
      <c r="AK134" s="29" t="s">
        <v>760</v>
      </c>
      <c r="AL134" s="28"/>
      <c r="AM134" s="30">
        <v>0</v>
      </c>
      <c r="AN134" s="30"/>
      <c r="AO134" s="30"/>
      <c r="AP134" s="30">
        <v>100</v>
      </c>
      <c r="AQ134" s="30">
        <v>100</v>
      </c>
      <c r="AR134" s="30">
        <v>200</v>
      </c>
      <c r="AS134" s="30"/>
      <c r="AT134" s="30"/>
      <c r="AU134" s="30">
        <v>0</v>
      </c>
      <c r="AV134" s="30"/>
      <c r="AW134" s="42"/>
      <c r="AX134" s="30"/>
      <c r="AY134" s="30"/>
      <c r="AZ134" s="30"/>
      <c r="BA134" s="30"/>
      <c r="BB134" s="29"/>
      <c r="BC134" s="29"/>
      <c r="BD134" s="29"/>
      <c r="BE134" s="29"/>
      <c r="BF134" s="29">
        <v>2</v>
      </c>
      <c r="BG134" s="29"/>
      <c r="BI134" s="86" t="s">
        <v>582</v>
      </c>
    </row>
    <row r="135" spans="1:61" ht="84.75" customHeight="1" x14ac:dyDescent="0.25">
      <c r="A135" s="43" t="s">
        <v>24</v>
      </c>
      <c r="B135" s="43" t="s">
        <v>25</v>
      </c>
      <c r="C135" s="43" t="s">
        <v>26</v>
      </c>
      <c r="D135" s="43" t="s">
        <v>27</v>
      </c>
      <c r="E135" s="43" t="s">
        <v>34</v>
      </c>
      <c r="F135" s="30" t="s">
        <v>73</v>
      </c>
      <c r="G135" s="30" t="s">
        <v>123</v>
      </c>
      <c r="H135" s="110" t="s">
        <v>74</v>
      </c>
      <c r="I135" s="30"/>
      <c r="J135" s="30" t="s">
        <v>726</v>
      </c>
      <c r="K135" s="29" t="s">
        <v>709</v>
      </c>
      <c r="L135" s="44"/>
      <c r="M135" s="48"/>
      <c r="N135" s="48"/>
      <c r="O135" s="48" t="s">
        <v>667</v>
      </c>
      <c r="P135" s="30">
        <v>501</v>
      </c>
      <c r="Q135" s="28" t="s">
        <v>761</v>
      </c>
      <c r="R135" s="30" t="s">
        <v>125</v>
      </c>
      <c r="S135" s="30"/>
      <c r="T135" s="30"/>
      <c r="U135" s="30"/>
      <c r="V135" s="30" t="s">
        <v>32</v>
      </c>
      <c r="W135" s="30"/>
      <c r="X135" s="30"/>
      <c r="Y135" s="30"/>
      <c r="Z135" s="30"/>
      <c r="AA135" s="30"/>
      <c r="AB135" s="30"/>
      <c r="AC135" s="30"/>
      <c r="AD135" s="30"/>
      <c r="AE135" s="30"/>
      <c r="AF135" s="30"/>
      <c r="AG135" s="30" t="s">
        <v>444</v>
      </c>
      <c r="AH135" s="30" t="s">
        <v>535</v>
      </c>
      <c r="AI135" s="30" t="s">
        <v>441</v>
      </c>
      <c r="AJ135" s="30" t="s">
        <v>445</v>
      </c>
      <c r="AK135" s="29" t="s">
        <v>762</v>
      </c>
      <c r="AL135" s="28"/>
      <c r="AM135" s="25">
        <v>0</v>
      </c>
      <c r="AN135" s="25"/>
      <c r="AO135" s="25">
        <v>200</v>
      </c>
      <c r="AP135" s="25">
        <v>200</v>
      </c>
      <c r="AQ135" s="25">
        <v>100</v>
      </c>
      <c r="AR135" s="25">
        <v>500</v>
      </c>
      <c r="AS135" s="25"/>
      <c r="AT135" s="25"/>
      <c r="AU135" s="25">
        <v>200</v>
      </c>
      <c r="AV135" s="30"/>
      <c r="AW135" s="42"/>
      <c r="AX135" s="30"/>
      <c r="AY135" s="30"/>
      <c r="AZ135" s="30"/>
      <c r="BA135" s="30"/>
      <c r="BB135" s="29"/>
      <c r="BC135" s="29"/>
      <c r="BD135" s="29"/>
      <c r="BE135" s="29"/>
      <c r="BF135" s="29">
        <v>2</v>
      </c>
      <c r="BG135" s="29"/>
    </row>
    <row r="136" spans="1:61" ht="84.75" customHeight="1" x14ac:dyDescent="0.25">
      <c r="A136" s="43" t="s">
        <v>24</v>
      </c>
      <c r="B136" s="43" t="s">
        <v>25</v>
      </c>
      <c r="C136" s="43" t="s">
        <v>26</v>
      </c>
      <c r="D136" s="43" t="s">
        <v>27</v>
      </c>
      <c r="E136" s="43" t="s">
        <v>34</v>
      </c>
      <c r="F136" s="30" t="s">
        <v>73</v>
      </c>
      <c r="G136" s="30" t="s">
        <v>123</v>
      </c>
      <c r="H136" s="110" t="s">
        <v>74</v>
      </c>
      <c r="I136" s="30"/>
      <c r="J136" s="30" t="s">
        <v>726</v>
      </c>
      <c r="K136" s="29" t="s">
        <v>709</v>
      </c>
      <c r="L136" s="44"/>
      <c r="M136" s="48"/>
      <c r="N136" s="48"/>
      <c r="O136" s="48" t="s">
        <v>729</v>
      </c>
      <c r="P136" s="30">
        <v>497</v>
      </c>
      <c r="Q136" s="28" t="s">
        <v>763</v>
      </c>
      <c r="R136" s="30" t="s">
        <v>125</v>
      </c>
      <c r="S136" s="30"/>
      <c r="T136" s="30"/>
      <c r="U136" s="30"/>
      <c r="V136" s="30" t="s">
        <v>32</v>
      </c>
      <c r="W136" s="30"/>
      <c r="X136" s="30"/>
      <c r="Y136" s="30"/>
      <c r="Z136" s="30"/>
      <c r="AA136" s="30"/>
      <c r="AB136" s="30"/>
      <c r="AC136" s="30"/>
      <c r="AD136" s="30"/>
      <c r="AE136" s="30"/>
      <c r="AF136" s="30"/>
      <c r="AG136" s="30" t="s">
        <v>444</v>
      </c>
      <c r="AH136" s="30" t="s">
        <v>456</v>
      </c>
      <c r="AI136" s="30" t="s">
        <v>764</v>
      </c>
      <c r="AJ136" s="30" t="s">
        <v>445</v>
      </c>
      <c r="AK136" s="29" t="s">
        <v>763</v>
      </c>
      <c r="AL136" s="28"/>
      <c r="AM136" s="30"/>
      <c r="AN136" s="30"/>
      <c r="AO136" s="30"/>
      <c r="AP136" s="30"/>
      <c r="AQ136" s="30">
        <v>1</v>
      </c>
      <c r="AR136" s="30">
        <v>1</v>
      </c>
      <c r="AS136" s="30"/>
      <c r="AT136" s="30"/>
      <c r="AU136" s="30">
        <v>0</v>
      </c>
      <c r="AV136" s="30"/>
      <c r="AW136" s="42"/>
      <c r="AX136" s="30"/>
      <c r="AY136" s="30"/>
      <c r="AZ136" s="30"/>
      <c r="BA136" s="29"/>
      <c r="BB136" s="29"/>
      <c r="BC136" s="29"/>
      <c r="BD136" s="29"/>
      <c r="BE136" s="29"/>
      <c r="BF136" s="29">
        <v>2</v>
      </c>
      <c r="BG136" s="29"/>
      <c r="BI136" s="86" t="s">
        <v>582</v>
      </c>
    </row>
    <row r="137" spans="1:61" ht="84.75" customHeight="1" x14ac:dyDescent="0.25">
      <c r="A137" s="43" t="s">
        <v>24</v>
      </c>
      <c r="B137" s="43" t="s">
        <v>25</v>
      </c>
      <c r="C137" s="43" t="s">
        <v>26</v>
      </c>
      <c r="D137" s="43" t="s">
        <v>27</v>
      </c>
      <c r="E137" s="43" t="s">
        <v>34</v>
      </c>
      <c r="F137" s="30" t="s">
        <v>73</v>
      </c>
      <c r="G137" s="30" t="s">
        <v>123</v>
      </c>
      <c r="H137" s="110" t="s">
        <v>74</v>
      </c>
      <c r="I137" s="30"/>
      <c r="J137" s="30" t="s">
        <v>726</v>
      </c>
      <c r="K137" s="29" t="s">
        <v>709</v>
      </c>
      <c r="L137" s="44"/>
      <c r="M137" s="48"/>
      <c r="N137" s="48"/>
      <c r="O137" s="48" t="s">
        <v>729</v>
      </c>
      <c r="P137" s="103">
        <v>495</v>
      </c>
      <c r="Q137" s="28" t="s">
        <v>765</v>
      </c>
      <c r="R137" s="30" t="s">
        <v>125</v>
      </c>
      <c r="S137" s="30"/>
      <c r="T137" s="30"/>
      <c r="U137" s="30"/>
      <c r="V137" s="30" t="s">
        <v>32</v>
      </c>
      <c r="W137" s="30"/>
      <c r="X137" s="30"/>
      <c r="Y137" s="30"/>
      <c r="Z137" s="30"/>
      <c r="AA137" s="30"/>
      <c r="AB137" s="30"/>
      <c r="AC137" s="30"/>
      <c r="AD137" s="30"/>
      <c r="AE137" s="30"/>
      <c r="AF137" s="30"/>
      <c r="AG137" s="30" t="s">
        <v>434</v>
      </c>
      <c r="AH137" s="30" t="s">
        <v>463</v>
      </c>
      <c r="AI137" s="30" t="s">
        <v>764</v>
      </c>
      <c r="AJ137" s="30" t="s">
        <v>445</v>
      </c>
      <c r="AK137" s="29" t="s">
        <v>766</v>
      </c>
      <c r="AL137" s="28"/>
      <c r="AM137" s="25">
        <v>0</v>
      </c>
      <c r="AN137" s="25"/>
      <c r="AO137" s="25">
        <v>96</v>
      </c>
      <c r="AP137" s="25">
        <v>96</v>
      </c>
      <c r="AQ137" s="25">
        <v>96</v>
      </c>
      <c r="AR137" s="25">
        <v>96</v>
      </c>
      <c r="AS137" s="25"/>
      <c r="AT137" s="25"/>
      <c r="AU137" s="59">
        <v>96</v>
      </c>
      <c r="AV137" s="30"/>
      <c r="AW137" s="42"/>
      <c r="AX137" s="30">
        <v>0</v>
      </c>
      <c r="AY137" s="30"/>
      <c r="AZ137" s="30"/>
      <c r="BA137" s="29"/>
      <c r="BB137" s="29"/>
      <c r="BC137" s="29"/>
      <c r="BD137" s="29"/>
      <c r="BE137" s="29"/>
      <c r="BF137" s="29">
        <v>2</v>
      </c>
      <c r="BG137" s="29"/>
    </row>
    <row r="138" spans="1:61" ht="84.75" customHeight="1" x14ac:dyDescent="0.25">
      <c r="A138" s="43" t="s">
        <v>24</v>
      </c>
      <c r="B138" s="43" t="s">
        <v>25</v>
      </c>
      <c r="C138" s="43" t="s">
        <v>26</v>
      </c>
      <c r="D138" s="43" t="s">
        <v>27</v>
      </c>
      <c r="E138" s="43" t="s">
        <v>34</v>
      </c>
      <c r="F138" s="30" t="s">
        <v>73</v>
      </c>
      <c r="G138" s="30" t="s">
        <v>123</v>
      </c>
      <c r="H138" s="110" t="s">
        <v>74</v>
      </c>
      <c r="I138" s="30"/>
      <c r="J138" s="30" t="s">
        <v>726</v>
      </c>
      <c r="K138" s="29" t="s">
        <v>709</v>
      </c>
      <c r="L138" s="44"/>
      <c r="M138" s="48"/>
      <c r="N138" s="48"/>
      <c r="O138" s="48" t="s">
        <v>729</v>
      </c>
      <c r="P138" s="103">
        <v>496</v>
      </c>
      <c r="Q138" s="28" t="s">
        <v>767</v>
      </c>
      <c r="R138" s="30" t="s">
        <v>125</v>
      </c>
      <c r="S138" s="30"/>
      <c r="T138" s="30"/>
      <c r="U138" s="30"/>
      <c r="V138" s="30" t="s">
        <v>32</v>
      </c>
      <c r="W138" s="30"/>
      <c r="X138" s="30"/>
      <c r="Y138" s="30"/>
      <c r="Z138" s="30"/>
      <c r="AA138" s="30"/>
      <c r="AB138" s="30"/>
      <c r="AC138" s="30"/>
      <c r="AD138" s="30"/>
      <c r="AE138" s="30"/>
      <c r="AF138" s="30"/>
      <c r="AG138" s="30" t="s">
        <v>434</v>
      </c>
      <c r="AH138" s="30" t="s">
        <v>463</v>
      </c>
      <c r="AI138" s="30" t="s">
        <v>764</v>
      </c>
      <c r="AJ138" s="30" t="s">
        <v>445</v>
      </c>
      <c r="AK138" s="29" t="s">
        <v>768</v>
      </c>
      <c r="AL138" s="28"/>
      <c r="AM138" s="30">
        <v>0</v>
      </c>
      <c r="AN138" s="30"/>
      <c r="AO138" s="30">
        <v>96</v>
      </c>
      <c r="AP138" s="30">
        <v>96</v>
      </c>
      <c r="AQ138" s="30">
        <v>96</v>
      </c>
      <c r="AR138" s="30">
        <v>96</v>
      </c>
      <c r="AS138" s="30"/>
      <c r="AT138" s="30"/>
      <c r="AU138" s="59">
        <v>96</v>
      </c>
      <c r="AV138" s="30"/>
      <c r="AW138" s="42"/>
      <c r="AX138" s="30"/>
      <c r="AY138" s="30"/>
      <c r="AZ138" s="30"/>
      <c r="BA138" s="29"/>
      <c r="BB138" s="29"/>
      <c r="BC138" s="29"/>
      <c r="BD138" s="29"/>
      <c r="BE138" s="29"/>
      <c r="BF138" s="29">
        <v>2</v>
      </c>
      <c r="BG138" s="29"/>
    </row>
    <row r="139" spans="1:61" ht="84.75" customHeight="1" x14ac:dyDescent="0.25">
      <c r="A139" s="43" t="s">
        <v>24</v>
      </c>
      <c r="B139" s="43" t="s">
        <v>25</v>
      </c>
      <c r="C139" s="43" t="s">
        <v>26</v>
      </c>
      <c r="D139" s="43" t="s">
        <v>27</v>
      </c>
      <c r="E139" s="43" t="s">
        <v>34</v>
      </c>
      <c r="F139" s="30" t="s">
        <v>73</v>
      </c>
      <c r="G139" s="30" t="s">
        <v>123</v>
      </c>
      <c r="H139" s="110" t="s">
        <v>74</v>
      </c>
      <c r="I139" s="30"/>
      <c r="J139" s="30" t="s">
        <v>726</v>
      </c>
      <c r="K139" s="29" t="s">
        <v>709</v>
      </c>
      <c r="L139" s="44"/>
      <c r="M139" s="48"/>
      <c r="N139" s="48"/>
      <c r="O139" s="36" t="s">
        <v>729</v>
      </c>
      <c r="P139" s="103">
        <v>489</v>
      </c>
      <c r="Q139" s="28" t="s">
        <v>769</v>
      </c>
      <c r="R139" s="30" t="s">
        <v>119</v>
      </c>
      <c r="S139" s="30"/>
      <c r="T139" s="30"/>
      <c r="U139" s="30" t="s">
        <v>32</v>
      </c>
      <c r="V139" s="30"/>
      <c r="W139" s="30"/>
      <c r="X139" s="30"/>
      <c r="Y139" s="30"/>
      <c r="Z139" s="30"/>
      <c r="AA139" s="30"/>
      <c r="AB139" s="30"/>
      <c r="AC139" s="30"/>
      <c r="AD139" s="30"/>
      <c r="AE139" s="30"/>
      <c r="AF139" s="30"/>
      <c r="AG139" s="30" t="s">
        <v>434</v>
      </c>
      <c r="AH139" s="30" t="s">
        <v>535</v>
      </c>
      <c r="AI139" s="30" t="s">
        <v>441</v>
      </c>
      <c r="AJ139" s="30" t="s">
        <v>437</v>
      </c>
      <c r="AK139" s="29" t="s">
        <v>770</v>
      </c>
      <c r="AL139" s="29"/>
      <c r="AM139" s="25">
        <v>0</v>
      </c>
      <c r="AN139" s="25">
        <v>0</v>
      </c>
      <c r="AO139" s="25">
        <v>20</v>
      </c>
      <c r="AP139" s="25">
        <v>30</v>
      </c>
      <c r="AQ139" s="25">
        <v>30</v>
      </c>
      <c r="AR139" s="25">
        <v>80</v>
      </c>
      <c r="AS139" s="25"/>
      <c r="AT139" s="25"/>
      <c r="AU139" s="59">
        <v>20</v>
      </c>
      <c r="AV139" s="30"/>
      <c r="AW139" s="109"/>
      <c r="AX139" s="30"/>
      <c r="AY139" s="30"/>
      <c r="AZ139" s="30"/>
      <c r="BA139" s="30"/>
      <c r="BB139" s="29"/>
      <c r="BC139" s="29"/>
      <c r="BD139" s="29"/>
      <c r="BE139" s="29"/>
      <c r="BF139" s="29"/>
      <c r="BG139" s="29"/>
    </row>
    <row r="140" spans="1:61" ht="84.75" customHeight="1" x14ac:dyDescent="0.25">
      <c r="A140" s="43" t="s">
        <v>24</v>
      </c>
      <c r="B140" s="43" t="s">
        <v>25</v>
      </c>
      <c r="C140" s="43" t="s">
        <v>26</v>
      </c>
      <c r="D140" s="43" t="s">
        <v>27</v>
      </c>
      <c r="E140" s="43" t="s">
        <v>34</v>
      </c>
      <c r="F140" s="30" t="s">
        <v>73</v>
      </c>
      <c r="G140" s="30" t="s">
        <v>123</v>
      </c>
      <c r="H140" s="110" t="s">
        <v>74</v>
      </c>
      <c r="I140" s="30"/>
      <c r="J140" s="30" t="s">
        <v>726</v>
      </c>
      <c r="K140" s="29" t="s">
        <v>709</v>
      </c>
      <c r="L140" s="44"/>
      <c r="M140" s="48"/>
      <c r="N140" s="48"/>
      <c r="O140" s="36" t="s">
        <v>729</v>
      </c>
      <c r="P140" s="103">
        <v>490</v>
      </c>
      <c r="Q140" s="28" t="s">
        <v>771</v>
      </c>
      <c r="R140" s="30" t="s">
        <v>119</v>
      </c>
      <c r="S140" s="30"/>
      <c r="T140" s="30"/>
      <c r="U140" s="30" t="s">
        <v>32</v>
      </c>
      <c r="V140" s="30"/>
      <c r="W140" s="30"/>
      <c r="X140" s="30"/>
      <c r="Y140" s="30"/>
      <c r="Z140" s="30"/>
      <c r="AA140" s="30"/>
      <c r="AB140" s="30"/>
      <c r="AC140" s="30"/>
      <c r="AD140" s="30"/>
      <c r="AE140" s="30"/>
      <c r="AF140" s="30"/>
      <c r="AG140" s="30" t="s">
        <v>434</v>
      </c>
      <c r="AH140" s="30" t="s">
        <v>456</v>
      </c>
      <c r="AI140" s="30" t="s">
        <v>441</v>
      </c>
      <c r="AJ140" s="30" t="s">
        <v>756</v>
      </c>
      <c r="AK140" s="29" t="s">
        <v>772</v>
      </c>
      <c r="AL140" s="29"/>
      <c r="AM140" s="30">
        <v>0</v>
      </c>
      <c r="AN140" s="30">
        <v>0</v>
      </c>
      <c r="AO140" s="30">
        <v>30</v>
      </c>
      <c r="AP140" s="30">
        <v>30</v>
      </c>
      <c r="AQ140" s="30">
        <v>20</v>
      </c>
      <c r="AR140" s="30">
        <v>80</v>
      </c>
      <c r="AS140" s="30"/>
      <c r="AT140" s="30"/>
      <c r="AU140" s="59">
        <v>30</v>
      </c>
      <c r="AV140" s="30"/>
      <c r="AW140" s="109"/>
      <c r="AX140" s="30"/>
      <c r="AY140" s="30"/>
      <c r="AZ140" s="30"/>
      <c r="BA140" s="30"/>
      <c r="BB140" s="29"/>
      <c r="BC140" s="29"/>
      <c r="BD140" s="29"/>
      <c r="BE140" s="29"/>
      <c r="BF140" s="29"/>
      <c r="BG140" s="29"/>
    </row>
    <row r="141" spans="1:61" ht="84.75" customHeight="1" x14ac:dyDescent="0.25">
      <c r="A141" s="43" t="s">
        <v>24</v>
      </c>
      <c r="B141" s="43" t="s">
        <v>25</v>
      </c>
      <c r="C141" s="43" t="s">
        <v>26</v>
      </c>
      <c r="D141" s="43" t="s">
        <v>27</v>
      </c>
      <c r="E141" s="43" t="s">
        <v>65</v>
      </c>
      <c r="F141" s="30" t="s">
        <v>73</v>
      </c>
      <c r="G141" s="30" t="s">
        <v>123</v>
      </c>
      <c r="H141" s="110" t="s">
        <v>74</v>
      </c>
      <c r="I141" s="30"/>
      <c r="J141" s="30" t="s">
        <v>726</v>
      </c>
      <c r="K141" s="29" t="s">
        <v>709</v>
      </c>
      <c r="L141" s="44"/>
      <c r="M141" s="48"/>
      <c r="N141" s="48"/>
      <c r="O141" s="36" t="s">
        <v>607</v>
      </c>
      <c r="P141" s="103">
        <v>491</v>
      </c>
      <c r="Q141" s="28" t="s">
        <v>773</v>
      </c>
      <c r="R141" s="30" t="s">
        <v>125</v>
      </c>
      <c r="S141" s="30"/>
      <c r="T141" s="30"/>
      <c r="U141" s="30"/>
      <c r="V141" s="30" t="s">
        <v>32</v>
      </c>
      <c r="W141" s="30"/>
      <c r="X141" s="30"/>
      <c r="Y141" s="30"/>
      <c r="Z141" s="30"/>
      <c r="AA141" s="30"/>
      <c r="AB141" s="30"/>
      <c r="AC141" s="30"/>
      <c r="AD141" s="30"/>
      <c r="AE141" s="30"/>
      <c r="AF141" s="30"/>
      <c r="AG141" s="30" t="s">
        <v>434</v>
      </c>
      <c r="AH141" s="30" t="s">
        <v>463</v>
      </c>
      <c r="AI141" s="30" t="s">
        <v>441</v>
      </c>
      <c r="AJ141" s="30" t="s">
        <v>756</v>
      </c>
      <c r="AK141" s="29" t="s">
        <v>774</v>
      </c>
      <c r="AL141" s="29"/>
      <c r="AM141" s="25"/>
      <c r="AN141" s="25">
        <v>0</v>
      </c>
      <c r="AO141" s="25">
        <v>20</v>
      </c>
      <c r="AP141" s="25">
        <v>40</v>
      </c>
      <c r="AQ141" s="25">
        <v>40</v>
      </c>
      <c r="AR141" s="25">
        <v>100</v>
      </c>
      <c r="AS141" s="25"/>
      <c r="AT141" s="25"/>
      <c r="AU141" s="59">
        <v>20</v>
      </c>
      <c r="AV141" s="30"/>
      <c r="AW141" s="109"/>
      <c r="AX141" s="30"/>
      <c r="AY141" s="30"/>
      <c r="AZ141" s="30"/>
      <c r="BA141" s="30"/>
      <c r="BB141" s="29"/>
      <c r="BC141" s="29"/>
      <c r="BD141" s="29"/>
      <c r="BE141" s="29"/>
      <c r="BF141" s="29"/>
      <c r="BG141" s="29"/>
    </row>
    <row r="142" spans="1:61" ht="84.75" customHeight="1" x14ac:dyDescent="0.25">
      <c r="A142" s="43" t="s">
        <v>24</v>
      </c>
      <c r="B142" s="43" t="s">
        <v>25</v>
      </c>
      <c r="C142" s="43" t="s">
        <v>26</v>
      </c>
      <c r="D142" s="43" t="s">
        <v>27</v>
      </c>
      <c r="E142" s="43" t="s">
        <v>65</v>
      </c>
      <c r="F142" s="30" t="s">
        <v>73</v>
      </c>
      <c r="G142" s="30" t="s">
        <v>123</v>
      </c>
      <c r="H142" s="110" t="s">
        <v>74</v>
      </c>
      <c r="I142" s="30"/>
      <c r="J142" s="30" t="s">
        <v>726</v>
      </c>
      <c r="K142" s="29" t="s">
        <v>709</v>
      </c>
      <c r="L142" s="44"/>
      <c r="M142" s="48"/>
      <c r="N142" s="48"/>
      <c r="O142" s="36" t="s">
        <v>659</v>
      </c>
      <c r="P142" s="103">
        <v>485</v>
      </c>
      <c r="Q142" s="28" t="s">
        <v>127</v>
      </c>
      <c r="R142" s="30" t="s">
        <v>125</v>
      </c>
      <c r="S142" s="30"/>
      <c r="T142" s="30"/>
      <c r="U142" s="30"/>
      <c r="V142" s="30" t="s">
        <v>32</v>
      </c>
      <c r="W142" s="30"/>
      <c r="X142" s="30"/>
      <c r="Y142" s="30"/>
      <c r="Z142" s="30"/>
      <c r="AA142" s="30"/>
      <c r="AB142" s="30"/>
      <c r="AC142" s="30"/>
      <c r="AD142" s="30"/>
      <c r="AE142" s="30"/>
      <c r="AF142" s="30"/>
      <c r="AG142" s="30" t="s">
        <v>434</v>
      </c>
      <c r="AH142" s="30" t="s">
        <v>463</v>
      </c>
      <c r="AI142" s="30" t="s">
        <v>441</v>
      </c>
      <c r="AJ142" s="30" t="s">
        <v>445</v>
      </c>
      <c r="AK142" s="29" t="s">
        <v>775</v>
      </c>
      <c r="AL142" s="29"/>
      <c r="AM142" s="30">
        <v>0</v>
      </c>
      <c r="AN142" s="30">
        <v>0</v>
      </c>
      <c r="AO142" s="30">
        <v>2</v>
      </c>
      <c r="AP142" s="30">
        <v>2</v>
      </c>
      <c r="AQ142" s="30">
        <v>2</v>
      </c>
      <c r="AR142" s="30">
        <v>6</v>
      </c>
      <c r="AS142" s="30"/>
      <c r="AT142" s="30"/>
      <c r="AU142" s="59">
        <v>2</v>
      </c>
      <c r="AV142" s="30"/>
      <c r="AW142" s="109"/>
      <c r="AX142" s="30"/>
      <c r="AY142" s="30"/>
      <c r="AZ142" s="30"/>
      <c r="BA142" s="30"/>
      <c r="BB142" s="29"/>
      <c r="BC142" s="29"/>
      <c r="BD142" s="29"/>
      <c r="BE142" s="29"/>
      <c r="BF142" s="29"/>
      <c r="BG142" s="29"/>
    </row>
    <row r="143" spans="1:61" ht="84.75" customHeight="1" x14ac:dyDescent="0.25">
      <c r="A143" s="43" t="s">
        <v>24</v>
      </c>
      <c r="B143" s="43" t="s">
        <v>25</v>
      </c>
      <c r="C143" s="43" t="s">
        <v>26</v>
      </c>
      <c r="D143" s="43" t="s">
        <v>27</v>
      </c>
      <c r="E143" s="43" t="s">
        <v>34</v>
      </c>
      <c r="F143" s="30" t="s">
        <v>73</v>
      </c>
      <c r="G143" s="30" t="s">
        <v>123</v>
      </c>
      <c r="H143" s="110" t="s">
        <v>74</v>
      </c>
      <c r="I143" s="30"/>
      <c r="J143" s="30" t="s">
        <v>726</v>
      </c>
      <c r="K143" s="29" t="s">
        <v>709</v>
      </c>
      <c r="L143" s="44"/>
      <c r="M143" s="48"/>
      <c r="N143" s="48"/>
      <c r="O143" s="36" t="s">
        <v>729</v>
      </c>
      <c r="P143" s="103">
        <v>494</v>
      </c>
      <c r="Q143" s="28" t="s">
        <v>776</v>
      </c>
      <c r="R143" s="30" t="s">
        <v>125</v>
      </c>
      <c r="S143" s="30"/>
      <c r="T143" s="30"/>
      <c r="U143" s="30"/>
      <c r="V143" s="30" t="s">
        <v>32</v>
      </c>
      <c r="W143" s="30"/>
      <c r="X143" s="30"/>
      <c r="Y143" s="30"/>
      <c r="Z143" s="30"/>
      <c r="AA143" s="30"/>
      <c r="AB143" s="30"/>
      <c r="AC143" s="30"/>
      <c r="AD143" s="30"/>
      <c r="AE143" s="30"/>
      <c r="AF143" s="30"/>
      <c r="AG143" s="30" t="s">
        <v>434</v>
      </c>
      <c r="AH143" s="30" t="s">
        <v>463</v>
      </c>
      <c r="AI143" s="30" t="s">
        <v>441</v>
      </c>
      <c r="AJ143" s="30" t="s">
        <v>756</v>
      </c>
      <c r="AK143" s="29" t="s">
        <v>777</v>
      </c>
      <c r="AL143" s="29"/>
      <c r="AM143" s="25"/>
      <c r="AN143" s="69">
        <v>20</v>
      </c>
      <c r="AO143" s="25">
        <v>25</v>
      </c>
      <c r="AP143" s="25">
        <v>25</v>
      </c>
      <c r="AQ143" s="25">
        <v>30</v>
      </c>
      <c r="AR143" s="25">
        <v>100</v>
      </c>
      <c r="AS143" s="25"/>
      <c r="AT143" s="25"/>
      <c r="AU143" s="59">
        <v>20</v>
      </c>
      <c r="AV143" s="30"/>
      <c r="AW143" s="109"/>
      <c r="AX143" s="30"/>
      <c r="AY143" s="30"/>
      <c r="AZ143" s="30"/>
      <c r="BA143" s="30"/>
      <c r="BB143" s="29"/>
      <c r="BC143" s="29"/>
      <c r="BD143" s="29"/>
      <c r="BE143" s="29"/>
      <c r="BF143" s="29"/>
      <c r="BG143" s="29"/>
    </row>
    <row r="144" spans="1:61" ht="84.75" customHeight="1" x14ac:dyDescent="0.25">
      <c r="A144" s="43" t="s">
        <v>24</v>
      </c>
      <c r="B144" s="43" t="s">
        <v>25</v>
      </c>
      <c r="C144" s="43" t="s">
        <v>26</v>
      </c>
      <c r="D144" s="43" t="s">
        <v>27</v>
      </c>
      <c r="E144" s="43" t="s">
        <v>34</v>
      </c>
      <c r="F144" s="30" t="s">
        <v>73</v>
      </c>
      <c r="G144" s="30" t="s">
        <v>123</v>
      </c>
      <c r="H144" s="110" t="s">
        <v>74</v>
      </c>
      <c r="I144" s="30"/>
      <c r="J144" s="30" t="s">
        <v>726</v>
      </c>
      <c r="K144" s="29" t="s">
        <v>709</v>
      </c>
      <c r="L144" s="44"/>
      <c r="M144" s="48"/>
      <c r="N144" s="48"/>
      <c r="O144" s="36" t="s">
        <v>667</v>
      </c>
      <c r="P144" s="103">
        <v>487</v>
      </c>
      <c r="Q144" s="28" t="s">
        <v>129</v>
      </c>
      <c r="R144" s="30" t="s">
        <v>125</v>
      </c>
      <c r="S144" s="30"/>
      <c r="T144" s="30"/>
      <c r="U144" s="30"/>
      <c r="V144" s="30" t="s">
        <v>32</v>
      </c>
      <c r="W144" s="30"/>
      <c r="X144" s="30"/>
      <c r="Y144" s="30"/>
      <c r="Z144" s="30"/>
      <c r="AA144" s="30"/>
      <c r="AB144" s="30"/>
      <c r="AC144" s="30"/>
      <c r="AD144" s="30"/>
      <c r="AE144" s="30"/>
      <c r="AF144" s="30"/>
      <c r="AG144" s="30" t="s">
        <v>434</v>
      </c>
      <c r="AH144" s="30" t="s">
        <v>535</v>
      </c>
      <c r="AI144" s="30" t="s">
        <v>441</v>
      </c>
      <c r="AJ144" s="30" t="s">
        <v>445</v>
      </c>
      <c r="AK144" s="29" t="s">
        <v>778</v>
      </c>
      <c r="AL144" s="29"/>
      <c r="AM144" s="30">
        <v>0</v>
      </c>
      <c r="AN144" s="30"/>
      <c r="AO144" s="30"/>
      <c r="AP144" s="30">
        <v>1</v>
      </c>
      <c r="AQ144" s="30"/>
      <c r="AR144" s="30">
        <v>1</v>
      </c>
      <c r="AS144" s="30"/>
      <c r="AT144" s="30"/>
      <c r="AU144" s="59">
        <v>0</v>
      </c>
      <c r="AV144" s="30"/>
      <c r="AW144" s="109"/>
      <c r="AX144" s="30"/>
      <c r="AY144" s="30"/>
      <c r="AZ144" s="30"/>
      <c r="BA144" s="30"/>
      <c r="BB144" s="29"/>
      <c r="BC144" s="29"/>
      <c r="BD144" s="29"/>
      <c r="BE144" s="29"/>
      <c r="BF144" s="29"/>
      <c r="BG144" s="29"/>
      <c r="BI144" s="86" t="s">
        <v>582</v>
      </c>
    </row>
    <row r="145" spans="1:61" ht="84.75" customHeight="1" x14ac:dyDescent="0.25">
      <c r="A145" s="43" t="s">
        <v>24</v>
      </c>
      <c r="B145" s="43" t="s">
        <v>25</v>
      </c>
      <c r="C145" s="43" t="s">
        <v>26</v>
      </c>
      <c r="D145" s="43" t="s">
        <v>27</v>
      </c>
      <c r="E145" s="43" t="s">
        <v>27</v>
      </c>
      <c r="F145" s="30" t="s">
        <v>73</v>
      </c>
      <c r="G145" s="30" t="s">
        <v>123</v>
      </c>
      <c r="H145" s="110" t="s">
        <v>74</v>
      </c>
      <c r="I145" s="30"/>
      <c r="J145" s="30" t="s">
        <v>726</v>
      </c>
      <c r="K145" s="29" t="s">
        <v>709</v>
      </c>
      <c r="L145" s="44"/>
      <c r="M145" s="48"/>
      <c r="N145" s="48"/>
      <c r="O145" s="36" t="s">
        <v>654</v>
      </c>
      <c r="P145" s="103">
        <v>484</v>
      </c>
      <c r="Q145" s="28" t="s">
        <v>126</v>
      </c>
      <c r="R145" s="30" t="s">
        <v>125</v>
      </c>
      <c r="S145" s="30"/>
      <c r="T145" s="30"/>
      <c r="U145" s="30"/>
      <c r="V145" s="30" t="s">
        <v>32</v>
      </c>
      <c r="W145" s="30"/>
      <c r="X145" s="30"/>
      <c r="Y145" s="30"/>
      <c r="Z145" s="30"/>
      <c r="AA145" s="30"/>
      <c r="AB145" s="30"/>
      <c r="AC145" s="30"/>
      <c r="AD145" s="30"/>
      <c r="AE145" s="30"/>
      <c r="AF145" s="30"/>
      <c r="AG145" s="30" t="s">
        <v>444</v>
      </c>
      <c r="AH145" s="30" t="s">
        <v>463</v>
      </c>
      <c r="AI145" s="30" t="s">
        <v>441</v>
      </c>
      <c r="AJ145" s="30" t="s">
        <v>445</v>
      </c>
      <c r="AK145" s="29" t="s">
        <v>779</v>
      </c>
      <c r="AL145" s="29"/>
      <c r="AM145" s="25"/>
      <c r="AN145" s="25"/>
      <c r="AO145" s="25">
        <v>3000</v>
      </c>
      <c r="AP145" s="25">
        <v>3000</v>
      </c>
      <c r="AQ145" s="25">
        <v>4000</v>
      </c>
      <c r="AR145" s="25">
        <v>10000</v>
      </c>
      <c r="AS145" s="25"/>
      <c r="AT145" s="25"/>
      <c r="AU145" s="59">
        <v>3000</v>
      </c>
      <c r="AV145" s="30"/>
      <c r="AW145" s="109"/>
      <c r="AX145" s="30">
        <v>0</v>
      </c>
      <c r="AY145" s="30"/>
      <c r="AZ145" s="30"/>
      <c r="BA145" s="30">
        <v>1000</v>
      </c>
      <c r="BB145" s="29"/>
      <c r="BC145" s="29"/>
      <c r="BD145" s="29"/>
      <c r="BE145" s="29"/>
      <c r="BF145" s="29"/>
      <c r="BG145" s="29"/>
    </row>
    <row r="146" spans="1:61" ht="84.75" customHeight="1" x14ac:dyDescent="0.25">
      <c r="A146" s="43" t="s">
        <v>24</v>
      </c>
      <c r="B146" s="43" t="s">
        <v>25</v>
      </c>
      <c r="C146" s="43" t="s">
        <v>26</v>
      </c>
      <c r="D146" s="43" t="s">
        <v>27</v>
      </c>
      <c r="E146" s="43" t="s">
        <v>34</v>
      </c>
      <c r="F146" s="30" t="s">
        <v>73</v>
      </c>
      <c r="G146" s="30" t="s">
        <v>123</v>
      </c>
      <c r="H146" s="110" t="s">
        <v>74</v>
      </c>
      <c r="I146" s="30"/>
      <c r="J146" s="30" t="s">
        <v>726</v>
      </c>
      <c r="K146" s="29" t="s">
        <v>709</v>
      </c>
      <c r="L146" s="44"/>
      <c r="M146" s="48"/>
      <c r="N146" s="48"/>
      <c r="O146" s="36" t="s">
        <v>636</v>
      </c>
      <c r="P146" s="103">
        <v>493</v>
      </c>
      <c r="Q146" s="28" t="s">
        <v>780</v>
      </c>
      <c r="R146" s="30" t="s">
        <v>125</v>
      </c>
      <c r="S146" s="30"/>
      <c r="T146" s="30"/>
      <c r="U146" s="30"/>
      <c r="V146" s="30" t="s">
        <v>32</v>
      </c>
      <c r="W146" s="30"/>
      <c r="X146" s="30"/>
      <c r="Y146" s="30"/>
      <c r="Z146" s="30"/>
      <c r="AA146" s="30"/>
      <c r="AB146" s="30"/>
      <c r="AC146" s="30"/>
      <c r="AD146" s="30"/>
      <c r="AE146" s="30"/>
      <c r="AF146" s="30"/>
      <c r="AG146" s="30" t="s">
        <v>444</v>
      </c>
      <c r="AH146" s="30" t="s">
        <v>456</v>
      </c>
      <c r="AI146" s="30" t="s">
        <v>764</v>
      </c>
      <c r="AJ146" s="30" t="s">
        <v>445</v>
      </c>
      <c r="AK146" s="29" t="s">
        <v>781</v>
      </c>
      <c r="AL146" s="29"/>
      <c r="AM146" s="30">
        <v>0</v>
      </c>
      <c r="AN146" s="30"/>
      <c r="AO146" s="30"/>
      <c r="AP146" s="30"/>
      <c r="AQ146" s="30">
        <v>1</v>
      </c>
      <c r="AR146" s="30">
        <v>1</v>
      </c>
      <c r="AS146" s="30"/>
      <c r="AT146" s="30"/>
      <c r="AU146" s="59">
        <v>0</v>
      </c>
      <c r="AV146" s="30"/>
      <c r="AW146" s="109"/>
      <c r="AX146" s="30"/>
      <c r="AY146" s="30"/>
      <c r="AZ146" s="30"/>
      <c r="BA146" s="29"/>
      <c r="BB146" s="29"/>
      <c r="BC146" s="29"/>
      <c r="BD146" s="29"/>
      <c r="BE146" s="29"/>
      <c r="BF146" s="29"/>
      <c r="BG146" s="29"/>
      <c r="BI146" s="86" t="s">
        <v>582</v>
      </c>
    </row>
    <row r="147" spans="1:61" ht="84.75" customHeight="1" x14ac:dyDescent="0.25">
      <c r="A147" s="43" t="s">
        <v>24</v>
      </c>
      <c r="B147" s="43" t="s">
        <v>25</v>
      </c>
      <c r="C147" s="43" t="s">
        <v>26</v>
      </c>
      <c r="D147" s="43" t="s">
        <v>27</v>
      </c>
      <c r="E147" s="43" t="s">
        <v>34</v>
      </c>
      <c r="F147" s="30" t="s">
        <v>73</v>
      </c>
      <c r="G147" s="30" t="s">
        <v>123</v>
      </c>
      <c r="H147" s="110" t="s">
        <v>74</v>
      </c>
      <c r="I147" s="30"/>
      <c r="J147" s="30" t="s">
        <v>726</v>
      </c>
      <c r="K147" s="29" t="s">
        <v>709</v>
      </c>
      <c r="L147" s="44"/>
      <c r="M147" s="48"/>
      <c r="N147" s="48"/>
      <c r="O147" s="36" t="s">
        <v>688</v>
      </c>
      <c r="P147" s="103">
        <v>503</v>
      </c>
      <c r="Q147" s="28" t="s">
        <v>782</v>
      </c>
      <c r="R147" s="30" t="s">
        <v>125</v>
      </c>
      <c r="S147" s="30"/>
      <c r="T147" s="30"/>
      <c r="U147" s="30"/>
      <c r="V147" s="30" t="s">
        <v>32</v>
      </c>
      <c r="W147" s="30"/>
      <c r="X147" s="30"/>
      <c r="Y147" s="30"/>
      <c r="Z147" s="30"/>
      <c r="AA147" s="30"/>
      <c r="AB147" s="30"/>
      <c r="AC147" s="30"/>
      <c r="AD147" s="30"/>
      <c r="AE147" s="30"/>
      <c r="AF147" s="30"/>
      <c r="AG147" s="30" t="s">
        <v>434</v>
      </c>
      <c r="AH147" s="30" t="s">
        <v>463</v>
      </c>
      <c r="AI147" s="30" t="s">
        <v>441</v>
      </c>
      <c r="AJ147" s="30" t="s">
        <v>756</v>
      </c>
      <c r="AK147" s="29" t="s">
        <v>783</v>
      </c>
      <c r="AL147" s="29"/>
      <c r="AM147" s="25"/>
      <c r="AN147" s="25"/>
      <c r="AO147" s="25">
        <v>30</v>
      </c>
      <c r="AP147" s="25">
        <v>30</v>
      </c>
      <c r="AQ147" s="25">
        <v>40</v>
      </c>
      <c r="AR147" s="25">
        <v>100</v>
      </c>
      <c r="AS147" s="25"/>
      <c r="AT147" s="25"/>
      <c r="AU147" s="59">
        <v>30</v>
      </c>
      <c r="AV147" s="30"/>
      <c r="AW147" s="109"/>
      <c r="AX147" s="30">
        <v>0</v>
      </c>
      <c r="AY147" s="30"/>
      <c r="AZ147" s="30"/>
      <c r="BA147" s="30">
        <v>5</v>
      </c>
      <c r="BB147" s="29"/>
      <c r="BC147" s="29"/>
      <c r="BD147" s="29"/>
      <c r="BE147" s="29"/>
      <c r="BF147" s="29"/>
      <c r="BG147" s="29"/>
    </row>
    <row r="148" spans="1:61" ht="84.75" customHeight="1" x14ac:dyDescent="0.25">
      <c r="A148" s="43" t="s">
        <v>24</v>
      </c>
      <c r="B148" s="43" t="s">
        <v>25</v>
      </c>
      <c r="C148" s="43" t="s">
        <v>26</v>
      </c>
      <c r="D148" s="43" t="s">
        <v>27</v>
      </c>
      <c r="E148" s="43" t="s">
        <v>34</v>
      </c>
      <c r="F148" s="30" t="s">
        <v>73</v>
      </c>
      <c r="G148" s="30" t="s">
        <v>123</v>
      </c>
      <c r="H148" s="110" t="s">
        <v>74</v>
      </c>
      <c r="I148" s="30"/>
      <c r="J148" s="30" t="s">
        <v>726</v>
      </c>
      <c r="K148" s="29" t="s">
        <v>709</v>
      </c>
      <c r="L148" s="44"/>
      <c r="M148" s="48"/>
      <c r="N148" s="48"/>
      <c r="O148" s="36" t="s">
        <v>729</v>
      </c>
      <c r="P148" s="103">
        <v>498</v>
      </c>
      <c r="Q148" s="28" t="s">
        <v>784</v>
      </c>
      <c r="R148" s="30" t="s">
        <v>125</v>
      </c>
      <c r="S148" s="30"/>
      <c r="T148" s="30"/>
      <c r="U148" s="30"/>
      <c r="V148" s="30" t="s">
        <v>32</v>
      </c>
      <c r="W148" s="30"/>
      <c r="X148" s="30"/>
      <c r="Y148" s="30"/>
      <c r="Z148" s="30"/>
      <c r="AA148" s="30"/>
      <c r="AB148" s="30"/>
      <c r="AC148" s="30"/>
      <c r="AD148" s="30"/>
      <c r="AE148" s="30"/>
      <c r="AF148" s="30"/>
      <c r="AG148" s="30" t="s">
        <v>434</v>
      </c>
      <c r="AH148" s="30" t="s">
        <v>463</v>
      </c>
      <c r="AI148" s="30" t="s">
        <v>441</v>
      </c>
      <c r="AJ148" s="30" t="s">
        <v>756</v>
      </c>
      <c r="AK148" s="29" t="s">
        <v>785</v>
      </c>
      <c r="AL148" s="29"/>
      <c r="AM148" s="30"/>
      <c r="AN148" s="30"/>
      <c r="AO148" s="30">
        <v>25</v>
      </c>
      <c r="AP148" s="30">
        <v>35</v>
      </c>
      <c r="AQ148" s="30">
        <v>40</v>
      </c>
      <c r="AR148" s="30">
        <v>100</v>
      </c>
      <c r="AS148" s="30"/>
      <c r="AT148" s="30"/>
      <c r="AU148" s="59">
        <v>25</v>
      </c>
      <c r="AV148" s="30"/>
      <c r="AW148" s="109"/>
      <c r="AX148" s="30">
        <v>0</v>
      </c>
      <c r="AY148" s="30"/>
      <c r="AZ148" s="30"/>
      <c r="BA148" s="30">
        <v>2</v>
      </c>
      <c r="BB148" s="29"/>
      <c r="BC148" s="29"/>
      <c r="BD148" s="29"/>
      <c r="BE148" s="29"/>
      <c r="BF148" s="29"/>
      <c r="BG148" s="29"/>
    </row>
    <row r="149" spans="1:61" ht="84.75" customHeight="1" x14ac:dyDescent="0.25">
      <c r="A149" s="43" t="s">
        <v>24</v>
      </c>
      <c r="B149" s="43" t="s">
        <v>25</v>
      </c>
      <c r="C149" s="43" t="s">
        <v>26</v>
      </c>
      <c r="D149" s="43" t="s">
        <v>27</v>
      </c>
      <c r="E149" s="43" t="s">
        <v>34</v>
      </c>
      <c r="F149" s="30" t="s">
        <v>73</v>
      </c>
      <c r="G149" s="30" t="s">
        <v>123</v>
      </c>
      <c r="H149" s="110" t="s">
        <v>74</v>
      </c>
      <c r="I149" s="30"/>
      <c r="J149" s="30" t="s">
        <v>726</v>
      </c>
      <c r="K149" s="29" t="s">
        <v>709</v>
      </c>
      <c r="L149" s="44"/>
      <c r="M149" s="48"/>
      <c r="N149" s="48"/>
      <c r="O149" s="36" t="s">
        <v>634</v>
      </c>
      <c r="P149" s="103">
        <v>500</v>
      </c>
      <c r="Q149" s="28" t="s">
        <v>786</v>
      </c>
      <c r="R149" s="30" t="s">
        <v>125</v>
      </c>
      <c r="S149" s="30"/>
      <c r="T149" s="30"/>
      <c r="U149" s="30"/>
      <c r="V149" s="30" t="s">
        <v>32</v>
      </c>
      <c r="W149" s="30"/>
      <c r="X149" s="30"/>
      <c r="Y149" s="30"/>
      <c r="Z149" s="30"/>
      <c r="AA149" s="30"/>
      <c r="AB149" s="30"/>
      <c r="AC149" s="30"/>
      <c r="AD149" s="30"/>
      <c r="AE149" s="30"/>
      <c r="AF149" s="30"/>
      <c r="AG149" s="30" t="s">
        <v>444</v>
      </c>
      <c r="AH149" s="30" t="s">
        <v>456</v>
      </c>
      <c r="AI149" s="30" t="s">
        <v>441</v>
      </c>
      <c r="AJ149" s="30" t="s">
        <v>445</v>
      </c>
      <c r="AK149" s="29" t="s">
        <v>787</v>
      </c>
      <c r="AL149" s="29"/>
      <c r="AM149" s="25">
        <v>0</v>
      </c>
      <c r="AN149" s="69">
        <v>30</v>
      </c>
      <c r="AO149" s="25">
        <v>22</v>
      </c>
      <c r="AP149" s="25">
        <v>22</v>
      </c>
      <c r="AQ149" s="25">
        <v>22</v>
      </c>
      <c r="AR149" s="25">
        <v>96</v>
      </c>
      <c r="AS149" s="25"/>
      <c r="AT149" s="25"/>
      <c r="AU149" s="59">
        <v>22</v>
      </c>
      <c r="AV149" s="30"/>
      <c r="AW149" s="109"/>
      <c r="AX149" s="30"/>
      <c r="AY149" s="30"/>
      <c r="AZ149" s="30"/>
      <c r="BA149" s="30"/>
      <c r="BB149" s="29"/>
      <c r="BC149" s="29"/>
      <c r="BD149" s="29"/>
      <c r="BE149" s="29"/>
      <c r="BF149" s="29"/>
      <c r="BG149" s="29"/>
    </row>
    <row r="150" spans="1:61" ht="84.75" customHeight="1" x14ac:dyDescent="0.25">
      <c r="A150" s="43" t="s">
        <v>24</v>
      </c>
      <c r="B150" s="43" t="s">
        <v>25</v>
      </c>
      <c r="C150" s="43" t="s">
        <v>26</v>
      </c>
      <c r="D150" s="43" t="s">
        <v>27</v>
      </c>
      <c r="E150" s="43" t="s">
        <v>34</v>
      </c>
      <c r="F150" s="30" t="s">
        <v>73</v>
      </c>
      <c r="G150" s="30" t="s">
        <v>123</v>
      </c>
      <c r="H150" s="110" t="s">
        <v>74</v>
      </c>
      <c r="I150" s="30"/>
      <c r="J150" s="30" t="s">
        <v>726</v>
      </c>
      <c r="K150" s="29" t="s">
        <v>709</v>
      </c>
      <c r="L150" s="44"/>
      <c r="M150" s="48"/>
      <c r="N150" s="48"/>
      <c r="O150" s="36" t="s">
        <v>729</v>
      </c>
      <c r="P150" s="103">
        <v>504</v>
      </c>
      <c r="Q150" s="28" t="s">
        <v>788</v>
      </c>
      <c r="R150" s="30" t="s">
        <v>125</v>
      </c>
      <c r="S150" s="30"/>
      <c r="T150" s="30"/>
      <c r="U150" s="30"/>
      <c r="V150" s="30" t="s">
        <v>32</v>
      </c>
      <c r="W150" s="30"/>
      <c r="X150" s="30"/>
      <c r="Y150" s="30"/>
      <c r="Z150" s="30"/>
      <c r="AA150" s="30"/>
      <c r="AB150" s="30"/>
      <c r="AC150" s="30"/>
      <c r="AD150" s="30"/>
      <c r="AE150" s="30"/>
      <c r="AF150" s="30"/>
      <c r="AG150" s="30" t="s">
        <v>434</v>
      </c>
      <c r="AH150" s="30" t="s">
        <v>463</v>
      </c>
      <c r="AI150" s="30" t="s">
        <v>441</v>
      </c>
      <c r="AJ150" s="30" t="s">
        <v>756</v>
      </c>
      <c r="AK150" s="29" t="s">
        <v>789</v>
      </c>
      <c r="AL150" s="29"/>
      <c r="AM150" s="30"/>
      <c r="AN150" s="30"/>
      <c r="AO150" s="30">
        <v>50</v>
      </c>
      <c r="AP150" s="30">
        <v>30</v>
      </c>
      <c r="AQ150" s="30">
        <v>20</v>
      </c>
      <c r="AR150" s="30">
        <v>100</v>
      </c>
      <c r="AS150" s="30"/>
      <c r="AT150" s="30"/>
      <c r="AU150" s="59">
        <v>50</v>
      </c>
      <c r="AV150" s="30"/>
      <c r="AW150" s="109"/>
      <c r="AX150" s="30">
        <v>0</v>
      </c>
      <c r="AY150" s="30"/>
      <c r="AZ150" s="30"/>
      <c r="BA150" s="30">
        <v>10</v>
      </c>
      <c r="BB150" s="29"/>
      <c r="BC150" s="29"/>
      <c r="BD150" s="29"/>
      <c r="BE150" s="29"/>
      <c r="BF150" s="29"/>
      <c r="BG150" s="29"/>
    </row>
    <row r="151" spans="1:61" ht="84.75" customHeight="1" x14ac:dyDescent="0.25">
      <c r="A151" s="43" t="s">
        <v>24</v>
      </c>
      <c r="B151" s="43" t="s">
        <v>25</v>
      </c>
      <c r="C151" s="43" t="s">
        <v>26</v>
      </c>
      <c r="D151" s="43" t="s">
        <v>27</v>
      </c>
      <c r="E151" s="43" t="s">
        <v>34</v>
      </c>
      <c r="F151" s="30" t="s">
        <v>73</v>
      </c>
      <c r="G151" s="30" t="s">
        <v>123</v>
      </c>
      <c r="H151" s="110" t="s">
        <v>74</v>
      </c>
      <c r="I151" s="30"/>
      <c r="J151" s="30" t="s">
        <v>726</v>
      </c>
      <c r="K151" s="29" t="s">
        <v>709</v>
      </c>
      <c r="L151" s="44"/>
      <c r="M151" s="48"/>
      <c r="N151" s="48"/>
      <c r="O151" s="36" t="s">
        <v>729</v>
      </c>
      <c r="P151" s="103">
        <v>499</v>
      </c>
      <c r="Q151" s="28" t="s">
        <v>790</v>
      </c>
      <c r="R151" s="30" t="s">
        <v>125</v>
      </c>
      <c r="S151" s="30"/>
      <c r="T151" s="30"/>
      <c r="U151" s="30"/>
      <c r="V151" s="30" t="s">
        <v>32</v>
      </c>
      <c r="W151" s="30"/>
      <c r="X151" s="30"/>
      <c r="Y151" s="30"/>
      <c r="Z151" s="30"/>
      <c r="AA151" s="30"/>
      <c r="AB151" s="30"/>
      <c r="AC151" s="30"/>
      <c r="AD151" s="30"/>
      <c r="AE151" s="30"/>
      <c r="AF151" s="30"/>
      <c r="AG151" s="30" t="s">
        <v>434</v>
      </c>
      <c r="AH151" s="30" t="s">
        <v>463</v>
      </c>
      <c r="AI151" s="30" t="s">
        <v>441</v>
      </c>
      <c r="AJ151" s="30" t="s">
        <v>756</v>
      </c>
      <c r="AK151" s="29" t="s">
        <v>791</v>
      </c>
      <c r="AL151" s="29"/>
      <c r="AM151" s="25"/>
      <c r="AN151" s="25"/>
      <c r="AO151" s="25">
        <v>25</v>
      </c>
      <c r="AP151" s="25">
        <v>35</v>
      </c>
      <c r="AQ151" s="25">
        <v>40</v>
      </c>
      <c r="AR151" s="25">
        <v>100</v>
      </c>
      <c r="AS151" s="25"/>
      <c r="AT151" s="25"/>
      <c r="AU151" s="59">
        <v>25</v>
      </c>
      <c r="AV151" s="30"/>
      <c r="AW151" s="109"/>
      <c r="AX151" s="30">
        <v>0</v>
      </c>
      <c r="AY151" s="30"/>
      <c r="AZ151" s="30"/>
      <c r="BA151" s="30">
        <v>5</v>
      </c>
      <c r="BB151" s="29"/>
      <c r="BC151" s="29"/>
      <c r="BD151" s="29"/>
      <c r="BE151" s="29"/>
      <c r="BF151" s="29"/>
      <c r="BG151" s="29"/>
    </row>
    <row r="152" spans="1:61" ht="84.75" customHeight="1" x14ac:dyDescent="0.25">
      <c r="A152" s="43" t="s">
        <v>24</v>
      </c>
      <c r="B152" s="43" t="s">
        <v>25</v>
      </c>
      <c r="C152" s="43" t="s">
        <v>26</v>
      </c>
      <c r="D152" s="43" t="s">
        <v>27</v>
      </c>
      <c r="E152" s="43" t="s">
        <v>34</v>
      </c>
      <c r="F152" s="30" t="s">
        <v>73</v>
      </c>
      <c r="G152" s="30" t="s">
        <v>123</v>
      </c>
      <c r="H152" s="110" t="s">
        <v>74</v>
      </c>
      <c r="I152" s="30"/>
      <c r="J152" s="30" t="s">
        <v>726</v>
      </c>
      <c r="K152" s="29" t="s">
        <v>709</v>
      </c>
      <c r="L152" s="44"/>
      <c r="M152" s="48"/>
      <c r="N152" s="48"/>
      <c r="O152" s="36" t="s">
        <v>729</v>
      </c>
      <c r="P152" s="103">
        <v>483</v>
      </c>
      <c r="Q152" s="28" t="s">
        <v>124</v>
      </c>
      <c r="R152" s="30" t="s">
        <v>125</v>
      </c>
      <c r="S152" s="30"/>
      <c r="T152" s="30"/>
      <c r="U152" s="30"/>
      <c r="V152" s="30" t="s">
        <v>32</v>
      </c>
      <c r="W152" s="30"/>
      <c r="X152" s="30"/>
      <c r="Y152" s="30"/>
      <c r="Z152" s="30"/>
      <c r="AA152" s="30"/>
      <c r="AB152" s="30"/>
      <c r="AC152" s="30"/>
      <c r="AD152" s="30"/>
      <c r="AE152" s="30"/>
      <c r="AF152" s="30"/>
      <c r="AG152" s="30" t="s">
        <v>434</v>
      </c>
      <c r="AH152" s="30" t="s">
        <v>463</v>
      </c>
      <c r="AI152" s="30" t="s">
        <v>441</v>
      </c>
      <c r="AJ152" s="30" t="s">
        <v>756</v>
      </c>
      <c r="AK152" s="29" t="s">
        <v>792</v>
      </c>
      <c r="AL152" s="29"/>
      <c r="AM152" s="30"/>
      <c r="AN152" s="30"/>
      <c r="AO152" s="30">
        <v>25</v>
      </c>
      <c r="AP152" s="30">
        <v>25</v>
      </c>
      <c r="AQ152" s="30">
        <v>50</v>
      </c>
      <c r="AR152" s="30">
        <v>100</v>
      </c>
      <c r="AS152" s="30"/>
      <c r="AT152" s="30"/>
      <c r="AU152" s="59">
        <v>25</v>
      </c>
      <c r="AV152" s="30"/>
      <c r="AW152" s="109"/>
      <c r="AX152" s="30">
        <v>0</v>
      </c>
      <c r="AY152" s="30"/>
      <c r="AZ152" s="30"/>
      <c r="BA152" s="30">
        <v>7.5</v>
      </c>
      <c r="BB152" s="29"/>
      <c r="BC152" s="29"/>
      <c r="BD152" s="29"/>
      <c r="BE152" s="29"/>
      <c r="BF152" s="29"/>
      <c r="BG152" s="29"/>
    </row>
    <row r="153" spans="1:61" ht="84.75" customHeight="1" x14ac:dyDescent="0.25">
      <c r="A153" s="43" t="s">
        <v>24</v>
      </c>
      <c r="B153" s="43" t="s">
        <v>25</v>
      </c>
      <c r="C153" s="43" t="s">
        <v>26</v>
      </c>
      <c r="D153" s="43" t="s">
        <v>27</v>
      </c>
      <c r="E153" s="43" t="s">
        <v>34</v>
      </c>
      <c r="F153" s="30" t="s">
        <v>73</v>
      </c>
      <c r="G153" s="30" t="s">
        <v>117</v>
      </c>
      <c r="H153" s="110" t="s">
        <v>74</v>
      </c>
      <c r="I153" s="30"/>
      <c r="J153" s="30" t="s">
        <v>726</v>
      </c>
      <c r="K153" s="29" t="s">
        <v>709</v>
      </c>
      <c r="L153" s="44"/>
      <c r="M153" s="48"/>
      <c r="N153" s="48"/>
      <c r="O153" s="36" t="s">
        <v>729</v>
      </c>
      <c r="P153" s="103">
        <v>482</v>
      </c>
      <c r="Q153" s="28" t="s">
        <v>122</v>
      </c>
      <c r="R153" s="30" t="s">
        <v>125</v>
      </c>
      <c r="S153" s="30"/>
      <c r="T153" s="30"/>
      <c r="U153" s="30" t="s">
        <v>32</v>
      </c>
      <c r="V153" s="30"/>
      <c r="W153" s="30"/>
      <c r="X153" s="30"/>
      <c r="Y153" s="30"/>
      <c r="Z153" s="30"/>
      <c r="AA153" s="30"/>
      <c r="AB153" s="30"/>
      <c r="AC153" s="30"/>
      <c r="AD153" s="30"/>
      <c r="AE153" s="30"/>
      <c r="AF153" s="30"/>
      <c r="AG153" s="30" t="s">
        <v>434</v>
      </c>
      <c r="AH153" s="30" t="s">
        <v>463</v>
      </c>
      <c r="AI153" s="30" t="s">
        <v>441</v>
      </c>
      <c r="AJ153" s="30" t="s">
        <v>756</v>
      </c>
      <c r="AK153" s="29" t="s">
        <v>793</v>
      </c>
      <c r="AL153" s="29"/>
      <c r="AM153" s="25">
        <v>0</v>
      </c>
      <c r="AN153" s="25"/>
      <c r="AO153" s="25">
        <v>25</v>
      </c>
      <c r="AP153" s="25">
        <v>25</v>
      </c>
      <c r="AQ153" s="25">
        <v>50</v>
      </c>
      <c r="AR153" s="25">
        <v>100</v>
      </c>
      <c r="AS153" s="25"/>
      <c r="AT153" s="25"/>
      <c r="AU153" s="59">
        <v>25</v>
      </c>
      <c r="AV153" s="30"/>
      <c r="AW153" s="109"/>
      <c r="AX153" s="30">
        <v>0</v>
      </c>
      <c r="AY153" s="30"/>
      <c r="AZ153" s="30"/>
      <c r="BA153" s="30">
        <v>5</v>
      </c>
      <c r="BB153" s="29"/>
      <c r="BC153" s="29"/>
      <c r="BD153" s="29"/>
      <c r="BE153" s="29"/>
      <c r="BF153" s="29"/>
      <c r="BG153" s="29"/>
    </row>
    <row r="154" spans="1:61" ht="84.75" customHeight="1" x14ac:dyDescent="0.25">
      <c r="A154" s="43" t="s">
        <v>24</v>
      </c>
      <c r="B154" s="43" t="s">
        <v>25</v>
      </c>
      <c r="C154" s="43" t="s">
        <v>26</v>
      </c>
      <c r="D154" s="43" t="s">
        <v>27</v>
      </c>
      <c r="E154" s="43" t="s">
        <v>34</v>
      </c>
      <c r="F154" s="30" t="s">
        <v>73</v>
      </c>
      <c r="G154" s="30" t="s">
        <v>123</v>
      </c>
      <c r="H154" s="110" t="s">
        <v>74</v>
      </c>
      <c r="I154" s="30"/>
      <c r="J154" s="30" t="s">
        <v>726</v>
      </c>
      <c r="K154" s="29" t="s">
        <v>709</v>
      </c>
      <c r="L154" s="44"/>
      <c r="M154" s="48"/>
      <c r="N154" s="48"/>
      <c r="O154" s="36" t="s">
        <v>667</v>
      </c>
      <c r="P154" s="103">
        <v>505</v>
      </c>
      <c r="Q154" s="28" t="s">
        <v>794</v>
      </c>
      <c r="R154" s="30" t="s">
        <v>125</v>
      </c>
      <c r="S154" s="30"/>
      <c r="T154" s="30"/>
      <c r="U154" s="30"/>
      <c r="V154" s="30" t="s">
        <v>32</v>
      </c>
      <c r="W154" s="30"/>
      <c r="X154" s="30"/>
      <c r="Y154" s="30"/>
      <c r="Z154" s="30"/>
      <c r="AA154" s="30"/>
      <c r="AB154" s="30"/>
      <c r="AC154" s="30"/>
      <c r="AD154" s="30"/>
      <c r="AE154" s="30"/>
      <c r="AF154" s="30"/>
      <c r="AG154" s="30" t="s">
        <v>434</v>
      </c>
      <c r="AH154" s="30" t="s">
        <v>463</v>
      </c>
      <c r="AI154" s="30" t="s">
        <v>441</v>
      </c>
      <c r="AJ154" s="30" t="s">
        <v>756</v>
      </c>
      <c r="AK154" s="29" t="s">
        <v>795</v>
      </c>
      <c r="AL154" s="29"/>
      <c r="AM154" s="30">
        <v>0</v>
      </c>
      <c r="AN154" s="30">
        <v>0</v>
      </c>
      <c r="AO154" s="30">
        <v>30</v>
      </c>
      <c r="AP154" s="30">
        <v>40</v>
      </c>
      <c r="AQ154" s="30">
        <v>30</v>
      </c>
      <c r="AR154" s="30">
        <v>100</v>
      </c>
      <c r="AS154" s="30"/>
      <c r="AT154" s="30"/>
      <c r="AU154" s="59">
        <v>30</v>
      </c>
      <c r="AV154" s="30"/>
      <c r="AW154" s="109"/>
      <c r="AX154" s="30"/>
      <c r="AY154" s="30"/>
      <c r="AZ154" s="30"/>
      <c r="BA154" s="30"/>
      <c r="BB154" s="29"/>
      <c r="BC154" s="29"/>
      <c r="BD154" s="29"/>
      <c r="BE154" s="29"/>
      <c r="BF154" s="29"/>
      <c r="BG154" s="29"/>
    </row>
    <row r="155" spans="1:61" ht="78" customHeight="1" x14ac:dyDescent="0.25">
      <c r="A155" s="43" t="s">
        <v>24</v>
      </c>
      <c r="B155" s="43" t="s">
        <v>25</v>
      </c>
      <c r="C155" s="43" t="s">
        <v>26</v>
      </c>
      <c r="D155" s="43" t="s">
        <v>130</v>
      </c>
      <c r="E155" s="43" t="s">
        <v>131</v>
      </c>
      <c r="F155" s="30" t="s">
        <v>115</v>
      </c>
      <c r="G155" s="30" t="s">
        <v>79</v>
      </c>
      <c r="H155" s="30" t="s">
        <v>74</v>
      </c>
      <c r="I155" s="30" t="s">
        <v>796</v>
      </c>
      <c r="J155" s="30" t="s">
        <v>797</v>
      </c>
      <c r="K155" s="28" t="s">
        <v>798</v>
      </c>
      <c r="L155" s="44" t="s">
        <v>799</v>
      </c>
      <c r="M155" s="28" t="s">
        <v>800</v>
      </c>
      <c r="N155" s="30">
        <v>7</v>
      </c>
      <c r="O155" s="28" t="s">
        <v>800</v>
      </c>
      <c r="P155" s="30">
        <v>52</v>
      </c>
      <c r="Q155" s="28" t="s">
        <v>132</v>
      </c>
      <c r="R155" s="30" t="s">
        <v>81</v>
      </c>
      <c r="S155" s="28"/>
      <c r="T155" s="28"/>
      <c r="U155" s="28"/>
      <c r="V155" s="28"/>
      <c r="W155" s="28"/>
      <c r="X155" s="28"/>
      <c r="Y155" s="28"/>
      <c r="Z155" s="28"/>
      <c r="AA155" s="28"/>
      <c r="AB155" s="28"/>
      <c r="AC155" s="28"/>
      <c r="AD155" s="28"/>
      <c r="AE155" s="28"/>
      <c r="AF155" s="28"/>
      <c r="AG155" s="30" t="s">
        <v>444</v>
      </c>
      <c r="AH155" s="30" t="s">
        <v>448</v>
      </c>
      <c r="AI155" s="30" t="s">
        <v>441</v>
      </c>
      <c r="AJ155" s="30" t="s">
        <v>445</v>
      </c>
      <c r="AK155" s="28" t="s">
        <v>801</v>
      </c>
      <c r="AL155" s="28" t="s">
        <v>802</v>
      </c>
      <c r="AM155" s="30">
        <v>682</v>
      </c>
      <c r="AN155" s="30">
        <v>199</v>
      </c>
      <c r="AO155" s="30">
        <v>67</v>
      </c>
      <c r="AP155" s="30">
        <v>82</v>
      </c>
      <c r="AQ155" s="30">
        <v>81</v>
      </c>
      <c r="AR155" s="30">
        <v>429</v>
      </c>
      <c r="AS155" s="50"/>
      <c r="AT155" s="30"/>
      <c r="AU155" s="30">
        <v>67</v>
      </c>
      <c r="AV155" s="50"/>
      <c r="AW155" s="112"/>
      <c r="AX155" s="28"/>
      <c r="AY155" s="30"/>
      <c r="AZ155" s="28"/>
      <c r="BA155" s="30">
        <v>33</v>
      </c>
      <c r="BB155" s="30"/>
      <c r="BC155" s="30"/>
      <c r="BD155" s="30"/>
      <c r="BE155" s="28"/>
      <c r="BF155" s="30"/>
      <c r="BG155" s="30">
        <v>34</v>
      </c>
    </row>
    <row r="156" spans="1:61" ht="78" customHeight="1" x14ac:dyDescent="0.25">
      <c r="A156" s="43" t="s">
        <v>24</v>
      </c>
      <c r="B156" s="43" t="s">
        <v>25</v>
      </c>
      <c r="C156" s="43" t="s">
        <v>26</v>
      </c>
      <c r="D156" s="43" t="s">
        <v>130</v>
      </c>
      <c r="E156" s="43" t="s">
        <v>131</v>
      </c>
      <c r="F156" s="30" t="s">
        <v>115</v>
      </c>
      <c r="G156" s="30" t="s">
        <v>79</v>
      </c>
      <c r="H156" s="30" t="s">
        <v>74</v>
      </c>
      <c r="I156" s="30" t="s">
        <v>796</v>
      </c>
      <c r="J156" s="30" t="s">
        <v>797</v>
      </c>
      <c r="K156" s="28" t="s">
        <v>803</v>
      </c>
      <c r="L156" s="44" t="s">
        <v>799</v>
      </c>
      <c r="M156" s="28" t="s">
        <v>800</v>
      </c>
      <c r="N156" s="30">
        <v>7</v>
      </c>
      <c r="O156" s="28" t="s">
        <v>800</v>
      </c>
      <c r="P156" s="30">
        <v>53</v>
      </c>
      <c r="Q156" s="28" t="s">
        <v>133</v>
      </c>
      <c r="R156" s="30" t="s">
        <v>81</v>
      </c>
      <c r="S156" s="30"/>
      <c r="T156" s="30"/>
      <c r="U156" s="30"/>
      <c r="V156" s="30"/>
      <c r="W156" s="30"/>
      <c r="X156" s="30"/>
      <c r="Y156" s="30"/>
      <c r="Z156" s="30"/>
      <c r="AA156" s="30"/>
      <c r="AB156" s="30"/>
      <c r="AC156" s="30"/>
      <c r="AD156" s="30"/>
      <c r="AE156" s="30"/>
      <c r="AF156" s="30"/>
      <c r="AG156" s="30" t="s">
        <v>444</v>
      </c>
      <c r="AH156" s="30" t="s">
        <v>448</v>
      </c>
      <c r="AI156" s="30" t="s">
        <v>441</v>
      </c>
      <c r="AJ156" s="30" t="s">
        <v>445</v>
      </c>
      <c r="AK156" s="28" t="s">
        <v>804</v>
      </c>
      <c r="AL156" s="28" t="s">
        <v>802</v>
      </c>
      <c r="AM156" s="30">
        <v>704</v>
      </c>
      <c r="AN156" s="30">
        <v>365</v>
      </c>
      <c r="AO156" s="30">
        <v>191</v>
      </c>
      <c r="AP156" s="30">
        <v>199</v>
      </c>
      <c r="AQ156" s="30">
        <v>223</v>
      </c>
      <c r="AR156" s="30">
        <v>978</v>
      </c>
      <c r="AS156" s="50"/>
      <c r="AT156" s="30"/>
      <c r="AU156" s="30">
        <v>191</v>
      </c>
      <c r="AV156" s="50"/>
      <c r="AW156" s="112"/>
      <c r="AX156" s="30"/>
      <c r="AY156" s="30"/>
      <c r="AZ156" s="28"/>
      <c r="BA156" s="30">
        <v>50</v>
      </c>
      <c r="BB156" s="30"/>
      <c r="BC156" s="30"/>
      <c r="BD156" s="30"/>
      <c r="BE156" s="28"/>
      <c r="BF156" s="30"/>
      <c r="BG156" s="30">
        <v>141</v>
      </c>
    </row>
    <row r="157" spans="1:61" ht="78" customHeight="1" x14ac:dyDescent="0.25">
      <c r="A157" s="43" t="s">
        <v>24</v>
      </c>
      <c r="B157" s="43" t="s">
        <v>25</v>
      </c>
      <c r="C157" s="43" t="s">
        <v>26</v>
      </c>
      <c r="D157" s="43" t="s">
        <v>130</v>
      </c>
      <c r="E157" s="43" t="s">
        <v>131</v>
      </c>
      <c r="F157" s="30" t="s">
        <v>115</v>
      </c>
      <c r="G157" s="30" t="s">
        <v>29</v>
      </c>
      <c r="H157" s="30" t="s">
        <v>74</v>
      </c>
      <c r="I157" s="30" t="s">
        <v>796</v>
      </c>
      <c r="J157" s="30" t="s">
        <v>805</v>
      </c>
      <c r="K157" s="28" t="s">
        <v>803</v>
      </c>
      <c r="L157" s="44" t="s">
        <v>799</v>
      </c>
      <c r="M157" s="28" t="s">
        <v>800</v>
      </c>
      <c r="N157" s="30">
        <v>7</v>
      </c>
      <c r="O157" s="28" t="s">
        <v>800</v>
      </c>
      <c r="P157" s="30">
        <v>55</v>
      </c>
      <c r="Q157" s="28" t="s">
        <v>806</v>
      </c>
      <c r="R157" s="30" t="s">
        <v>55</v>
      </c>
      <c r="S157" s="30"/>
      <c r="T157" s="30"/>
      <c r="U157" s="30"/>
      <c r="V157" s="30" t="s">
        <v>32</v>
      </c>
      <c r="W157" s="30"/>
      <c r="X157" s="30"/>
      <c r="Y157" s="30"/>
      <c r="Z157" s="30"/>
      <c r="AA157" s="30"/>
      <c r="AB157" s="30"/>
      <c r="AC157" s="30"/>
      <c r="AD157" s="30"/>
      <c r="AE157" s="30"/>
      <c r="AF157" s="30"/>
      <c r="AG157" s="30" t="s">
        <v>444</v>
      </c>
      <c r="AH157" s="30" t="s">
        <v>460</v>
      </c>
      <c r="AI157" s="30" t="s">
        <v>441</v>
      </c>
      <c r="AJ157" s="30" t="s">
        <v>445</v>
      </c>
      <c r="AK157" s="28" t="s">
        <v>807</v>
      </c>
      <c r="AL157" s="28" t="s">
        <v>808</v>
      </c>
      <c r="AM157" s="30"/>
      <c r="AN157" s="30">
        <v>2317</v>
      </c>
      <c r="AO157" s="30">
        <v>2284</v>
      </c>
      <c r="AP157" s="30">
        <v>980</v>
      </c>
      <c r="AQ157" s="30">
        <v>25</v>
      </c>
      <c r="AR157" s="30">
        <v>5606</v>
      </c>
      <c r="AS157" s="50">
        <v>2303</v>
      </c>
      <c r="AT157" s="30"/>
      <c r="AU157" s="30">
        <v>2284</v>
      </c>
      <c r="AV157" s="50">
        <v>14</v>
      </c>
      <c r="AW157" s="50">
        <v>45</v>
      </c>
      <c r="AX157" s="30">
        <v>68</v>
      </c>
      <c r="AY157" s="30">
        <v>135</v>
      </c>
      <c r="AZ157" s="30">
        <v>161</v>
      </c>
      <c r="BA157" s="30">
        <v>178</v>
      </c>
      <c r="BB157" s="30">
        <v>229</v>
      </c>
      <c r="BC157" s="30">
        <v>305</v>
      </c>
      <c r="BD157" s="30">
        <v>245</v>
      </c>
      <c r="BE157" s="28">
        <v>360</v>
      </c>
      <c r="BF157" s="30">
        <v>318</v>
      </c>
      <c r="BG157" s="30">
        <v>226</v>
      </c>
    </row>
    <row r="158" spans="1:61" ht="78" customHeight="1" x14ac:dyDescent="0.25">
      <c r="A158" s="43" t="s">
        <v>24</v>
      </c>
      <c r="B158" s="43" t="s">
        <v>25</v>
      </c>
      <c r="C158" s="43" t="s">
        <v>26</v>
      </c>
      <c r="D158" s="43" t="s">
        <v>130</v>
      </c>
      <c r="E158" s="43" t="s">
        <v>131</v>
      </c>
      <c r="F158" s="30" t="s">
        <v>115</v>
      </c>
      <c r="G158" s="30" t="s">
        <v>29</v>
      </c>
      <c r="H158" s="30" t="s">
        <v>74</v>
      </c>
      <c r="I158" s="30" t="s">
        <v>796</v>
      </c>
      <c r="J158" s="30" t="s">
        <v>805</v>
      </c>
      <c r="K158" s="28" t="s">
        <v>803</v>
      </c>
      <c r="L158" s="44" t="s">
        <v>799</v>
      </c>
      <c r="M158" s="28" t="s">
        <v>800</v>
      </c>
      <c r="N158" s="30">
        <v>7</v>
      </c>
      <c r="O158" s="28" t="s">
        <v>800</v>
      </c>
      <c r="P158" s="30">
        <v>56</v>
      </c>
      <c r="Q158" s="28" t="s">
        <v>134</v>
      </c>
      <c r="R158" s="30" t="s">
        <v>55</v>
      </c>
      <c r="S158" s="30"/>
      <c r="T158" s="30"/>
      <c r="U158" s="30"/>
      <c r="V158" s="30" t="s">
        <v>32</v>
      </c>
      <c r="W158" s="30"/>
      <c r="X158" s="30"/>
      <c r="Y158" s="30"/>
      <c r="Z158" s="30"/>
      <c r="AA158" s="30"/>
      <c r="AB158" s="30"/>
      <c r="AC158" s="30"/>
      <c r="AD158" s="30"/>
      <c r="AE158" s="30"/>
      <c r="AF158" s="30"/>
      <c r="AG158" s="30" t="s">
        <v>444</v>
      </c>
      <c r="AH158" s="30" t="s">
        <v>460</v>
      </c>
      <c r="AI158" s="30" t="s">
        <v>441</v>
      </c>
      <c r="AJ158" s="30" t="s">
        <v>445</v>
      </c>
      <c r="AK158" s="36" t="s">
        <v>809</v>
      </c>
      <c r="AL158" s="36" t="s">
        <v>808</v>
      </c>
      <c r="AM158" s="36"/>
      <c r="AN158" s="30">
        <v>920</v>
      </c>
      <c r="AO158" s="30">
        <v>1205</v>
      </c>
      <c r="AP158" s="30">
        <v>3228</v>
      </c>
      <c r="AQ158" s="30">
        <v>1712</v>
      </c>
      <c r="AR158" s="30">
        <v>7065</v>
      </c>
      <c r="AS158" s="50">
        <v>884</v>
      </c>
      <c r="AT158" s="30"/>
      <c r="AU158" s="30">
        <v>1205</v>
      </c>
      <c r="AV158" s="50">
        <v>18</v>
      </c>
      <c r="AW158" s="50">
        <v>17</v>
      </c>
      <c r="AX158" s="30">
        <v>37</v>
      </c>
      <c r="AY158" s="30">
        <v>120</v>
      </c>
      <c r="AZ158" s="30">
        <v>124</v>
      </c>
      <c r="BA158" s="30">
        <v>59</v>
      </c>
      <c r="BB158" s="30">
        <v>75</v>
      </c>
      <c r="BC158" s="30">
        <v>37</v>
      </c>
      <c r="BD158" s="30">
        <v>133</v>
      </c>
      <c r="BE158" s="30">
        <v>90</v>
      </c>
      <c r="BF158" s="30">
        <v>251</v>
      </c>
      <c r="BG158" s="30">
        <v>244</v>
      </c>
    </row>
    <row r="159" spans="1:61" ht="78" customHeight="1" x14ac:dyDescent="0.25">
      <c r="A159" s="43" t="s">
        <v>24</v>
      </c>
      <c r="B159" s="43" t="s">
        <v>25</v>
      </c>
      <c r="C159" s="43" t="s">
        <v>26</v>
      </c>
      <c r="D159" s="43" t="s">
        <v>130</v>
      </c>
      <c r="E159" s="43" t="s">
        <v>131</v>
      </c>
      <c r="F159" s="30" t="s">
        <v>115</v>
      </c>
      <c r="G159" s="30" t="s">
        <v>29</v>
      </c>
      <c r="H159" s="30" t="s">
        <v>74</v>
      </c>
      <c r="I159" s="30" t="s">
        <v>796</v>
      </c>
      <c r="J159" s="30" t="s">
        <v>805</v>
      </c>
      <c r="K159" s="28" t="s">
        <v>803</v>
      </c>
      <c r="L159" s="44" t="s">
        <v>799</v>
      </c>
      <c r="M159" s="28" t="s">
        <v>800</v>
      </c>
      <c r="N159" s="30">
        <v>7</v>
      </c>
      <c r="O159" s="28" t="s">
        <v>800</v>
      </c>
      <c r="P159" s="43">
        <v>57</v>
      </c>
      <c r="Q159" s="89" t="s">
        <v>135</v>
      </c>
      <c r="R159" s="30" t="s">
        <v>36</v>
      </c>
      <c r="S159" s="30"/>
      <c r="T159" s="30"/>
      <c r="U159" s="30"/>
      <c r="V159" s="30" t="s">
        <v>32</v>
      </c>
      <c r="W159" s="30"/>
      <c r="X159" s="30"/>
      <c r="Y159" s="30"/>
      <c r="Z159" s="30"/>
      <c r="AA159" s="30"/>
      <c r="AB159" s="30"/>
      <c r="AC159" s="30"/>
      <c r="AD159" s="30"/>
      <c r="AE159" s="30"/>
      <c r="AF159" s="30"/>
      <c r="AG159" s="30" t="s">
        <v>444</v>
      </c>
      <c r="AH159" s="30" t="s">
        <v>535</v>
      </c>
      <c r="AI159" s="30" t="s">
        <v>441</v>
      </c>
      <c r="AJ159" s="30" t="s">
        <v>445</v>
      </c>
      <c r="AK159" s="36" t="s">
        <v>810</v>
      </c>
      <c r="AL159" s="36" t="s">
        <v>811</v>
      </c>
      <c r="AM159" s="30">
        <v>0</v>
      </c>
      <c r="AN159" s="30">
        <v>0</v>
      </c>
      <c r="AO159" s="30">
        <v>2</v>
      </c>
      <c r="AP159" s="30"/>
      <c r="AQ159" s="30"/>
      <c r="AR159" s="30">
        <v>2</v>
      </c>
      <c r="AS159" s="50"/>
      <c r="AT159" s="30"/>
      <c r="AU159" s="30">
        <v>2</v>
      </c>
      <c r="AV159" s="50"/>
      <c r="AW159" s="113"/>
      <c r="AX159" s="30"/>
      <c r="AY159" s="30"/>
      <c r="AZ159" s="29"/>
      <c r="BA159" s="29"/>
      <c r="BB159" s="29"/>
      <c r="BC159" s="29"/>
      <c r="BD159" s="30"/>
      <c r="BE159" s="29"/>
      <c r="BF159" s="29"/>
      <c r="BG159" s="29"/>
    </row>
    <row r="160" spans="1:61" ht="78" customHeight="1" x14ac:dyDescent="0.25">
      <c r="A160" s="43" t="s">
        <v>24</v>
      </c>
      <c r="B160" s="43" t="s">
        <v>25</v>
      </c>
      <c r="C160" s="43" t="s">
        <v>26</v>
      </c>
      <c r="D160" s="43" t="s">
        <v>130</v>
      </c>
      <c r="E160" s="43" t="s">
        <v>131</v>
      </c>
      <c r="F160" s="30" t="s">
        <v>115</v>
      </c>
      <c r="G160" s="30" t="s">
        <v>29</v>
      </c>
      <c r="H160" s="30" t="s">
        <v>74</v>
      </c>
      <c r="I160" s="30" t="s">
        <v>796</v>
      </c>
      <c r="J160" s="30" t="s">
        <v>805</v>
      </c>
      <c r="K160" s="28" t="s">
        <v>803</v>
      </c>
      <c r="L160" s="44" t="s">
        <v>799</v>
      </c>
      <c r="M160" s="28" t="s">
        <v>800</v>
      </c>
      <c r="N160" s="30">
        <v>7</v>
      </c>
      <c r="O160" s="28" t="s">
        <v>800</v>
      </c>
      <c r="P160" s="30">
        <v>58</v>
      </c>
      <c r="Q160" s="28" t="s">
        <v>136</v>
      </c>
      <c r="R160" s="30" t="s">
        <v>36</v>
      </c>
      <c r="S160" s="30"/>
      <c r="T160" s="30"/>
      <c r="U160" s="30" t="s">
        <v>32</v>
      </c>
      <c r="V160" s="30"/>
      <c r="W160" s="30"/>
      <c r="X160" s="30"/>
      <c r="Y160" s="30"/>
      <c r="Z160" s="30"/>
      <c r="AA160" s="30"/>
      <c r="AB160" s="30"/>
      <c r="AC160" s="30"/>
      <c r="AD160" s="30"/>
      <c r="AE160" s="30"/>
      <c r="AF160" s="30"/>
      <c r="AG160" s="30" t="s">
        <v>444</v>
      </c>
      <c r="AH160" s="30" t="s">
        <v>460</v>
      </c>
      <c r="AI160" s="30" t="s">
        <v>441</v>
      </c>
      <c r="AJ160" s="30" t="s">
        <v>445</v>
      </c>
      <c r="AK160" s="36" t="s">
        <v>812</v>
      </c>
      <c r="AL160" s="36" t="s">
        <v>813</v>
      </c>
      <c r="AM160" s="30"/>
      <c r="AN160" s="30"/>
      <c r="AO160" s="30">
        <v>965</v>
      </c>
      <c r="AP160" s="30"/>
      <c r="AQ160" s="30"/>
      <c r="AR160" s="30">
        <v>965</v>
      </c>
      <c r="AS160" s="50"/>
      <c r="AT160" s="30"/>
      <c r="AU160" s="30">
        <v>965</v>
      </c>
      <c r="AV160" s="50">
        <v>28</v>
      </c>
      <c r="AW160" s="40">
        <v>46</v>
      </c>
      <c r="AX160" s="30">
        <v>46</v>
      </c>
      <c r="AY160" s="30">
        <v>10</v>
      </c>
      <c r="AZ160" s="30">
        <v>11</v>
      </c>
      <c r="BA160" s="30">
        <v>35</v>
      </c>
      <c r="BB160" s="30">
        <v>35</v>
      </c>
      <c r="BC160" s="30">
        <v>68</v>
      </c>
      <c r="BD160" s="30">
        <v>133</v>
      </c>
      <c r="BE160" s="30">
        <v>203</v>
      </c>
      <c r="BF160" s="30">
        <v>203</v>
      </c>
      <c r="BG160" s="30">
        <v>147</v>
      </c>
    </row>
    <row r="161" spans="1:59" ht="78" customHeight="1" x14ac:dyDescent="0.25">
      <c r="A161" s="43" t="s">
        <v>24</v>
      </c>
      <c r="B161" s="43" t="s">
        <v>25</v>
      </c>
      <c r="C161" s="43" t="s">
        <v>26</v>
      </c>
      <c r="D161" s="43" t="s">
        <v>130</v>
      </c>
      <c r="E161" s="43" t="s">
        <v>130</v>
      </c>
      <c r="F161" s="30" t="s">
        <v>28</v>
      </c>
      <c r="G161" s="30" t="s">
        <v>39</v>
      </c>
      <c r="H161" s="30" t="s">
        <v>74</v>
      </c>
      <c r="I161" s="30" t="s">
        <v>814</v>
      </c>
      <c r="J161" s="30" t="s">
        <v>815</v>
      </c>
      <c r="K161" s="28" t="s">
        <v>816</v>
      </c>
      <c r="L161" s="44" t="s">
        <v>817</v>
      </c>
      <c r="M161" s="28" t="s">
        <v>814</v>
      </c>
      <c r="N161" s="30">
        <v>12</v>
      </c>
      <c r="O161" s="28" t="s">
        <v>814</v>
      </c>
      <c r="P161" s="30">
        <v>67</v>
      </c>
      <c r="Q161" s="28" t="s">
        <v>139</v>
      </c>
      <c r="R161" s="30" t="s">
        <v>55</v>
      </c>
      <c r="S161" s="30" t="s">
        <v>32</v>
      </c>
      <c r="T161" s="30"/>
      <c r="U161" s="30"/>
      <c r="V161" s="30" t="s">
        <v>140</v>
      </c>
      <c r="W161" s="30"/>
      <c r="X161" s="30"/>
      <c r="Y161" s="30"/>
      <c r="Z161" s="30"/>
      <c r="AA161" s="30"/>
      <c r="AB161" s="30"/>
      <c r="AC161" s="30"/>
      <c r="AD161" s="30"/>
      <c r="AE161" s="30"/>
      <c r="AF161" s="30"/>
      <c r="AG161" s="30" t="s">
        <v>534</v>
      </c>
      <c r="AH161" s="30" t="s">
        <v>535</v>
      </c>
      <c r="AI161" s="30" t="s">
        <v>457</v>
      </c>
      <c r="AJ161" s="30" t="s">
        <v>437</v>
      </c>
      <c r="AK161" s="28" t="s">
        <v>818</v>
      </c>
      <c r="AL161" s="28"/>
      <c r="AM161" s="30">
        <v>80.099999999999994</v>
      </c>
      <c r="AN161" s="30">
        <v>80.8</v>
      </c>
      <c r="AO161" s="30">
        <v>81.7</v>
      </c>
      <c r="AP161" s="30">
        <v>82.3</v>
      </c>
      <c r="AQ161" s="30">
        <v>83</v>
      </c>
      <c r="AR161" s="30">
        <v>83</v>
      </c>
      <c r="AS161" s="50"/>
      <c r="AT161" s="30"/>
      <c r="AU161" s="30">
        <v>81.5</v>
      </c>
      <c r="AV161" s="108"/>
      <c r="AW161" s="112"/>
      <c r="AX161" s="28"/>
      <c r="AY161" s="28"/>
      <c r="AZ161" s="28"/>
      <c r="BA161" s="28"/>
      <c r="BB161" s="28"/>
      <c r="BC161" s="28"/>
      <c r="BD161" s="28"/>
      <c r="BE161" s="28"/>
      <c r="BF161" s="28"/>
      <c r="BG161" s="28">
        <v>81.7</v>
      </c>
    </row>
    <row r="162" spans="1:59" ht="78" customHeight="1" x14ac:dyDescent="0.25">
      <c r="A162" s="43" t="s">
        <v>24</v>
      </c>
      <c r="B162" s="43" t="s">
        <v>25</v>
      </c>
      <c r="C162" s="43" t="s">
        <v>26</v>
      </c>
      <c r="D162" s="43" t="s">
        <v>130</v>
      </c>
      <c r="E162" s="43" t="s">
        <v>141</v>
      </c>
      <c r="F162" s="30" t="s">
        <v>28</v>
      </c>
      <c r="G162" s="30" t="s">
        <v>79</v>
      </c>
      <c r="H162" s="30" t="s">
        <v>74</v>
      </c>
      <c r="I162" s="30" t="s">
        <v>814</v>
      </c>
      <c r="J162" s="30" t="s">
        <v>720</v>
      </c>
      <c r="K162" s="28" t="s">
        <v>704</v>
      </c>
      <c r="L162" s="44" t="s">
        <v>817</v>
      </c>
      <c r="M162" s="28" t="s">
        <v>814</v>
      </c>
      <c r="N162" s="30">
        <v>12</v>
      </c>
      <c r="O162" s="28" t="s">
        <v>814</v>
      </c>
      <c r="P162" s="30">
        <v>68</v>
      </c>
      <c r="Q162" s="28" t="s">
        <v>142</v>
      </c>
      <c r="R162" s="30" t="s">
        <v>63</v>
      </c>
      <c r="S162" s="30" t="s">
        <v>32</v>
      </c>
      <c r="T162" s="30"/>
      <c r="U162" s="30"/>
      <c r="V162" s="30"/>
      <c r="W162" s="30"/>
      <c r="X162" s="30"/>
      <c r="Y162" s="30"/>
      <c r="Z162" s="30"/>
      <c r="AA162" s="30"/>
      <c r="AB162" s="30"/>
      <c r="AC162" s="30"/>
      <c r="AD162" s="30"/>
      <c r="AE162" s="30"/>
      <c r="AF162" s="30"/>
      <c r="AG162" s="30" t="s">
        <v>534</v>
      </c>
      <c r="AH162" s="30" t="s">
        <v>535</v>
      </c>
      <c r="AI162" s="30" t="s">
        <v>579</v>
      </c>
      <c r="AJ162" s="30" t="s">
        <v>437</v>
      </c>
      <c r="AK162" s="28" t="s">
        <v>819</v>
      </c>
      <c r="AL162" s="29"/>
      <c r="AM162" s="30">
        <v>9.01</v>
      </c>
      <c r="AN162" s="30">
        <v>8.06</v>
      </c>
      <c r="AO162" s="30">
        <v>8.1</v>
      </c>
      <c r="AP162" s="30">
        <v>7.09</v>
      </c>
      <c r="AQ162" s="30">
        <v>7.5</v>
      </c>
      <c r="AR162" s="30">
        <v>7.5</v>
      </c>
      <c r="AS162" s="50"/>
      <c r="AT162" s="30"/>
      <c r="AU162" s="30">
        <v>8.1</v>
      </c>
      <c r="AV162" s="50"/>
      <c r="AW162" s="113"/>
      <c r="AX162" s="29"/>
      <c r="AY162" s="29"/>
      <c r="AZ162" s="29"/>
      <c r="BA162" s="29"/>
      <c r="BB162" s="29"/>
      <c r="BC162" s="29"/>
      <c r="BD162" s="29"/>
      <c r="BE162" s="29"/>
      <c r="BF162" s="29"/>
      <c r="BG162" s="29">
        <v>8.1</v>
      </c>
    </row>
    <row r="163" spans="1:59" ht="78" customHeight="1" x14ac:dyDescent="0.25">
      <c r="A163" s="43" t="s">
        <v>24</v>
      </c>
      <c r="B163" s="43" t="s">
        <v>25</v>
      </c>
      <c r="C163" s="43" t="s">
        <v>26</v>
      </c>
      <c r="D163" s="43" t="s">
        <v>130</v>
      </c>
      <c r="E163" s="43" t="s">
        <v>130</v>
      </c>
      <c r="F163" s="30" t="s">
        <v>143</v>
      </c>
      <c r="G163" s="30" t="s">
        <v>79</v>
      </c>
      <c r="H163" s="30" t="s">
        <v>74</v>
      </c>
      <c r="I163" s="30" t="s">
        <v>814</v>
      </c>
      <c r="J163" s="30" t="s">
        <v>720</v>
      </c>
      <c r="K163" s="28" t="s">
        <v>704</v>
      </c>
      <c r="L163" s="44" t="s">
        <v>817</v>
      </c>
      <c r="M163" s="28" t="s">
        <v>814</v>
      </c>
      <c r="N163" s="30">
        <v>12</v>
      </c>
      <c r="O163" s="28" t="s">
        <v>814</v>
      </c>
      <c r="P163" s="30">
        <v>69</v>
      </c>
      <c r="Q163" s="28" t="s">
        <v>144</v>
      </c>
      <c r="R163" s="30" t="s">
        <v>55</v>
      </c>
      <c r="S163" s="30" t="s">
        <v>32</v>
      </c>
      <c r="T163" s="30"/>
      <c r="U163" s="30"/>
      <c r="V163" s="30" t="s">
        <v>140</v>
      </c>
      <c r="W163" s="30"/>
      <c r="X163" s="30"/>
      <c r="Y163" s="30"/>
      <c r="Z163" s="30"/>
      <c r="AA163" s="30"/>
      <c r="AB163" s="30"/>
      <c r="AC163" s="30"/>
      <c r="AD163" s="30"/>
      <c r="AE163" s="30"/>
      <c r="AF163" s="30"/>
      <c r="AG163" s="30" t="s">
        <v>534</v>
      </c>
      <c r="AH163" s="30" t="s">
        <v>535</v>
      </c>
      <c r="AI163" s="30" t="s">
        <v>457</v>
      </c>
      <c r="AJ163" s="30" t="s">
        <v>437</v>
      </c>
      <c r="AK163" s="28" t="s">
        <v>820</v>
      </c>
      <c r="AL163" s="28"/>
      <c r="AM163" s="30">
        <v>66.760000000000005</v>
      </c>
      <c r="AN163" s="30">
        <v>68.2</v>
      </c>
      <c r="AO163" s="30">
        <v>70.5</v>
      </c>
      <c r="AP163" s="30">
        <v>71.8</v>
      </c>
      <c r="AQ163" s="30">
        <v>73</v>
      </c>
      <c r="AR163" s="30">
        <v>73</v>
      </c>
      <c r="AS163" s="50"/>
      <c r="AT163" s="30"/>
      <c r="AU163" s="30">
        <v>69.7</v>
      </c>
      <c r="AV163" s="108"/>
      <c r="AW163" s="112"/>
      <c r="AX163" s="28"/>
      <c r="AY163" s="28"/>
      <c r="AZ163" s="28"/>
      <c r="BA163" s="28"/>
      <c r="BB163" s="28"/>
      <c r="BC163" s="28"/>
      <c r="BD163" s="28"/>
      <c r="BE163" s="28"/>
      <c r="BF163" s="28"/>
      <c r="BG163" s="28">
        <v>70.5</v>
      </c>
    </row>
    <row r="164" spans="1:59" ht="78" customHeight="1" x14ac:dyDescent="0.25">
      <c r="A164" s="43" t="s">
        <v>24</v>
      </c>
      <c r="B164" s="43" t="s">
        <v>25</v>
      </c>
      <c r="C164" s="43" t="s">
        <v>26</v>
      </c>
      <c r="D164" s="43" t="s">
        <v>130</v>
      </c>
      <c r="E164" s="43" t="s">
        <v>141</v>
      </c>
      <c r="F164" s="30" t="s">
        <v>145</v>
      </c>
      <c r="G164" s="30" t="s">
        <v>29</v>
      </c>
      <c r="H164" s="30" t="s">
        <v>74</v>
      </c>
      <c r="I164" s="30" t="s">
        <v>814</v>
      </c>
      <c r="J164" s="30" t="s">
        <v>637</v>
      </c>
      <c r="K164" s="28" t="s">
        <v>821</v>
      </c>
      <c r="L164" s="44" t="s">
        <v>817</v>
      </c>
      <c r="M164" s="28" t="s">
        <v>814</v>
      </c>
      <c r="N164" s="30">
        <v>12</v>
      </c>
      <c r="O164" s="28" t="s">
        <v>814</v>
      </c>
      <c r="P164" s="30">
        <v>70</v>
      </c>
      <c r="Q164" s="36" t="s">
        <v>146</v>
      </c>
      <c r="R164" s="30" t="s">
        <v>63</v>
      </c>
      <c r="S164" s="30" t="s">
        <v>32</v>
      </c>
      <c r="T164" s="30"/>
      <c r="U164" s="30"/>
      <c r="V164" s="30" t="s">
        <v>32</v>
      </c>
      <c r="W164" s="30"/>
      <c r="X164" s="30"/>
      <c r="Y164" s="30"/>
      <c r="Z164" s="30"/>
      <c r="AA164" s="30"/>
      <c r="AB164" s="30"/>
      <c r="AC164" s="30"/>
      <c r="AD164" s="30"/>
      <c r="AE164" s="30"/>
      <c r="AF164" s="30"/>
      <c r="AG164" s="30" t="s">
        <v>534</v>
      </c>
      <c r="AH164" s="30" t="s">
        <v>535</v>
      </c>
      <c r="AI164" s="30" t="s">
        <v>579</v>
      </c>
      <c r="AJ164" s="30" t="s">
        <v>437</v>
      </c>
      <c r="AK164" s="36" t="s">
        <v>822</v>
      </c>
      <c r="AL164" s="30" t="s">
        <v>823</v>
      </c>
      <c r="AM164" s="30">
        <v>3.08</v>
      </c>
      <c r="AN164" s="30">
        <v>2.96</v>
      </c>
      <c r="AO164" s="30">
        <v>2.87</v>
      </c>
      <c r="AP164" s="30">
        <v>2.79</v>
      </c>
      <c r="AQ164" s="30">
        <v>2.7</v>
      </c>
      <c r="AR164" s="30">
        <v>2.7</v>
      </c>
      <c r="AS164" s="50"/>
      <c r="AT164" s="30"/>
      <c r="AU164" s="30">
        <v>2.87</v>
      </c>
      <c r="AV164" s="50"/>
      <c r="AW164" s="40"/>
      <c r="AX164" s="29"/>
      <c r="AY164" s="29"/>
      <c r="AZ164" s="29"/>
      <c r="BA164" s="29"/>
      <c r="BB164" s="29"/>
      <c r="BC164" s="29"/>
      <c r="BD164" s="29"/>
      <c r="BE164" s="29"/>
      <c r="BF164" s="29"/>
      <c r="BG164" s="29">
        <v>2.87</v>
      </c>
    </row>
    <row r="165" spans="1:59" ht="78" customHeight="1" x14ac:dyDescent="0.25">
      <c r="A165" s="43" t="s">
        <v>24</v>
      </c>
      <c r="B165" s="43" t="s">
        <v>25</v>
      </c>
      <c r="C165" s="43" t="s">
        <v>26</v>
      </c>
      <c r="D165" s="43" t="s">
        <v>130</v>
      </c>
      <c r="E165" s="43" t="s">
        <v>141</v>
      </c>
      <c r="F165" s="30" t="s">
        <v>145</v>
      </c>
      <c r="G165" s="30" t="s">
        <v>79</v>
      </c>
      <c r="H165" s="30" t="s">
        <v>74</v>
      </c>
      <c r="I165" s="30" t="s">
        <v>824</v>
      </c>
      <c r="J165" s="30" t="s">
        <v>720</v>
      </c>
      <c r="K165" s="28" t="s">
        <v>825</v>
      </c>
      <c r="L165" s="44" t="s">
        <v>826</v>
      </c>
      <c r="M165" s="28" t="s">
        <v>824</v>
      </c>
      <c r="N165" s="30">
        <v>13</v>
      </c>
      <c r="O165" s="28" t="s">
        <v>824</v>
      </c>
      <c r="P165" s="30">
        <v>71</v>
      </c>
      <c r="Q165" s="89" t="s">
        <v>147</v>
      </c>
      <c r="R165" s="30" t="s">
        <v>55</v>
      </c>
      <c r="S165" s="30" t="s">
        <v>32</v>
      </c>
      <c r="T165" s="30"/>
      <c r="U165" s="30"/>
      <c r="V165" s="30" t="s">
        <v>140</v>
      </c>
      <c r="W165" s="30"/>
      <c r="X165" s="30"/>
      <c r="Y165" s="30"/>
      <c r="Z165" s="30"/>
      <c r="AA165" s="30"/>
      <c r="AB165" s="30"/>
      <c r="AC165" s="30"/>
      <c r="AD165" s="30"/>
      <c r="AE165" s="30"/>
      <c r="AF165" s="30"/>
      <c r="AG165" s="30" t="s">
        <v>534</v>
      </c>
      <c r="AH165" s="30" t="s">
        <v>535</v>
      </c>
      <c r="AI165" s="30" t="s">
        <v>579</v>
      </c>
      <c r="AJ165" s="30" t="s">
        <v>437</v>
      </c>
      <c r="AK165" s="36" t="s">
        <v>827</v>
      </c>
      <c r="AL165" s="30" t="s">
        <v>828</v>
      </c>
      <c r="AM165" s="30">
        <v>5.2</v>
      </c>
      <c r="AN165" s="30">
        <v>4.8</v>
      </c>
      <c r="AO165" s="30">
        <v>4.5999999999999996</v>
      </c>
      <c r="AP165" s="30">
        <v>4.4000000000000004</v>
      </c>
      <c r="AQ165" s="30">
        <v>4.2</v>
      </c>
      <c r="AR165" s="30">
        <v>4.2</v>
      </c>
      <c r="AS165" s="30">
        <v>4.8</v>
      </c>
      <c r="AT165" s="30"/>
      <c r="AU165" s="30">
        <v>4.5999999999999996</v>
      </c>
      <c r="AV165" s="38"/>
      <c r="AW165" s="40"/>
      <c r="AX165" s="30"/>
      <c r="AY165" s="29"/>
      <c r="AZ165" s="29"/>
      <c r="BA165" s="29"/>
      <c r="BB165" s="29"/>
      <c r="BC165" s="29"/>
      <c r="BD165" s="29"/>
      <c r="BE165" s="29"/>
      <c r="BF165" s="29"/>
      <c r="BG165" s="29">
        <v>4.8</v>
      </c>
    </row>
    <row r="166" spans="1:59" ht="78" customHeight="1" x14ac:dyDescent="0.25">
      <c r="A166" s="43" t="s">
        <v>24</v>
      </c>
      <c r="B166" s="43" t="s">
        <v>25</v>
      </c>
      <c r="C166" s="43" t="s">
        <v>26</v>
      </c>
      <c r="D166" s="43" t="s">
        <v>130</v>
      </c>
      <c r="E166" s="43" t="s">
        <v>148</v>
      </c>
      <c r="F166" s="30" t="s">
        <v>145</v>
      </c>
      <c r="G166" s="30" t="s">
        <v>79</v>
      </c>
      <c r="H166" s="30" t="s">
        <v>74</v>
      </c>
      <c r="I166" s="30" t="s">
        <v>824</v>
      </c>
      <c r="J166" s="30" t="s">
        <v>720</v>
      </c>
      <c r="K166" s="28" t="s">
        <v>825</v>
      </c>
      <c r="L166" s="44" t="s">
        <v>826</v>
      </c>
      <c r="M166" s="28" t="s">
        <v>824</v>
      </c>
      <c r="N166" s="30">
        <v>13</v>
      </c>
      <c r="O166" s="28" t="s">
        <v>824</v>
      </c>
      <c r="P166" s="30">
        <v>72</v>
      </c>
      <c r="Q166" s="28" t="s">
        <v>149</v>
      </c>
      <c r="R166" s="30" t="s">
        <v>81</v>
      </c>
      <c r="S166" s="30"/>
      <c r="T166" s="30">
        <v>3932</v>
      </c>
      <c r="U166" s="30"/>
      <c r="V166" s="30"/>
      <c r="W166" s="30"/>
      <c r="X166" s="30"/>
      <c r="Y166" s="30"/>
      <c r="Z166" s="30"/>
      <c r="AA166" s="30"/>
      <c r="AB166" s="30"/>
      <c r="AC166" s="30"/>
      <c r="AD166" s="30"/>
      <c r="AE166" s="30"/>
      <c r="AF166" s="30"/>
      <c r="AG166" s="30" t="s">
        <v>444</v>
      </c>
      <c r="AH166" s="30" t="s">
        <v>535</v>
      </c>
      <c r="AI166" s="30" t="s">
        <v>441</v>
      </c>
      <c r="AJ166" s="30" t="s">
        <v>445</v>
      </c>
      <c r="AK166" s="36" t="s">
        <v>829</v>
      </c>
      <c r="AL166" s="30" t="s">
        <v>828</v>
      </c>
      <c r="AM166" s="30">
        <v>15804</v>
      </c>
      <c r="AN166" s="30">
        <v>2000</v>
      </c>
      <c r="AO166" s="30">
        <v>2000</v>
      </c>
      <c r="AP166" s="30">
        <v>2000</v>
      </c>
      <c r="AQ166" s="30">
        <v>2000</v>
      </c>
      <c r="AR166" s="30">
        <v>8000</v>
      </c>
      <c r="AS166" s="50">
        <v>2000</v>
      </c>
      <c r="AT166" s="30">
        <v>0</v>
      </c>
      <c r="AU166" s="30">
        <v>2000</v>
      </c>
      <c r="AV166" s="38"/>
      <c r="AW166" s="113"/>
      <c r="AX166" s="29"/>
      <c r="AY166" s="29"/>
      <c r="AZ166" s="29"/>
      <c r="BA166" s="29"/>
      <c r="BB166" s="29"/>
      <c r="BC166" s="29"/>
      <c r="BD166" s="29"/>
      <c r="BE166" s="29"/>
      <c r="BF166" s="29"/>
      <c r="BG166" s="29">
        <v>2000</v>
      </c>
    </row>
    <row r="167" spans="1:59" ht="78" customHeight="1" x14ac:dyDescent="0.25">
      <c r="A167" s="43" t="s">
        <v>24</v>
      </c>
      <c r="B167" s="43" t="s">
        <v>25</v>
      </c>
      <c r="C167" s="43" t="s">
        <v>26</v>
      </c>
      <c r="D167" s="43" t="s">
        <v>130</v>
      </c>
      <c r="E167" s="43" t="s">
        <v>148</v>
      </c>
      <c r="F167" s="30" t="s">
        <v>143</v>
      </c>
      <c r="G167" s="30" t="s">
        <v>79</v>
      </c>
      <c r="H167" s="30" t="s">
        <v>74</v>
      </c>
      <c r="I167" s="30" t="s">
        <v>824</v>
      </c>
      <c r="J167" s="30" t="s">
        <v>720</v>
      </c>
      <c r="K167" s="28" t="s">
        <v>825</v>
      </c>
      <c r="L167" s="44" t="s">
        <v>826</v>
      </c>
      <c r="M167" s="28" t="s">
        <v>824</v>
      </c>
      <c r="N167" s="30">
        <v>13</v>
      </c>
      <c r="O167" s="28" t="s">
        <v>824</v>
      </c>
      <c r="P167" s="30">
        <v>73</v>
      </c>
      <c r="Q167" s="28" t="s">
        <v>150</v>
      </c>
      <c r="R167" s="30" t="s">
        <v>81</v>
      </c>
      <c r="S167" s="30"/>
      <c r="T167" s="30">
        <v>3932</v>
      </c>
      <c r="U167" s="30"/>
      <c r="V167" s="30"/>
      <c r="W167" s="30"/>
      <c r="X167" s="30"/>
      <c r="Y167" s="30"/>
      <c r="Z167" s="30"/>
      <c r="AA167" s="30"/>
      <c r="AB167" s="30"/>
      <c r="AC167" s="30"/>
      <c r="AD167" s="30"/>
      <c r="AE167" s="30"/>
      <c r="AF167" s="30"/>
      <c r="AG167" s="30" t="s">
        <v>444</v>
      </c>
      <c r="AH167" s="30" t="s">
        <v>535</v>
      </c>
      <c r="AI167" s="30" t="s">
        <v>441</v>
      </c>
      <c r="AJ167" s="30" t="s">
        <v>445</v>
      </c>
      <c r="AK167" s="36" t="s">
        <v>830</v>
      </c>
      <c r="AL167" s="30" t="s">
        <v>828</v>
      </c>
      <c r="AM167" s="30">
        <v>6811</v>
      </c>
      <c r="AN167" s="30">
        <v>500</v>
      </c>
      <c r="AO167" s="30">
        <v>500</v>
      </c>
      <c r="AP167" s="30">
        <v>500</v>
      </c>
      <c r="AQ167" s="30">
        <v>500</v>
      </c>
      <c r="AR167" s="30">
        <v>2000</v>
      </c>
      <c r="AS167" s="50"/>
      <c r="AT167" s="30"/>
      <c r="AU167" s="30">
        <v>500</v>
      </c>
      <c r="AV167" s="38"/>
      <c r="AW167" s="113"/>
      <c r="AX167" s="29"/>
      <c r="AY167" s="29"/>
      <c r="AZ167" s="29"/>
      <c r="BA167" s="29"/>
      <c r="BB167" s="29"/>
      <c r="BC167" s="29"/>
      <c r="BD167" s="29"/>
      <c r="BE167" s="29"/>
      <c r="BF167" s="29"/>
      <c r="BG167" s="29">
        <v>500</v>
      </c>
    </row>
    <row r="168" spans="1:59" ht="78" customHeight="1" x14ac:dyDescent="0.25">
      <c r="A168" s="43" t="s">
        <v>24</v>
      </c>
      <c r="B168" s="43" t="s">
        <v>25</v>
      </c>
      <c r="C168" s="43" t="s">
        <v>26</v>
      </c>
      <c r="D168" s="43" t="s">
        <v>130</v>
      </c>
      <c r="E168" s="43" t="s">
        <v>148</v>
      </c>
      <c r="F168" s="30" t="s">
        <v>143</v>
      </c>
      <c r="G168" s="30" t="s">
        <v>79</v>
      </c>
      <c r="H168" s="30" t="s">
        <v>74</v>
      </c>
      <c r="I168" s="30" t="s">
        <v>824</v>
      </c>
      <c r="J168" s="30" t="s">
        <v>720</v>
      </c>
      <c r="K168" s="28" t="s">
        <v>704</v>
      </c>
      <c r="L168" s="44" t="s">
        <v>826</v>
      </c>
      <c r="M168" s="28" t="s">
        <v>824</v>
      </c>
      <c r="N168" s="30">
        <v>13</v>
      </c>
      <c r="O168" s="28" t="s">
        <v>824</v>
      </c>
      <c r="P168" s="115">
        <v>74</v>
      </c>
      <c r="Q168" s="28" t="s">
        <v>151</v>
      </c>
      <c r="R168" s="30" t="s">
        <v>81</v>
      </c>
      <c r="S168" s="30" t="s">
        <v>32</v>
      </c>
      <c r="T168" s="30"/>
      <c r="U168" s="30"/>
      <c r="V168" s="30" t="s">
        <v>93</v>
      </c>
      <c r="W168" s="30"/>
      <c r="X168" s="30"/>
      <c r="Y168" s="30"/>
      <c r="Z168" s="30"/>
      <c r="AA168" s="30"/>
      <c r="AB168" s="30"/>
      <c r="AC168" s="30"/>
      <c r="AD168" s="30"/>
      <c r="AE168" s="30"/>
      <c r="AF168" s="30"/>
      <c r="AG168" s="30" t="s">
        <v>444</v>
      </c>
      <c r="AH168" s="30" t="s">
        <v>535</v>
      </c>
      <c r="AI168" s="30" t="s">
        <v>503</v>
      </c>
      <c r="AJ168" s="30" t="s">
        <v>437</v>
      </c>
      <c r="AK168" s="36" t="s">
        <v>831</v>
      </c>
      <c r="AL168" s="30" t="s">
        <v>832</v>
      </c>
      <c r="AM168" s="62">
        <f>0.033*100</f>
        <v>3.3000000000000003</v>
      </c>
      <c r="AN168" s="62">
        <f>0.047*100</f>
        <v>4.7</v>
      </c>
      <c r="AO168" s="62">
        <f>0.062*100</f>
        <v>6.2</v>
      </c>
      <c r="AP168" s="116">
        <f>0.077*100</f>
        <v>7.7</v>
      </c>
      <c r="AQ168" s="62">
        <f>0.092*100</f>
        <v>9.1999999999999993</v>
      </c>
      <c r="AR168" s="62">
        <f>0.092*100</f>
        <v>9.1999999999999993</v>
      </c>
      <c r="AS168" s="50">
        <v>0</v>
      </c>
      <c r="AT168" s="30">
        <f>0.014*100</f>
        <v>1.4000000000000001</v>
      </c>
      <c r="AU168" s="30">
        <f>0.062*100</f>
        <v>6.2</v>
      </c>
      <c r="AV168" s="117"/>
      <c r="AW168" s="113"/>
      <c r="AX168" s="29"/>
      <c r="AY168" s="29"/>
      <c r="AZ168" s="29"/>
      <c r="BA168" s="29"/>
      <c r="BB168" s="29"/>
      <c r="BC168" s="29"/>
      <c r="BD168" s="29"/>
      <c r="BE168" s="29"/>
      <c r="BF168" s="29"/>
      <c r="BG168" s="30">
        <f>+AU168</f>
        <v>6.2</v>
      </c>
    </row>
    <row r="169" spans="1:59" ht="78" customHeight="1" x14ac:dyDescent="0.25">
      <c r="A169" s="43" t="s">
        <v>24</v>
      </c>
      <c r="B169" s="43" t="s">
        <v>25</v>
      </c>
      <c r="C169" s="43" t="s">
        <v>26</v>
      </c>
      <c r="D169" s="43" t="s">
        <v>130</v>
      </c>
      <c r="E169" s="43" t="s">
        <v>148</v>
      </c>
      <c r="F169" s="30" t="s">
        <v>143</v>
      </c>
      <c r="G169" s="30" t="s">
        <v>79</v>
      </c>
      <c r="H169" s="30" t="s">
        <v>74</v>
      </c>
      <c r="I169" s="30" t="s">
        <v>824</v>
      </c>
      <c r="J169" s="30" t="s">
        <v>720</v>
      </c>
      <c r="K169" s="28" t="s">
        <v>704</v>
      </c>
      <c r="L169" s="44" t="s">
        <v>826</v>
      </c>
      <c r="M169" s="28" t="s">
        <v>824</v>
      </c>
      <c r="N169" s="30">
        <v>13</v>
      </c>
      <c r="O169" s="28" t="s">
        <v>824</v>
      </c>
      <c r="P169" s="115">
        <v>75</v>
      </c>
      <c r="Q169" s="28" t="s">
        <v>152</v>
      </c>
      <c r="R169" s="30" t="s">
        <v>81</v>
      </c>
      <c r="S169" s="30"/>
      <c r="T169" s="30"/>
      <c r="U169" s="30"/>
      <c r="V169" s="30" t="s">
        <v>93</v>
      </c>
      <c r="W169" s="30"/>
      <c r="X169" s="30"/>
      <c r="Y169" s="30"/>
      <c r="Z169" s="30"/>
      <c r="AA169" s="30"/>
      <c r="AB169" s="30"/>
      <c r="AC169" s="30"/>
      <c r="AD169" s="30"/>
      <c r="AE169" s="30"/>
      <c r="AF169" s="30"/>
      <c r="AG169" s="30" t="s">
        <v>444</v>
      </c>
      <c r="AH169" s="30" t="s">
        <v>535</v>
      </c>
      <c r="AI169" s="30" t="s">
        <v>503</v>
      </c>
      <c r="AJ169" s="30" t="s">
        <v>437</v>
      </c>
      <c r="AK169" s="36" t="s">
        <v>833</v>
      </c>
      <c r="AL169" s="30" t="s">
        <v>832</v>
      </c>
      <c r="AM169" s="30">
        <f>0.068*100</f>
        <v>6.8000000000000007</v>
      </c>
      <c r="AN169" s="30">
        <f>0.098*100</f>
        <v>9.8000000000000007</v>
      </c>
      <c r="AO169" s="30">
        <f>0.129*100</f>
        <v>12.9</v>
      </c>
      <c r="AP169" s="30">
        <f>0.159*100</f>
        <v>15.9</v>
      </c>
      <c r="AQ169" s="30">
        <f>0.189*100</f>
        <v>18.899999999999999</v>
      </c>
      <c r="AR169" s="30">
        <f>0.189*100</f>
        <v>18.899999999999999</v>
      </c>
      <c r="AS169" s="50">
        <v>0</v>
      </c>
      <c r="AT169" s="30">
        <f>0.03*100</f>
        <v>3</v>
      </c>
      <c r="AU169" s="30">
        <f>0.129*100</f>
        <v>12.9</v>
      </c>
      <c r="AV169" s="117"/>
      <c r="AW169" s="113"/>
      <c r="AX169" s="29"/>
      <c r="AY169" s="29"/>
      <c r="AZ169" s="29"/>
      <c r="BA169" s="29"/>
      <c r="BB169" s="29"/>
      <c r="BC169" s="29"/>
      <c r="BD169" s="29"/>
      <c r="BE169" s="29"/>
      <c r="BF169" s="29"/>
      <c r="BG169" s="30">
        <f>+AU169</f>
        <v>12.9</v>
      </c>
    </row>
    <row r="170" spans="1:59" ht="78" customHeight="1" x14ac:dyDescent="0.25">
      <c r="A170" s="43" t="s">
        <v>24</v>
      </c>
      <c r="B170" s="43" t="s">
        <v>25</v>
      </c>
      <c r="C170" s="43" t="s">
        <v>26</v>
      </c>
      <c r="D170" s="43" t="s">
        <v>130</v>
      </c>
      <c r="E170" s="43" t="s">
        <v>141</v>
      </c>
      <c r="F170" s="30" t="s">
        <v>143</v>
      </c>
      <c r="G170" s="30" t="s">
        <v>79</v>
      </c>
      <c r="H170" s="30" t="s">
        <v>74</v>
      </c>
      <c r="I170" s="30" t="s">
        <v>834</v>
      </c>
      <c r="J170" s="30" t="s">
        <v>797</v>
      </c>
      <c r="K170" s="28" t="s">
        <v>803</v>
      </c>
      <c r="L170" s="44" t="s">
        <v>826</v>
      </c>
      <c r="M170" s="28" t="s">
        <v>824</v>
      </c>
      <c r="N170" s="30">
        <v>13</v>
      </c>
      <c r="O170" s="28" t="s">
        <v>824</v>
      </c>
      <c r="P170" s="30">
        <v>76</v>
      </c>
      <c r="Q170" s="28" t="s">
        <v>153</v>
      </c>
      <c r="R170" s="30" t="s">
        <v>55</v>
      </c>
      <c r="S170" s="30" t="s">
        <v>32</v>
      </c>
      <c r="T170" s="30"/>
      <c r="U170" s="30"/>
      <c r="V170" s="30"/>
      <c r="W170" s="30"/>
      <c r="X170" s="30"/>
      <c r="Y170" s="30"/>
      <c r="Z170" s="30"/>
      <c r="AA170" s="30"/>
      <c r="AB170" s="30"/>
      <c r="AC170" s="30"/>
      <c r="AD170" s="30"/>
      <c r="AE170" s="30"/>
      <c r="AF170" s="30"/>
      <c r="AG170" s="30" t="s">
        <v>534</v>
      </c>
      <c r="AH170" s="30" t="s">
        <v>535</v>
      </c>
      <c r="AI170" s="30" t="s">
        <v>503</v>
      </c>
      <c r="AJ170" s="30" t="s">
        <v>437</v>
      </c>
      <c r="AK170" s="36" t="s">
        <v>835</v>
      </c>
      <c r="AL170" s="30" t="s">
        <v>832</v>
      </c>
      <c r="AM170" s="30">
        <v>0</v>
      </c>
      <c r="AN170" s="30">
        <v>8</v>
      </c>
      <c r="AO170" s="30">
        <v>16</v>
      </c>
      <c r="AP170" s="30">
        <v>34</v>
      </c>
      <c r="AQ170" s="30">
        <v>50</v>
      </c>
      <c r="AR170" s="30">
        <v>50</v>
      </c>
      <c r="AS170" s="50">
        <v>10.5</v>
      </c>
      <c r="AT170" s="30"/>
      <c r="AU170" s="59">
        <f>+AO170</f>
        <v>16</v>
      </c>
      <c r="AV170" s="117"/>
      <c r="AW170" s="113"/>
      <c r="AX170" s="29"/>
      <c r="AY170" s="29"/>
      <c r="AZ170" s="29"/>
      <c r="BA170" s="29"/>
      <c r="BB170" s="29"/>
      <c r="BC170" s="29"/>
      <c r="BD170" s="29"/>
      <c r="BE170" s="29"/>
      <c r="BF170" s="29"/>
      <c r="BG170" s="30">
        <f>+AU170</f>
        <v>16</v>
      </c>
    </row>
    <row r="171" spans="1:59" ht="78" customHeight="1" x14ac:dyDescent="0.25">
      <c r="A171" s="43" t="s">
        <v>24</v>
      </c>
      <c r="B171" s="43" t="s">
        <v>25</v>
      </c>
      <c r="C171" s="43" t="s">
        <v>26</v>
      </c>
      <c r="D171" s="43" t="s">
        <v>130</v>
      </c>
      <c r="E171" s="43" t="s">
        <v>148</v>
      </c>
      <c r="F171" s="30" t="s">
        <v>154</v>
      </c>
      <c r="G171" s="30" t="s">
        <v>79</v>
      </c>
      <c r="H171" s="30" t="s">
        <v>74</v>
      </c>
      <c r="I171" s="30" t="s">
        <v>814</v>
      </c>
      <c r="J171" s="30" t="s">
        <v>797</v>
      </c>
      <c r="K171" s="28" t="s">
        <v>798</v>
      </c>
      <c r="L171" s="44" t="s">
        <v>817</v>
      </c>
      <c r="M171" s="28" t="s">
        <v>814</v>
      </c>
      <c r="N171" s="30">
        <v>12</v>
      </c>
      <c r="O171" s="28" t="s">
        <v>814</v>
      </c>
      <c r="P171" s="115">
        <v>78</v>
      </c>
      <c r="Q171" s="28" t="s">
        <v>155</v>
      </c>
      <c r="R171" s="30" t="s">
        <v>81</v>
      </c>
      <c r="S171" s="30"/>
      <c r="T171" s="30"/>
      <c r="U171" s="30"/>
      <c r="V171" s="30"/>
      <c r="W171" s="30"/>
      <c r="X171" s="30"/>
      <c r="Y171" s="30"/>
      <c r="Z171" s="30"/>
      <c r="AA171" s="30"/>
      <c r="AB171" s="30"/>
      <c r="AC171" s="30"/>
      <c r="AD171" s="30"/>
      <c r="AE171" s="30"/>
      <c r="AF171" s="30"/>
      <c r="AG171" s="30" t="s">
        <v>444</v>
      </c>
      <c r="AH171" s="30" t="s">
        <v>448</v>
      </c>
      <c r="AI171" s="30" t="s">
        <v>457</v>
      </c>
      <c r="AJ171" s="30" t="s">
        <v>437</v>
      </c>
      <c r="AK171" s="36" t="s">
        <v>836</v>
      </c>
      <c r="AL171" s="30" t="s">
        <v>837</v>
      </c>
      <c r="AM171" s="30"/>
      <c r="AN171" s="30">
        <v>74</v>
      </c>
      <c r="AO171" s="30">
        <v>100</v>
      </c>
      <c r="AP171" s="30">
        <v>100</v>
      </c>
      <c r="AQ171" s="30">
        <v>100</v>
      </c>
      <c r="AR171" s="30">
        <v>100</v>
      </c>
      <c r="AS171" s="50"/>
      <c r="AT171" s="30"/>
      <c r="AU171" s="30">
        <v>100</v>
      </c>
      <c r="AV171" s="50"/>
      <c r="AW171" s="113"/>
      <c r="AX171" s="29"/>
      <c r="AY171" s="29"/>
      <c r="AZ171" s="29"/>
      <c r="BA171" s="30">
        <v>100</v>
      </c>
      <c r="BB171" s="119"/>
      <c r="BC171" s="119"/>
      <c r="BD171" s="28"/>
      <c r="BE171" s="29"/>
      <c r="BF171" s="119"/>
      <c r="BG171" s="30"/>
    </row>
    <row r="172" spans="1:59" ht="78" customHeight="1" x14ac:dyDescent="0.25">
      <c r="A172" s="43" t="s">
        <v>24</v>
      </c>
      <c r="B172" s="43" t="s">
        <v>25</v>
      </c>
      <c r="C172" s="43" t="s">
        <v>26</v>
      </c>
      <c r="D172" s="43" t="s">
        <v>130</v>
      </c>
      <c r="E172" s="43" t="s">
        <v>131</v>
      </c>
      <c r="F172" s="30" t="s">
        <v>115</v>
      </c>
      <c r="G172" s="30" t="s">
        <v>156</v>
      </c>
      <c r="H172" s="30" t="s">
        <v>74</v>
      </c>
      <c r="I172" s="30" t="s">
        <v>796</v>
      </c>
      <c r="J172" s="30" t="s">
        <v>805</v>
      </c>
      <c r="K172" s="28" t="s">
        <v>803</v>
      </c>
      <c r="L172" s="44" t="s">
        <v>799</v>
      </c>
      <c r="M172" s="28" t="s">
        <v>800</v>
      </c>
      <c r="N172" s="30">
        <v>7</v>
      </c>
      <c r="O172" s="28" t="s">
        <v>800</v>
      </c>
      <c r="P172" s="30">
        <v>475</v>
      </c>
      <c r="Q172" s="28" t="s">
        <v>157</v>
      </c>
      <c r="R172" s="30" t="s">
        <v>119</v>
      </c>
      <c r="S172" s="30"/>
      <c r="T172" s="30"/>
      <c r="U172" s="30" t="s">
        <v>32</v>
      </c>
      <c r="V172" s="30"/>
      <c r="W172" s="30"/>
      <c r="X172" s="30"/>
      <c r="Y172" s="30"/>
      <c r="Z172" s="30"/>
      <c r="AA172" s="30"/>
      <c r="AB172" s="30"/>
      <c r="AC172" s="30"/>
      <c r="AD172" s="30"/>
      <c r="AE172" s="30"/>
      <c r="AF172" s="30"/>
      <c r="AG172" s="30" t="s">
        <v>434</v>
      </c>
      <c r="AH172" s="30" t="s">
        <v>535</v>
      </c>
      <c r="AI172" s="30" t="s">
        <v>441</v>
      </c>
      <c r="AJ172" s="30" t="s">
        <v>445</v>
      </c>
      <c r="AK172" s="36" t="s">
        <v>838</v>
      </c>
      <c r="AL172" s="50" t="s">
        <v>839</v>
      </c>
      <c r="AM172" s="119"/>
      <c r="AN172" s="119"/>
      <c r="AO172" s="30">
        <v>1</v>
      </c>
      <c r="AP172" s="30"/>
      <c r="AQ172" s="30"/>
      <c r="AR172" s="30">
        <v>1</v>
      </c>
      <c r="AS172" s="50"/>
      <c r="AT172" s="30"/>
      <c r="AU172" s="30">
        <v>1</v>
      </c>
      <c r="AV172" s="95"/>
      <c r="AW172" s="94"/>
      <c r="AX172" s="29"/>
      <c r="AY172" s="30"/>
      <c r="AZ172" s="29"/>
      <c r="BA172" s="29"/>
      <c r="BB172" s="29"/>
      <c r="BC172" s="29"/>
      <c r="BD172" s="29"/>
      <c r="BE172" s="29"/>
      <c r="BF172" s="29"/>
      <c r="BG172" s="29"/>
    </row>
    <row r="173" spans="1:59" ht="78" customHeight="1" x14ac:dyDescent="0.25">
      <c r="A173" s="43" t="s">
        <v>24</v>
      </c>
      <c r="B173" s="43" t="s">
        <v>25</v>
      </c>
      <c r="C173" s="43" t="s">
        <v>26</v>
      </c>
      <c r="D173" s="43" t="s">
        <v>130</v>
      </c>
      <c r="E173" s="43" t="s">
        <v>131</v>
      </c>
      <c r="F173" s="30" t="s">
        <v>115</v>
      </c>
      <c r="G173" s="30" t="s">
        <v>156</v>
      </c>
      <c r="H173" s="30" t="s">
        <v>74</v>
      </c>
      <c r="I173" s="30" t="s">
        <v>796</v>
      </c>
      <c r="J173" s="30" t="s">
        <v>805</v>
      </c>
      <c r="K173" s="28" t="s">
        <v>803</v>
      </c>
      <c r="L173" s="44" t="s">
        <v>799</v>
      </c>
      <c r="M173" s="28" t="s">
        <v>800</v>
      </c>
      <c r="N173" s="30">
        <v>7</v>
      </c>
      <c r="O173" s="28" t="s">
        <v>800</v>
      </c>
      <c r="P173" s="30">
        <v>476</v>
      </c>
      <c r="Q173" s="28" t="s">
        <v>158</v>
      </c>
      <c r="R173" s="30" t="s">
        <v>119</v>
      </c>
      <c r="S173" s="30"/>
      <c r="T173" s="30"/>
      <c r="U173" s="30" t="s">
        <v>32</v>
      </c>
      <c r="V173" s="30"/>
      <c r="W173" s="30"/>
      <c r="X173" s="30"/>
      <c r="Y173" s="30"/>
      <c r="Z173" s="30"/>
      <c r="AA173" s="30"/>
      <c r="AB173" s="30"/>
      <c r="AC173" s="30"/>
      <c r="AD173" s="30"/>
      <c r="AE173" s="30"/>
      <c r="AF173" s="30"/>
      <c r="AG173" s="30" t="s">
        <v>434</v>
      </c>
      <c r="AH173" s="30" t="s">
        <v>535</v>
      </c>
      <c r="AI173" s="30" t="s">
        <v>441</v>
      </c>
      <c r="AJ173" s="30" t="s">
        <v>756</v>
      </c>
      <c r="AK173" s="36" t="s">
        <v>840</v>
      </c>
      <c r="AL173" s="95"/>
      <c r="AM173" s="30"/>
      <c r="AN173" s="30"/>
      <c r="AO173" s="30">
        <v>40</v>
      </c>
      <c r="AP173" s="30">
        <v>35</v>
      </c>
      <c r="AQ173" s="30">
        <v>25</v>
      </c>
      <c r="AR173" s="30">
        <v>100</v>
      </c>
      <c r="AS173" s="50"/>
      <c r="AT173" s="30"/>
      <c r="AU173" s="30">
        <v>40</v>
      </c>
      <c r="AV173" s="95"/>
      <c r="AW173" s="94"/>
      <c r="AX173" s="29"/>
      <c r="AY173" s="30"/>
      <c r="AZ173" s="29"/>
      <c r="BA173" s="29"/>
      <c r="BB173" s="29"/>
      <c r="BC173" s="29"/>
      <c r="BD173" s="29"/>
      <c r="BE173" s="29"/>
      <c r="BF173" s="29"/>
      <c r="BG173" s="29"/>
    </row>
    <row r="174" spans="1:59" ht="78" customHeight="1" x14ac:dyDescent="0.25">
      <c r="A174" s="43" t="s">
        <v>24</v>
      </c>
      <c r="B174" s="43" t="s">
        <v>25</v>
      </c>
      <c r="C174" s="43" t="s">
        <v>26</v>
      </c>
      <c r="D174" s="43" t="s">
        <v>130</v>
      </c>
      <c r="E174" s="43" t="s">
        <v>148</v>
      </c>
      <c r="F174" s="30" t="s">
        <v>154</v>
      </c>
      <c r="G174" s="30" t="s">
        <v>79</v>
      </c>
      <c r="H174" s="30" t="s">
        <v>74</v>
      </c>
      <c r="I174" s="30" t="s">
        <v>814</v>
      </c>
      <c r="J174" s="30" t="s">
        <v>797</v>
      </c>
      <c r="K174" s="28" t="s">
        <v>798</v>
      </c>
      <c r="L174" s="44" t="s">
        <v>817</v>
      </c>
      <c r="M174" s="28" t="s">
        <v>814</v>
      </c>
      <c r="N174" s="30">
        <v>12</v>
      </c>
      <c r="O174" s="28" t="s">
        <v>814</v>
      </c>
      <c r="P174" s="30">
        <v>507</v>
      </c>
      <c r="Q174" s="28" t="s">
        <v>841</v>
      </c>
      <c r="R174" s="30" t="s">
        <v>81</v>
      </c>
      <c r="S174" s="30"/>
      <c r="T174" s="30"/>
      <c r="U174" s="30"/>
      <c r="V174" s="30"/>
      <c r="W174" s="30"/>
      <c r="X174" s="30"/>
      <c r="Y174" s="30"/>
      <c r="Z174" s="30"/>
      <c r="AA174" s="30"/>
      <c r="AB174" s="30"/>
      <c r="AC174" s="30"/>
      <c r="AD174" s="30"/>
      <c r="AE174" s="30"/>
      <c r="AF174" s="30"/>
      <c r="AG174" s="120" t="s">
        <v>444</v>
      </c>
      <c r="AH174" s="30" t="s">
        <v>535</v>
      </c>
      <c r="AI174" s="30" t="s">
        <v>503</v>
      </c>
      <c r="AJ174" s="30" t="s">
        <v>437</v>
      </c>
      <c r="AK174" s="30" t="s">
        <v>842</v>
      </c>
      <c r="AL174" s="95"/>
      <c r="AM174" s="119"/>
      <c r="AN174" s="30">
        <v>4.7</v>
      </c>
      <c r="AO174" s="30">
        <v>6.2</v>
      </c>
      <c r="AP174" s="30">
        <v>7.7</v>
      </c>
      <c r="AQ174" s="30">
        <v>9.1999999999999993</v>
      </c>
      <c r="AR174" s="30">
        <v>9.1999999999999993</v>
      </c>
      <c r="AS174" s="50"/>
      <c r="AT174" s="30"/>
      <c r="AU174" s="59">
        <f>+AO174</f>
        <v>6.2</v>
      </c>
      <c r="AV174" s="50"/>
      <c r="AW174" s="93"/>
      <c r="AX174" s="116"/>
      <c r="AY174" s="29"/>
      <c r="AZ174" s="29"/>
      <c r="BA174" s="29"/>
      <c r="BB174" s="29"/>
      <c r="BC174" s="29"/>
      <c r="BD174" s="29"/>
      <c r="BE174" s="29"/>
      <c r="BF174" s="29"/>
      <c r="BG174" s="30">
        <f>+AU174</f>
        <v>6.2</v>
      </c>
    </row>
    <row r="175" spans="1:59" ht="78" customHeight="1" x14ac:dyDescent="0.25">
      <c r="A175" s="51" t="s">
        <v>24</v>
      </c>
      <c r="B175" s="51" t="s">
        <v>25</v>
      </c>
      <c r="C175" s="51" t="s">
        <v>26</v>
      </c>
      <c r="D175" s="51" t="s">
        <v>130</v>
      </c>
      <c r="E175" s="51" t="s">
        <v>148</v>
      </c>
      <c r="F175" s="25" t="s">
        <v>154</v>
      </c>
      <c r="G175" s="25" t="s">
        <v>79</v>
      </c>
      <c r="H175" s="25" t="s">
        <v>74</v>
      </c>
      <c r="I175" s="25" t="s">
        <v>814</v>
      </c>
      <c r="J175" s="25" t="s">
        <v>797</v>
      </c>
      <c r="K175" s="23" t="s">
        <v>798</v>
      </c>
      <c r="L175" s="78" t="s">
        <v>817</v>
      </c>
      <c r="M175" s="23" t="s">
        <v>814</v>
      </c>
      <c r="N175" s="25">
        <v>12</v>
      </c>
      <c r="O175" s="23" t="s">
        <v>814</v>
      </c>
      <c r="P175" s="25">
        <v>508</v>
      </c>
      <c r="Q175" s="28" t="s">
        <v>843</v>
      </c>
      <c r="R175" s="30" t="s">
        <v>81</v>
      </c>
      <c r="S175" s="30"/>
      <c r="T175" s="30"/>
      <c r="U175" s="30"/>
      <c r="V175" s="30"/>
      <c r="W175" s="30"/>
      <c r="X175" s="30"/>
      <c r="Y175" s="30"/>
      <c r="Z175" s="30"/>
      <c r="AA175" s="30"/>
      <c r="AB175" s="30"/>
      <c r="AC175" s="30"/>
      <c r="AD175" s="30"/>
      <c r="AE175" s="30"/>
      <c r="AF175" s="30"/>
      <c r="AG175" s="120" t="s">
        <v>444</v>
      </c>
      <c r="AH175" s="30" t="s">
        <v>535</v>
      </c>
      <c r="AI175" s="30" t="s">
        <v>503</v>
      </c>
      <c r="AJ175" s="30" t="s">
        <v>437</v>
      </c>
      <c r="AK175" s="30" t="s">
        <v>844</v>
      </c>
      <c r="AL175" s="29"/>
      <c r="AM175" s="29"/>
      <c r="AN175" s="30">
        <v>9.8000000000000007</v>
      </c>
      <c r="AO175" s="30">
        <v>12.9</v>
      </c>
      <c r="AP175" s="30">
        <v>15.9</v>
      </c>
      <c r="AQ175" s="30">
        <v>18.899999999999999</v>
      </c>
      <c r="AR175" s="30">
        <v>18.899999999999999</v>
      </c>
      <c r="AS175" s="50"/>
      <c r="AT175" s="29"/>
      <c r="AU175" s="59">
        <f>+AO175</f>
        <v>12.9</v>
      </c>
      <c r="AV175" s="95"/>
      <c r="AW175" s="121"/>
      <c r="AX175" s="29"/>
      <c r="AY175" s="29"/>
      <c r="AZ175" s="29"/>
      <c r="BA175" s="29"/>
      <c r="BB175" s="29"/>
      <c r="BC175" s="29"/>
      <c r="BD175" s="30"/>
      <c r="BE175" s="30"/>
      <c r="BF175" s="30"/>
      <c r="BG175" s="59">
        <f>+AU175</f>
        <v>12.9</v>
      </c>
    </row>
    <row r="176" spans="1:59" ht="78" customHeight="1" x14ac:dyDescent="0.25">
      <c r="A176" s="51" t="s">
        <v>24</v>
      </c>
      <c r="B176" s="51" t="s">
        <v>25</v>
      </c>
      <c r="C176" s="51" t="s">
        <v>26</v>
      </c>
      <c r="D176" s="51" t="s">
        <v>130</v>
      </c>
      <c r="E176" s="51" t="s">
        <v>148</v>
      </c>
      <c r="F176" s="58" t="s">
        <v>154</v>
      </c>
      <c r="G176" s="58" t="s">
        <v>79</v>
      </c>
      <c r="H176" s="58" t="s">
        <v>74</v>
      </c>
      <c r="I176" s="58" t="s">
        <v>814</v>
      </c>
      <c r="J176" s="58" t="s">
        <v>797</v>
      </c>
      <c r="K176" s="114" t="s">
        <v>798</v>
      </c>
      <c r="L176" s="122" t="s">
        <v>817</v>
      </c>
      <c r="M176" s="114" t="s">
        <v>814</v>
      </c>
      <c r="N176" s="58">
        <v>12</v>
      </c>
      <c r="O176" s="114" t="s">
        <v>814</v>
      </c>
      <c r="P176" s="58">
        <v>108</v>
      </c>
      <c r="Q176" s="28" t="s">
        <v>845</v>
      </c>
      <c r="R176" s="30" t="s">
        <v>846</v>
      </c>
      <c r="S176" s="115"/>
      <c r="T176" s="115"/>
      <c r="U176" s="115"/>
      <c r="V176" s="115"/>
      <c r="W176" s="115"/>
      <c r="X176" s="115"/>
      <c r="Y176" s="115"/>
      <c r="Z176" s="115"/>
      <c r="AA176" s="115"/>
      <c r="AB176" s="115"/>
      <c r="AC176" s="115"/>
      <c r="AD176" s="115"/>
      <c r="AE176" s="115"/>
      <c r="AF176" s="115"/>
      <c r="AG176" s="123"/>
      <c r="AH176" s="115" t="s">
        <v>535</v>
      </c>
      <c r="AI176" s="115"/>
      <c r="AJ176" s="115" t="s">
        <v>437</v>
      </c>
      <c r="AK176" s="115"/>
      <c r="AL176" s="124"/>
      <c r="AM176" s="124"/>
      <c r="AN176" s="115"/>
      <c r="AO176" s="115"/>
      <c r="AP176" s="115"/>
      <c r="AQ176" s="115"/>
      <c r="AR176" s="115"/>
      <c r="AS176" s="125">
        <v>89.15</v>
      </c>
      <c r="AT176" s="124"/>
      <c r="AU176" s="126"/>
      <c r="AV176" s="127"/>
      <c r="AW176" s="128"/>
      <c r="AX176" s="124"/>
      <c r="AY176" s="124"/>
      <c r="AZ176" s="124"/>
      <c r="BA176" s="124"/>
      <c r="BB176" s="124"/>
      <c r="BC176" s="124"/>
      <c r="BD176" s="115"/>
      <c r="BE176" s="115"/>
      <c r="BF176" s="115"/>
      <c r="BG176" s="115"/>
    </row>
    <row r="177" spans="1:61" ht="84.75" customHeight="1" x14ac:dyDescent="0.25">
      <c r="A177" s="51" t="s">
        <v>24</v>
      </c>
      <c r="B177" s="51" t="s">
        <v>25</v>
      </c>
      <c r="C177" s="51" t="s">
        <v>26</v>
      </c>
      <c r="D177" s="51" t="s">
        <v>177</v>
      </c>
      <c r="E177" s="51" t="s">
        <v>177</v>
      </c>
      <c r="F177" s="25" t="s">
        <v>28</v>
      </c>
      <c r="G177" s="25" t="s">
        <v>175</v>
      </c>
      <c r="H177" s="25" t="s">
        <v>74</v>
      </c>
      <c r="I177" s="25" t="s">
        <v>847</v>
      </c>
      <c r="J177" s="25" t="s">
        <v>744</v>
      </c>
      <c r="K177" s="23" t="s">
        <v>744</v>
      </c>
      <c r="L177" s="78" t="s">
        <v>848</v>
      </c>
      <c r="M177" s="23" t="s">
        <v>847</v>
      </c>
      <c r="N177" s="23">
        <v>6</v>
      </c>
      <c r="O177" s="23" t="s">
        <v>847</v>
      </c>
      <c r="P177" s="25">
        <v>88</v>
      </c>
      <c r="Q177" s="23" t="s">
        <v>178</v>
      </c>
      <c r="R177" s="25" t="s">
        <v>10</v>
      </c>
      <c r="S177" s="25"/>
      <c r="T177" s="25"/>
      <c r="U177" s="25" t="s">
        <v>32</v>
      </c>
      <c r="V177" s="25"/>
      <c r="W177" s="25"/>
      <c r="X177" s="25"/>
      <c r="Y177" s="25"/>
      <c r="Z177" s="25"/>
      <c r="AA177" s="25"/>
      <c r="AB177" s="25"/>
      <c r="AC177" s="25"/>
      <c r="AD177" s="25"/>
      <c r="AE177" s="25"/>
      <c r="AF177" s="25"/>
      <c r="AG177" s="23" t="s">
        <v>534</v>
      </c>
      <c r="AH177" s="25" t="s">
        <v>435</v>
      </c>
      <c r="AI177" s="25" t="s">
        <v>441</v>
      </c>
      <c r="AJ177" s="25" t="s">
        <v>437</v>
      </c>
      <c r="AK177" s="23" t="s">
        <v>849</v>
      </c>
      <c r="AL177" s="23" t="s">
        <v>850</v>
      </c>
      <c r="AM177" s="25">
        <v>0</v>
      </c>
      <c r="AN177" s="25">
        <v>0</v>
      </c>
      <c r="AO177" s="25">
        <v>100</v>
      </c>
      <c r="AP177" s="25">
        <v>100</v>
      </c>
      <c r="AQ177" s="25">
        <v>100</v>
      </c>
      <c r="AR177" s="25">
        <v>100</v>
      </c>
      <c r="AS177" s="25"/>
      <c r="AT177" s="25"/>
      <c r="AU177" s="25">
        <v>100</v>
      </c>
      <c r="AV177" s="25"/>
      <c r="AW177" s="56"/>
      <c r="AX177" s="25"/>
      <c r="AY177" s="25">
        <v>30</v>
      </c>
      <c r="AZ177" s="25"/>
      <c r="BA177" s="25"/>
      <c r="BB177" s="23"/>
      <c r="BC177" s="25">
        <v>40</v>
      </c>
      <c r="BD177" s="25"/>
      <c r="BE177" s="25"/>
      <c r="BF177" s="23"/>
      <c r="BG177" s="25">
        <v>30</v>
      </c>
    </row>
    <row r="178" spans="1:61" ht="84.75" customHeight="1" x14ac:dyDescent="0.25">
      <c r="A178" s="43" t="s">
        <v>24</v>
      </c>
      <c r="B178" s="43" t="s">
        <v>25</v>
      </c>
      <c r="C178" s="43" t="s">
        <v>26</v>
      </c>
      <c r="D178" s="43" t="s">
        <v>177</v>
      </c>
      <c r="E178" s="43" t="s">
        <v>179</v>
      </c>
      <c r="F178" s="30" t="s">
        <v>28</v>
      </c>
      <c r="G178" s="30" t="s">
        <v>175</v>
      </c>
      <c r="H178" s="107" t="s">
        <v>180</v>
      </c>
      <c r="I178" s="30" t="s">
        <v>847</v>
      </c>
      <c r="J178" s="30" t="s">
        <v>747</v>
      </c>
      <c r="K178" s="28" t="s">
        <v>747</v>
      </c>
      <c r="L178" s="44" t="s">
        <v>848</v>
      </c>
      <c r="M178" s="28" t="s">
        <v>847</v>
      </c>
      <c r="N178" s="28">
        <v>6</v>
      </c>
      <c r="O178" s="28" t="s">
        <v>847</v>
      </c>
      <c r="P178" s="30">
        <v>89</v>
      </c>
      <c r="Q178" s="28" t="s">
        <v>181</v>
      </c>
      <c r="R178" s="30" t="s">
        <v>10</v>
      </c>
      <c r="S178" s="30"/>
      <c r="T178" s="30"/>
      <c r="U178" s="30"/>
      <c r="V178" s="30"/>
      <c r="W178" s="30"/>
      <c r="X178" s="30"/>
      <c r="Y178" s="30"/>
      <c r="Z178" s="30"/>
      <c r="AA178" s="30"/>
      <c r="AB178" s="30"/>
      <c r="AC178" s="30"/>
      <c r="AD178" s="30"/>
      <c r="AE178" s="30"/>
      <c r="AF178" s="30"/>
      <c r="AG178" s="28" t="s">
        <v>444</v>
      </c>
      <c r="AH178" s="30" t="s">
        <v>463</v>
      </c>
      <c r="AI178" s="30" t="s">
        <v>441</v>
      </c>
      <c r="AJ178" s="30" t="s">
        <v>445</v>
      </c>
      <c r="AK178" s="28" t="s">
        <v>851</v>
      </c>
      <c r="AL178" s="28" t="s">
        <v>852</v>
      </c>
      <c r="AM178" s="30">
        <v>0</v>
      </c>
      <c r="AN178" s="30">
        <v>0</v>
      </c>
      <c r="AO178" s="30">
        <v>96</v>
      </c>
      <c r="AP178" s="30">
        <v>96</v>
      </c>
      <c r="AQ178" s="30">
        <v>96</v>
      </c>
      <c r="AR178" s="30">
        <v>96</v>
      </c>
      <c r="AS178" s="30"/>
      <c r="AT178" s="30"/>
      <c r="AU178" s="30">
        <v>96</v>
      </c>
      <c r="AV178" s="30">
        <v>0</v>
      </c>
      <c r="AW178" s="57">
        <v>0</v>
      </c>
      <c r="AX178" s="30">
        <v>0</v>
      </c>
      <c r="AY178" s="30">
        <v>0</v>
      </c>
      <c r="AZ178" s="30">
        <v>0</v>
      </c>
      <c r="BA178" s="30"/>
      <c r="BB178" s="28"/>
      <c r="BC178" s="30"/>
      <c r="BD178" s="30"/>
      <c r="BE178" s="30"/>
      <c r="BF178" s="28"/>
      <c r="BG178" s="30">
        <v>96</v>
      </c>
    </row>
    <row r="179" spans="1:61" ht="84.75" customHeight="1" x14ac:dyDescent="0.25">
      <c r="A179" s="51" t="s">
        <v>24</v>
      </c>
      <c r="B179" s="51" t="s">
        <v>25</v>
      </c>
      <c r="C179" s="51" t="s">
        <v>26</v>
      </c>
      <c r="D179" s="51" t="s">
        <v>177</v>
      </c>
      <c r="E179" s="51" t="s">
        <v>182</v>
      </c>
      <c r="F179" s="25" t="s">
        <v>28</v>
      </c>
      <c r="G179" s="25" t="s">
        <v>175</v>
      </c>
      <c r="H179" s="107" t="s">
        <v>180</v>
      </c>
      <c r="I179" s="25" t="s">
        <v>847</v>
      </c>
      <c r="J179" s="25" t="s">
        <v>853</v>
      </c>
      <c r="K179" s="23" t="s">
        <v>747</v>
      </c>
      <c r="L179" s="78" t="s">
        <v>848</v>
      </c>
      <c r="M179" s="23" t="s">
        <v>847</v>
      </c>
      <c r="N179" s="23">
        <v>6</v>
      </c>
      <c r="O179" s="23" t="s">
        <v>847</v>
      </c>
      <c r="P179" s="25">
        <v>90</v>
      </c>
      <c r="Q179" s="23" t="s">
        <v>183</v>
      </c>
      <c r="R179" s="25" t="s">
        <v>36</v>
      </c>
      <c r="S179" s="25"/>
      <c r="T179" s="25"/>
      <c r="U179" s="25"/>
      <c r="V179" s="25"/>
      <c r="W179" s="25"/>
      <c r="X179" s="25"/>
      <c r="Y179" s="25"/>
      <c r="Z179" s="25"/>
      <c r="AA179" s="25"/>
      <c r="AB179" s="25"/>
      <c r="AC179" s="25"/>
      <c r="AD179" s="25"/>
      <c r="AE179" s="25"/>
      <c r="AF179" s="25"/>
      <c r="AG179" s="23" t="s">
        <v>534</v>
      </c>
      <c r="AH179" s="58" t="s">
        <v>854</v>
      </c>
      <c r="AI179" s="25" t="s">
        <v>579</v>
      </c>
      <c r="AJ179" s="25" t="s">
        <v>445</v>
      </c>
      <c r="AK179" s="23" t="s">
        <v>855</v>
      </c>
      <c r="AL179" s="23" t="s">
        <v>856</v>
      </c>
      <c r="AM179" s="25">
        <v>39</v>
      </c>
      <c r="AN179" s="25">
        <v>29</v>
      </c>
      <c r="AO179" s="25">
        <v>20</v>
      </c>
      <c r="AP179" s="25">
        <v>15</v>
      </c>
      <c r="AQ179" s="25">
        <v>10</v>
      </c>
      <c r="AR179" s="25">
        <v>10</v>
      </c>
      <c r="AS179" s="25"/>
      <c r="AT179" s="25"/>
      <c r="AU179" s="25">
        <v>20</v>
      </c>
      <c r="AV179" s="25"/>
      <c r="AW179" s="56"/>
      <c r="AX179" s="25"/>
      <c r="AY179" s="25"/>
      <c r="AZ179" s="25"/>
      <c r="BA179" s="25"/>
      <c r="BB179" s="25">
        <v>20</v>
      </c>
      <c r="BC179" s="25"/>
      <c r="BD179" s="25"/>
      <c r="BE179" s="25"/>
      <c r="BF179" s="23"/>
      <c r="BG179" s="25"/>
    </row>
    <row r="180" spans="1:61" ht="84.75" customHeight="1" x14ac:dyDescent="0.25">
      <c r="A180" s="43" t="s">
        <v>24</v>
      </c>
      <c r="B180" s="43" t="s">
        <v>25</v>
      </c>
      <c r="C180" s="43" t="s">
        <v>26</v>
      </c>
      <c r="D180" s="43" t="s">
        <v>177</v>
      </c>
      <c r="E180" s="43" t="s">
        <v>182</v>
      </c>
      <c r="F180" s="30" t="s">
        <v>28</v>
      </c>
      <c r="G180" s="30" t="s">
        <v>175</v>
      </c>
      <c r="H180" s="107" t="s">
        <v>180</v>
      </c>
      <c r="I180" s="30" t="s">
        <v>847</v>
      </c>
      <c r="J180" s="30" t="s">
        <v>853</v>
      </c>
      <c r="K180" s="28" t="s">
        <v>747</v>
      </c>
      <c r="L180" s="44" t="s">
        <v>848</v>
      </c>
      <c r="M180" s="28" t="s">
        <v>847</v>
      </c>
      <c r="N180" s="28">
        <v>6</v>
      </c>
      <c r="O180" s="28" t="s">
        <v>847</v>
      </c>
      <c r="P180" s="115">
        <v>91</v>
      </c>
      <c r="Q180" s="28" t="s">
        <v>184</v>
      </c>
      <c r="R180" s="30" t="s">
        <v>36</v>
      </c>
      <c r="S180" s="30" t="s">
        <v>32</v>
      </c>
      <c r="T180" s="30"/>
      <c r="U180" s="30"/>
      <c r="V180" s="30"/>
      <c r="W180" s="30"/>
      <c r="X180" s="30"/>
      <c r="Y180" s="30"/>
      <c r="Z180" s="30"/>
      <c r="AA180" s="30"/>
      <c r="AB180" s="30"/>
      <c r="AC180" s="30"/>
      <c r="AD180" s="30"/>
      <c r="AE180" s="30"/>
      <c r="AF180" s="30"/>
      <c r="AG180" s="28" t="s">
        <v>534</v>
      </c>
      <c r="AH180" s="30" t="s">
        <v>463</v>
      </c>
      <c r="AI180" s="30" t="s">
        <v>441</v>
      </c>
      <c r="AJ180" s="30" t="s">
        <v>445</v>
      </c>
      <c r="AK180" s="28" t="s">
        <v>857</v>
      </c>
      <c r="AL180" s="28" t="s">
        <v>858</v>
      </c>
      <c r="AM180" s="30">
        <v>96</v>
      </c>
      <c r="AN180" s="30">
        <v>96</v>
      </c>
      <c r="AO180" s="30">
        <v>96</v>
      </c>
      <c r="AP180" s="30">
        <v>100</v>
      </c>
      <c r="AQ180" s="30">
        <v>100</v>
      </c>
      <c r="AR180" s="30">
        <v>100</v>
      </c>
      <c r="AS180" s="30"/>
      <c r="AT180" s="30"/>
      <c r="AU180" s="30">
        <v>96</v>
      </c>
      <c r="AV180" s="30"/>
      <c r="AW180" s="57"/>
      <c r="AX180" s="30">
        <v>34</v>
      </c>
      <c r="AY180" s="30">
        <f>10</f>
        <v>10</v>
      </c>
      <c r="AZ180" s="30">
        <f>20</f>
        <v>20</v>
      </c>
      <c r="BA180" s="30">
        <f>30</f>
        <v>30</v>
      </c>
      <c r="BB180" s="30">
        <v>46</v>
      </c>
      <c r="BC180" s="30">
        <v>56</v>
      </c>
      <c r="BD180" s="30">
        <v>66</v>
      </c>
      <c r="BE180" s="30">
        <v>76</v>
      </c>
      <c r="BF180" s="28">
        <v>86</v>
      </c>
      <c r="BG180" s="30">
        <v>96</v>
      </c>
    </row>
    <row r="181" spans="1:61" ht="84.75" customHeight="1" x14ac:dyDescent="0.25">
      <c r="A181" s="51" t="s">
        <v>24</v>
      </c>
      <c r="B181" s="51" t="s">
        <v>25</v>
      </c>
      <c r="C181" s="51" t="s">
        <v>26</v>
      </c>
      <c r="D181" s="51" t="s">
        <v>177</v>
      </c>
      <c r="E181" s="51" t="s">
        <v>185</v>
      </c>
      <c r="F181" s="25" t="s">
        <v>28</v>
      </c>
      <c r="G181" s="25" t="s">
        <v>175</v>
      </c>
      <c r="H181" s="107" t="s">
        <v>180</v>
      </c>
      <c r="I181" s="25" t="s">
        <v>847</v>
      </c>
      <c r="J181" s="25" t="s">
        <v>853</v>
      </c>
      <c r="K181" s="23" t="s">
        <v>747</v>
      </c>
      <c r="L181" s="78" t="s">
        <v>848</v>
      </c>
      <c r="M181" s="23" t="s">
        <v>847</v>
      </c>
      <c r="N181" s="23">
        <v>6</v>
      </c>
      <c r="O181" s="23" t="s">
        <v>847</v>
      </c>
      <c r="P181" s="25">
        <v>189</v>
      </c>
      <c r="Q181" s="23" t="s">
        <v>859</v>
      </c>
      <c r="R181" s="25" t="s">
        <v>10</v>
      </c>
      <c r="S181" s="25" t="s">
        <v>32</v>
      </c>
      <c r="T181" s="25"/>
      <c r="U181" s="25"/>
      <c r="V181" s="25"/>
      <c r="W181" s="25"/>
      <c r="X181" s="25"/>
      <c r="Y181" s="25"/>
      <c r="Z181" s="25"/>
      <c r="AA181" s="25"/>
      <c r="AB181" s="25"/>
      <c r="AC181" s="25"/>
      <c r="AD181" s="25"/>
      <c r="AE181" s="25"/>
      <c r="AF181" s="25"/>
      <c r="AG181" s="23" t="s">
        <v>534</v>
      </c>
      <c r="AH181" s="25" t="s">
        <v>440</v>
      </c>
      <c r="AI181" s="25" t="s">
        <v>441</v>
      </c>
      <c r="AJ181" s="25" t="s">
        <v>437</v>
      </c>
      <c r="AK181" s="23" t="s">
        <v>860</v>
      </c>
      <c r="AL181" s="23" t="s">
        <v>687</v>
      </c>
      <c r="AM181" s="25"/>
      <c r="AN181" s="25"/>
      <c r="AO181" s="25">
        <v>70</v>
      </c>
      <c r="AP181" s="25"/>
      <c r="AQ181" s="25"/>
      <c r="AR181" s="25">
        <v>70</v>
      </c>
      <c r="AS181" s="25"/>
      <c r="AT181" s="25"/>
      <c r="AU181" s="25">
        <v>70</v>
      </c>
      <c r="AV181" s="25"/>
      <c r="AW181" s="56"/>
      <c r="AX181" s="25"/>
      <c r="AY181" s="25"/>
      <c r="AZ181" s="25"/>
      <c r="BA181" s="25">
        <v>28</v>
      </c>
      <c r="BB181" s="23"/>
      <c r="BC181" s="25">
        <v>42</v>
      </c>
      <c r="BD181" s="25"/>
      <c r="BE181" s="25">
        <v>56</v>
      </c>
      <c r="BF181" s="23"/>
      <c r="BG181" s="25">
        <v>70</v>
      </c>
    </row>
    <row r="182" spans="1:61" ht="84.75" customHeight="1" x14ac:dyDescent="0.25">
      <c r="A182" s="43" t="s">
        <v>24</v>
      </c>
      <c r="B182" s="43" t="s">
        <v>25</v>
      </c>
      <c r="C182" s="43" t="s">
        <v>26</v>
      </c>
      <c r="D182" s="43" t="s">
        <v>177</v>
      </c>
      <c r="E182" s="43" t="s">
        <v>185</v>
      </c>
      <c r="F182" s="30" t="s">
        <v>28</v>
      </c>
      <c r="G182" s="30" t="s">
        <v>175</v>
      </c>
      <c r="H182" s="107" t="s">
        <v>180</v>
      </c>
      <c r="I182" s="30" t="s">
        <v>847</v>
      </c>
      <c r="J182" s="30" t="s">
        <v>664</v>
      </c>
      <c r="K182" s="28" t="s">
        <v>861</v>
      </c>
      <c r="L182" s="44" t="s">
        <v>848</v>
      </c>
      <c r="M182" s="28" t="s">
        <v>847</v>
      </c>
      <c r="N182" s="28">
        <v>6</v>
      </c>
      <c r="O182" s="28" t="s">
        <v>847</v>
      </c>
      <c r="P182" s="30">
        <v>93</v>
      </c>
      <c r="Q182" s="28" t="s">
        <v>186</v>
      </c>
      <c r="R182" s="30" t="s">
        <v>10</v>
      </c>
      <c r="S182" s="30" t="s">
        <v>32</v>
      </c>
      <c r="T182" s="30"/>
      <c r="U182" s="30"/>
      <c r="V182" s="30"/>
      <c r="W182" s="30"/>
      <c r="X182" s="30"/>
      <c r="Y182" s="30"/>
      <c r="Z182" s="30"/>
      <c r="AA182" s="30"/>
      <c r="AB182" s="30"/>
      <c r="AC182" s="30"/>
      <c r="AD182" s="30"/>
      <c r="AE182" s="30"/>
      <c r="AF182" s="30"/>
      <c r="AG182" s="28" t="s">
        <v>534</v>
      </c>
      <c r="AH182" s="30" t="s">
        <v>463</v>
      </c>
      <c r="AI182" s="30" t="s">
        <v>441</v>
      </c>
      <c r="AJ182" s="30" t="s">
        <v>445</v>
      </c>
      <c r="AK182" s="28" t="s">
        <v>862</v>
      </c>
      <c r="AL182" s="28" t="s">
        <v>863</v>
      </c>
      <c r="AM182" s="30"/>
      <c r="AN182" s="30"/>
      <c r="AO182" s="30">
        <v>96</v>
      </c>
      <c r="AP182" s="30">
        <v>48</v>
      </c>
      <c r="AQ182" s="30">
        <v>48</v>
      </c>
      <c r="AR182" s="30">
        <v>96</v>
      </c>
      <c r="AS182" s="30"/>
      <c r="AT182" s="30"/>
      <c r="AU182" s="30">
        <v>96</v>
      </c>
      <c r="AV182" s="30">
        <v>10</v>
      </c>
      <c r="AW182" s="57">
        <v>10</v>
      </c>
      <c r="AX182" s="30"/>
      <c r="AY182" s="30"/>
      <c r="AZ182" s="30">
        <v>0</v>
      </c>
      <c r="BA182" s="30"/>
      <c r="BB182" s="28"/>
      <c r="BC182" s="28"/>
      <c r="BD182" s="30">
        <v>76</v>
      </c>
      <c r="BE182" s="30"/>
      <c r="BF182" s="28"/>
      <c r="BG182" s="30"/>
    </row>
    <row r="183" spans="1:61" ht="84.75" customHeight="1" x14ac:dyDescent="0.25">
      <c r="A183" s="51" t="s">
        <v>24</v>
      </c>
      <c r="B183" s="51" t="s">
        <v>25</v>
      </c>
      <c r="C183" s="51" t="s">
        <v>26</v>
      </c>
      <c r="D183" s="51" t="s">
        <v>177</v>
      </c>
      <c r="E183" s="51" t="s">
        <v>177</v>
      </c>
      <c r="F183" s="25" t="s">
        <v>28</v>
      </c>
      <c r="G183" s="25" t="s">
        <v>175</v>
      </c>
      <c r="H183" s="25" t="s">
        <v>74</v>
      </c>
      <c r="I183" s="25" t="s">
        <v>847</v>
      </c>
      <c r="J183" s="25" t="s">
        <v>744</v>
      </c>
      <c r="K183" s="23" t="s">
        <v>744</v>
      </c>
      <c r="L183" s="78" t="s">
        <v>848</v>
      </c>
      <c r="M183" s="23" t="s">
        <v>847</v>
      </c>
      <c r="N183" s="23">
        <v>6</v>
      </c>
      <c r="O183" s="23" t="s">
        <v>847</v>
      </c>
      <c r="P183" s="25">
        <v>468</v>
      </c>
      <c r="Q183" s="129" t="s">
        <v>187</v>
      </c>
      <c r="R183" s="25" t="s">
        <v>119</v>
      </c>
      <c r="S183" s="25"/>
      <c r="T183" s="25"/>
      <c r="U183" s="25" t="s">
        <v>32</v>
      </c>
      <c r="V183" s="25"/>
      <c r="W183" s="25"/>
      <c r="X183" s="25"/>
      <c r="Y183" s="25"/>
      <c r="Z183" s="25"/>
      <c r="AA183" s="25"/>
      <c r="AB183" s="25"/>
      <c r="AC183" s="25"/>
      <c r="AD183" s="25"/>
      <c r="AE183" s="25"/>
      <c r="AF183" s="25"/>
      <c r="AG183" s="23" t="s">
        <v>444</v>
      </c>
      <c r="AH183" s="25" t="s">
        <v>535</v>
      </c>
      <c r="AI183" s="25" t="s">
        <v>457</v>
      </c>
      <c r="AJ183" s="25" t="s">
        <v>445</v>
      </c>
      <c r="AK183" s="23" t="s">
        <v>864</v>
      </c>
      <c r="AL183" s="23" t="s">
        <v>865</v>
      </c>
      <c r="AM183" s="25">
        <v>0</v>
      </c>
      <c r="AN183" s="25"/>
      <c r="AO183" s="25">
        <v>1</v>
      </c>
      <c r="AP183" s="25"/>
      <c r="AQ183" s="25">
        <v>1</v>
      </c>
      <c r="AR183" s="25">
        <v>1</v>
      </c>
      <c r="AS183" s="25"/>
      <c r="AT183" s="25"/>
      <c r="AU183" s="59">
        <f>+AO183</f>
        <v>1</v>
      </c>
      <c r="AV183" s="25"/>
      <c r="AW183" s="77"/>
      <c r="AX183" s="25"/>
      <c r="AY183" s="25"/>
      <c r="AZ183" s="25"/>
      <c r="BA183" s="25"/>
      <c r="BB183" s="23"/>
      <c r="BC183" s="23"/>
      <c r="BD183" s="23"/>
      <c r="BE183" s="25"/>
      <c r="BF183" s="23"/>
      <c r="BG183" s="25"/>
    </row>
    <row r="184" spans="1:61" ht="84.75" customHeight="1" x14ac:dyDescent="0.25">
      <c r="A184" s="43" t="s">
        <v>24</v>
      </c>
      <c r="B184" s="43" t="s">
        <v>25</v>
      </c>
      <c r="C184" s="43" t="s">
        <v>26</v>
      </c>
      <c r="D184" s="43" t="s">
        <v>177</v>
      </c>
      <c r="E184" s="43" t="s">
        <v>177</v>
      </c>
      <c r="F184" s="30" t="s">
        <v>28</v>
      </c>
      <c r="G184" s="30" t="s">
        <v>175</v>
      </c>
      <c r="H184" s="30" t="s">
        <v>74</v>
      </c>
      <c r="I184" s="30" t="s">
        <v>847</v>
      </c>
      <c r="J184" s="30" t="s">
        <v>744</v>
      </c>
      <c r="K184" s="28" t="s">
        <v>744</v>
      </c>
      <c r="L184" s="44" t="s">
        <v>848</v>
      </c>
      <c r="M184" s="28" t="s">
        <v>847</v>
      </c>
      <c r="N184" s="28">
        <v>6</v>
      </c>
      <c r="O184" s="28" t="s">
        <v>847</v>
      </c>
      <c r="P184" s="115">
        <v>469</v>
      </c>
      <c r="Q184" s="130" t="s">
        <v>188</v>
      </c>
      <c r="R184" s="30" t="s">
        <v>119</v>
      </c>
      <c r="S184" s="30"/>
      <c r="T184" s="30"/>
      <c r="U184" s="30" t="s">
        <v>32</v>
      </c>
      <c r="V184" s="30"/>
      <c r="W184" s="30"/>
      <c r="X184" s="30"/>
      <c r="Y184" s="30"/>
      <c r="Z184" s="30"/>
      <c r="AA184" s="30"/>
      <c r="AB184" s="30"/>
      <c r="AC184" s="30"/>
      <c r="AD184" s="30"/>
      <c r="AE184" s="30"/>
      <c r="AF184" s="30"/>
      <c r="AG184" s="28" t="s">
        <v>444</v>
      </c>
      <c r="AH184" s="30" t="s">
        <v>535</v>
      </c>
      <c r="AI184" s="30" t="s">
        <v>441</v>
      </c>
      <c r="AJ184" s="30" t="s">
        <v>756</v>
      </c>
      <c r="AK184" s="28" t="s">
        <v>866</v>
      </c>
      <c r="AL184" s="28" t="s">
        <v>867</v>
      </c>
      <c r="AM184" s="30"/>
      <c r="AN184" s="30"/>
      <c r="AO184" s="30">
        <v>30</v>
      </c>
      <c r="AP184" s="30">
        <v>50</v>
      </c>
      <c r="AQ184" s="30">
        <v>20</v>
      </c>
      <c r="AR184" s="30">
        <v>100</v>
      </c>
      <c r="AS184" s="30"/>
      <c r="AT184" s="30"/>
      <c r="AU184" s="59">
        <f>+AO184</f>
        <v>30</v>
      </c>
      <c r="AV184" s="30"/>
      <c r="AW184" s="77"/>
      <c r="AX184" s="30"/>
      <c r="AY184" s="30"/>
      <c r="AZ184" s="30"/>
      <c r="BA184" s="30"/>
      <c r="BB184" s="28"/>
      <c r="BC184" s="28"/>
      <c r="BD184" s="28"/>
      <c r="BE184" s="30"/>
      <c r="BF184" s="28"/>
      <c r="BG184" s="30"/>
    </row>
    <row r="185" spans="1:61" ht="84.75" customHeight="1" x14ac:dyDescent="0.25">
      <c r="A185" s="51" t="s">
        <v>24</v>
      </c>
      <c r="B185" s="51" t="s">
        <v>25</v>
      </c>
      <c r="C185" s="51" t="s">
        <v>26</v>
      </c>
      <c r="D185" s="51" t="s">
        <v>177</v>
      </c>
      <c r="E185" s="51" t="s">
        <v>177</v>
      </c>
      <c r="F185" s="25" t="s">
        <v>28</v>
      </c>
      <c r="G185" s="25" t="s">
        <v>175</v>
      </c>
      <c r="H185" s="25" t="s">
        <v>74</v>
      </c>
      <c r="I185" s="25" t="s">
        <v>847</v>
      </c>
      <c r="J185" s="25" t="s">
        <v>744</v>
      </c>
      <c r="K185" s="23" t="s">
        <v>744</v>
      </c>
      <c r="L185" s="78" t="s">
        <v>848</v>
      </c>
      <c r="M185" s="23" t="s">
        <v>847</v>
      </c>
      <c r="N185" s="23">
        <v>6</v>
      </c>
      <c r="O185" s="23" t="s">
        <v>847</v>
      </c>
      <c r="P185" s="25">
        <v>470</v>
      </c>
      <c r="Q185" s="131" t="s">
        <v>189</v>
      </c>
      <c r="R185" s="25" t="s">
        <v>119</v>
      </c>
      <c r="S185" s="25"/>
      <c r="T185" s="25"/>
      <c r="U185" s="25" t="s">
        <v>32</v>
      </c>
      <c r="V185" s="25"/>
      <c r="W185" s="25"/>
      <c r="X185" s="25"/>
      <c r="Y185" s="25"/>
      <c r="Z185" s="25"/>
      <c r="AA185" s="25"/>
      <c r="AB185" s="25"/>
      <c r="AC185" s="25"/>
      <c r="AD185" s="25"/>
      <c r="AE185" s="25"/>
      <c r="AF185" s="25"/>
      <c r="AG185" s="23" t="s">
        <v>444</v>
      </c>
      <c r="AH185" s="25" t="s">
        <v>535</v>
      </c>
      <c r="AI185" s="25" t="s">
        <v>457</v>
      </c>
      <c r="AJ185" s="25" t="s">
        <v>756</v>
      </c>
      <c r="AK185" s="23" t="s">
        <v>868</v>
      </c>
      <c r="AL185" s="23" t="s">
        <v>869</v>
      </c>
      <c r="AM185" s="25"/>
      <c r="AN185" s="25"/>
      <c r="AO185" s="25">
        <v>100</v>
      </c>
      <c r="AP185" s="25"/>
      <c r="AQ185" s="25"/>
      <c r="AR185" s="25">
        <v>100</v>
      </c>
      <c r="AS185" s="25"/>
      <c r="AT185" s="25"/>
      <c r="AU185" s="25">
        <v>100</v>
      </c>
      <c r="AV185" s="25"/>
      <c r="AW185" s="77"/>
      <c r="AX185" s="25"/>
      <c r="AY185" s="25"/>
      <c r="AZ185" s="25"/>
      <c r="BA185" s="25"/>
      <c r="BB185" s="23"/>
      <c r="BC185" s="23"/>
      <c r="BD185" s="23"/>
      <c r="BE185" s="25"/>
      <c r="BF185" s="23"/>
      <c r="BG185" s="25"/>
    </row>
    <row r="186" spans="1:61" ht="84.75" customHeight="1" x14ac:dyDescent="0.25">
      <c r="A186" s="43" t="s">
        <v>24</v>
      </c>
      <c r="B186" s="43" t="s">
        <v>25</v>
      </c>
      <c r="C186" s="43" t="s">
        <v>26</v>
      </c>
      <c r="D186" s="43" t="s">
        <v>177</v>
      </c>
      <c r="E186" s="43" t="s">
        <v>177</v>
      </c>
      <c r="F186" s="30" t="s">
        <v>28</v>
      </c>
      <c r="G186" s="30" t="s">
        <v>175</v>
      </c>
      <c r="H186" s="30" t="s">
        <v>74</v>
      </c>
      <c r="I186" s="30" t="s">
        <v>847</v>
      </c>
      <c r="J186" s="30" t="s">
        <v>744</v>
      </c>
      <c r="K186" s="28" t="s">
        <v>744</v>
      </c>
      <c r="L186" s="44" t="s">
        <v>848</v>
      </c>
      <c r="M186" s="28" t="s">
        <v>847</v>
      </c>
      <c r="N186" s="28">
        <v>6</v>
      </c>
      <c r="O186" s="28" t="s">
        <v>847</v>
      </c>
      <c r="P186" s="30">
        <v>471</v>
      </c>
      <c r="Q186" s="129" t="s">
        <v>870</v>
      </c>
      <c r="R186" s="30" t="s">
        <v>119</v>
      </c>
      <c r="S186" s="30"/>
      <c r="T186" s="30"/>
      <c r="U186" s="30" t="s">
        <v>32</v>
      </c>
      <c r="V186" s="30"/>
      <c r="W186" s="30"/>
      <c r="X186" s="30"/>
      <c r="Y186" s="30"/>
      <c r="Z186" s="30"/>
      <c r="AA186" s="30"/>
      <c r="AB186" s="30"/>
      <c r="AC186" s="30"/>
      <c r="AD186" s="30"/>
      <c r="AE186" s="30"/>
      <c r="AF186" s="30"/>
      <c r="AG186" s="28" t="s">
        <v>434</v>
      </c>
      <c r="AH186" s="30" t="s">
        <v>535</v>
      </c>
      <c r="AI186" s="30" t="s">
        <v>457</v>
      </c>
      <c r="AJ186" s="30" t="s">
        <v>756</v>
      </c>
      <c r="AK186" s="28" t="s">
        <v>871</v>
      </c>
      <c r="AL186" s="28" t="s">
        <v>872</v>
      </c>
      <c r="AM186" s="30">
        <v>100</v>
      </c>
      <c r="AN186" s="30"/>
      <c r="AO186" s="30"/>
      <c r="AP186" s="30">
        <v>100</v>
      </c>
      <c r="AQ186" s="30">
        <v>100</v>
      </c>
      <c r="AR186" s="30">
        <v>100</v>
      </c>
      <c r="AS186" s="30"/>
      <c r="AT186" s="30"/>
      <c r="AU186" s="59">
        <f t="shared" ref="AU186:AU187" si="0">+AO186</f>
        <v>0</v>
      </c>
      <c r="AV186" s="30"/>
      <c r="AW186" s="77"/>
      <c r="AX186" s="30"/>
      <c r="AY186" s="30"/>
      <c r="AZ186" s="30"/>
      <c r="BA186" s="30"/>
      <c r="BB186" s="28"/>
      <c r="BC186" s="28"/>
      <c r="BD186" s="28"/>
      <c r="BE186" s="30"/>
      <c r="BF186" s="28"/>
      <c r="BG186" s="30"/>
      <c r="BI186" s="86" t="s">
        <v>582</v>
      </c>
    </row>
    <row r="187" spans="1:61" ht="84.75" customHeight="1" x14ac:dyDescent="0.25">
      <c r="A187" s="51" t="s">
        <v>24</v>
      </c>
      <c r="B187" s="51" t="s">
        <v>25</v>
      </c>
      <c r="C187" s="51" t="s">
        <v>26</v>
      </c>
      <c r="D187" s="51" t="s">
        <v>177</v>
      </c>
      <c r="E187" s="51" t="s">
        <v>177</v>
      </c>
      <c r="F187" s="25" t="s">
        <v>28</v>
      </c>
      <c r="G187" s="25" t="s">
        <v>175</v>
      </c>
      <c r="H187" s="25" t="s">
        <v>74</v>
      </c>
      <c r="I187" s="25" t="s">
        <v>847</v>
      </c>
      <c r="J187" s="25" t="s">
        <v>744</v>
      </c>
      <c r="K187" s="23" t="s">
        <v>744</v>
      </c>
      <c r="L187" s="78" t="s">
        <v>848</v>
      </c>
      <c r="M187" s="23" t="s">
        <v>847</v>
      </c>
      <c r="N187" s="23">
        <v>6</v>
      </c>
      <c r="O187" s="23" t="s">
        <v>847</v>
      </c>
      <c r="P187" s="25">
        <v>472</v>
      </c>
      <c r="Q187" s="131" t="s">
        <v>190</v>
      </c>
      <c r="R187" s="25" t="s">
        <v>119</v>
      </c>
      <c r="S187" s="25"/>
      <c r="T187" s="25"/>
      <c r="U187" s="25" t="s">
        <v>32</v>
      </c>
      <c r="V187" s="25"/>
      <c r="W187" s="25"/>
      <c r="X187" s="25"/>
      <c r="Y187" s="25"/>
      <c r="Z187" s="25"/>
      <c r="AA187" s="25"/>
      <c r="AB187" s="25"/>
      <c r="AC187" s="25"/>
      <c r="AD187" s="25"/>
      <c r="AE187" s="25"/>
      <c r="AF187" s="25"/>
      <c r="AG187" s="23" t="s">
        <v>444</v>
      </c>
      <c r="AH187" s="25" t="s">
        <v>535</v>
      </c>
      <c r="AI187" s="25" t="s">
        <v>457</v>
      </c>
      <c r="AJ187" s="25" t="s">
        <v>445</v>
      </c>
      <c r="AK187" s="23" t="s">
        <v>873</v>
      </c>
      <c r="AL187" s="23" t="s">
        <v>874</v>
      </c>
      <c r="AM187" s="25"/>
      <c r="AN187" s="25"/>
      <c r="AO187" s="25"/>
      <c r="AP187" s="25"/>
      <c r="AQ187" s="25">
        <v>1</v>
      </c>
      <c r="AR187" s="25">
        <v>1</v>
      </c>
      <c r="AS187" s="25"/>
      <c r="AT187" s="25"/>
      <c r="AU187" s="59">
        <f t="shared" si="0"/>
        <v>0</v>
      </c>
      <c r="AV187" s="25"/>
      <c r="AW187" s="77"/>
      <c r="AX187" s="25"/>
      <c r="AY187" s="25"/>
      <c r="AZ187" s="25"/>
      <c r="BA187" s="25"/>
      <c r="BB187" s="23"/>
      <c r="BC187" s="23"/>
      <c r="BD187" s="23"/>
      <c r="BE187" s="25"/>
      <c r="BF187" s="23"/>
      <c r="BG187" s="25"/>
      <c r="BI187" s="86" t="s">
        <v>582</v>
      </c>
    </row>
    <row r="188" spans="1:61" ht="84.75" customHeight="1" x14ac:dyDescent="0.25">
      <c r="A188" s="43" t="s">
        <v>24</v>
      </c>
      <c r="B188" s="43" t="s">
        <v>25</v>
      </c>
      <c r="C188" s="43" t="s">
        <v>26</v>
      </c>
      <c r="D188" s="43" t="s">
        <v>177</v>
      </c>
      <c r="E188" s="43" t="s">
        <v>177</v>
      </c>
      <c r="F188" s="30" t="s">
        <v>28</v>
      </c>
      <c r="G188" s="30" t="s">
        <v>175</v>
      </c>
      <c r="H188" s="30" t="s">
        <v>74</v>
      </c>
      <c r="I188" s="30" t="s">
        <v>847</v>
      </c>
      <c r="J188" s="30" t="s">
        <v>744</v>
      </c>
      <c r="K188" s="28" t="s">
        <v>744</v>
      </c>
      <c r="L188" s="44" t="s">
        <v>848</v>
      </c>
      <c r="M188" s="28" t="s">
        <v>847</v>
      </c>
      <c r="N188" s="28">
        <v>6</v>
      </c>
      <c r="O188" s="28" t="s">
        <v>847</v>
      </c>
      <c r="P188" s="30">
        <v>473</v>
      </c>
      <c r="Q188" s="132" t="s">
        <v>191</v>
      </c>
      <c r="R188" s="30" t="s">
        <v>119</v>
      </c>
      <c r="S188" s="30"/>
      <c r="T188" s="30"/>
      <c r="U188" s="30" t="s">
        <v>32</v>
      </c>
      <c r="V188" s="30"/>
      <c r="W188" s="30"/>
      <c r="X188" s="30"/>
      <c r="Y188" s="30"/>
      <c r="Z188" s="30"/>
      <c r="AA188" s="30"/>
      <c r="AB188" s="30"/>
      <c r="AC188" s="30"/>
      <c r="AD188" s="30"/>
      <c r="AE188" s="30"/>
      <c r="AF188" s="30"/>
      <c r="AG188" s="28" t="s">
        <v>434</v>
      </c>
      <c r="AH188" s="30" t="s">
        <v>463</v>
      </c>
      <c r="AI188" s="30" t="s">
        <v>457</v>
      </c>
      <c r="AJ188" s="30" t="s">
        <v>756</v>
      </c>
      <c r="AK188" s="28" t="s">
        <v>875</v>
      </c>
      <c r="AL188" s="28" t="s">
        <v>876</v>
      </c>
      <c r="AM188" s="30">
        <v>0</v>
      </c>
      <c r="AN188" s="30"/>
      <c r="AO188" s="30">
        <v>100</v>
      </c>
      <c r="AP188" s="30">
        <v>100</v>
      </c>
      <c r="AQ188" s="30">
        <v>100</v>
      </c>
      <c r="AR188" s="30">
        <v>100</v>
      </c>
      <c r="AS188" s="30"/>
      <c r="AT188" s="30"/>
      <c r="AU188" s="30">
        <v>100</v>
      </c>
      <c r="AV188" s="30"/>
      <c r="AW188" s="77"/>
      <c r="AX188" s="30"/>
      <c r="AY188" s="30"/>
      <c r="AZ188" s="30"/>
      <c r="BA188" s="30"/>
      <c r="BB188" s="28"/>
      <c r="BC188" s="28"/>
      <c r="BD188" s="28"/>
      <c r="BE188" s="30"/>
      <c r="BF188" s="28"/>
      <c r="BG188" s="30"/>
    </row>
    <row r="189" spans="1:61" ht="84.75" customHeight="1" x14ac:dyDescent="0.25">
      <c r="A189" s="133" t="s">
        <v>24</v>
      </c>
      <c r="B189" s="133" t="s">
        <v>25</v>
      </c>
      <c r="C189" s="133" t="s">
        <v>26</v>
      </c>
      <c r="D189" s="133" t="s">
        <v>177</v>
      </c>
      <c r="E189" s="133" t="s">
        <v>177</v>
      </c>
      <c r="F189" s="134" t="s">
        <v>28</v>
      </c>
      <c r="G189" s="134" t="s">
        <v>175</v>
      </c>
      <c r="H189" s="134" t="s">
        <v>74</v>
      </c>
      <c r="I189" s="134" t="s">
        <v>847</v>
      </c>
      <c r="J189" s="134" t="s">
        <v>744</v>
      </c>
      <c r="K189" s="135" t="s">
        <v>744</v>
      </c>
      <c r="L189" s="136" t="s">
        <v>848</v>
      </c>
      <c r="M189" s="135" t="s">
        <v>847</v>
      </c>
      <c r="N189" s="135">
        <v>6</v>
      </c>
      <c r="O189" s="135" t="s">
        <v>847</v>
      </c>
      <c r="P189" s="134">
        <v>474</v>
      </c>
      <c r="Q189" s="137" t="s">
        <v>192</v>
      </c>
      <c r="R189" s="134" t="s">
        <v>119</v>
      </c>
      <c r="S189" s="134"/>
      <c r="T189" s="134"/>
      <c r="U189" s="134" t="s">
        <v>32</v>
      </c>
      <c r="V189" s="134"/>
      <c r="W189" s="134"/>
      <c r="X189" s="134"/>
      <c r="Y189" s="134"/>
      <c r="Z189" s="134"/>
      <c r="AA189" s="134"/>
      <c r="AB189" s="134"/>
      <c r="AC189" s="134"/>
      <c r="AD189" s="134"/>
      <c r="AE189" s="134"/>
      <c r="AF189" s="134"/>
      <c r="AG189" s="135" t="s">
        <v>444</v>
      </c>
      <c r="AH189" s="134" t="s">
        <v>535</v>
      </c>
      <c r="AI189" s="134" t="s">
        <v>457</v>
      </c>
      <c r="AJ189" s="134" t="s">
        <v>445</v>
      </c>
      <c r="AK189" s="135" t="s">
        <v>877</v>
      </c>
      <c r="AL189" s="135" t="s">
        <v>878</v>
      </c>
      <c r="AM189" s="134">
        <v>0</v>
      </c>
      <c r="AN189" s="134"/>
      <c r="AO189" s="134">
        <v>1</v>
      </c>
      <c r="AP189" s="134"/>
      <c r="AQ189" s="134">
        <v>1</v>
      </c>
      <c r="AR189" s="134">
        <v>1</v>
      </c>
      <c r="AS189" s="134"/>
      <c r="AT189" s="134"/>
      <c r="AU189" s="134">
        <v>1</v>
      </c>
      <c r="AV189" s="134"/>
      <c r="AW189" s="138"/>
      <c r="AX189" s="134"/>
      <c r="AY189" s="134"/>
      <c r="AZ189" s="134"/>
      <c r="BA189" s="134"/>
      <c r="BB189" s="135"/>
      <c r="BC189" s="135"/>
      <c r="BD189" s="135"/>
      <c r="BE189" s="134"/>
      <c r="BF189" s="135"/>
      <c r="BG189" s="134"/>
    </row>
    <row r="190" spans="1:61" ht="90" x14ac:dyDescent="0.25">
      <c r="A190" s="139" t="s">
        <v>24</v>
      </c>
      <c r="B190" s="139" t="s">
        <v>25</v>
      </c>
      <c r="C190" s="139" t="s">
        <v>26</v>
      </c>
      <c r="D190" s="139" t="s">
        <v>177</v>
      </c>
      <c r="E190" s="28" t="s">
        <v>185</v>
      </c>
      <c r="F190" s="139" t="s">
        <v>28</v>
      </c>
      <c r="G190" s="139" t="s">
        <v>175</v>
      </c>
      <c r="H190" s="139" t="s">
        <v>74</v>
      </c>
      <c r="I190" s="139" t="s">
        <v>847</v>
      </c>
      <c r="J190" s="139" t="s">
        <v>744</v>
      </c>
      <c r="K190" s="139" t="s">
        <v>744</v>
      </c>
      <c r="L190" s="140" t="s">
        <v>848</v>
      </c>
      <c r="M190" s="139" t="s">
        <v>847</v>
      </c>
      <c r="N190" s="120">
        <v>6</v>
      </c>
      <c r="O190" s="120" t="s">
        <v>847</v>
      </c>
      <c r="P190" s="120">
        <v>106</v>
      </c>
      <c r="Q190" s="139" t="s">
        <v>879</v>
      </c>
      <c r="R190" s="120" t="s">
        <v>81</v>
      </c>
      <c r="S190" s="120"/>
      <c r="T190" s="120"/>
      <c r="U190" s="120"/>
      <c r="V190" s="120"/>
      <c r="W190" s="120"/>
      <c r="X190" s="120"/>
      <c r="Y190" s="120"/>
      <c r="Z190" s="120"/>
      <c r="AA190" s="120"/>
      <c r="AB190" s="120"/>
      <c r="AC190" s="120"/>
      <c r="AD190" s="120"/>
      <c r="AE190" s="120"/>
      <c r="AF190" s="120"/>
      <c r="AG190" s="139"/>
      <c r="AH190" s="120" t="s">
        <v>535</v>
      </c>
      <c r="AI190" s="120"/>
      <c r="AJ190" s="120"/>
      <c r="AK190" s="139"/>
      <c r="AL190" s="139"/>
      <c r="AM190" s="120"/>
      <c r="AN190" s="120"/>
      <c r="AO190" s="123">
        <v>0</v>
      </c>
      <c r="AP190" s="120">
        <v>75</v>
      </c>
      <c r="AQ190" s="120">
        <v>80</v>
      </c>
      <c r="AR190" s="120">
        <v>80</v>
      </c>
      <c r="AS190" s="120"/>
      <c r="AT190" s="120"/>
      <c r="AU190" s="120">
        <f>+Tabla14[[#This Row],[Columna41]]</f>
        <v>0</v>
      </c>
      <c r="AV190" s="120"/>
      <c r="AW190" s="141"/>
      <c r="AX190" s="120"/>
      <c r="AY190" s="120"/>
      <c r="AZ190" s="139"/>
      <c r="BA190" s="120"/>
      <c r="BB190" s="139"/>
      <c r="BC190" s="139"/>
      <c r="BD190" s="139"/>
      <c r="BE190" s="139"/>
      <c r="BF190" s="139"/>
      <c r="BG190" s="120"/>
      <c r="BI190" s="86" t="s">
        <v>582</v>
      </c>
    </row>
    <row r="191" spans="1:61" ht="90" x14ac:dyDescent="0.25">
      <c r="A191" s="139" t="s">
        <v>24</v>
      </c>
      <c r="B191" s="139" t="s">
        <v>25</v>
      </c>
      <c r="C191" s="139" t="s">
        <v>26</v>
      </c>
      <c r="D191" s="139" t="s">
        <v>177</v>
      </c>
      <c r="E191" s="28" t="s">
        <v>185</v>
      </c>
      <c r="F191" s="139" t="s">
        <v>28</v>
      </c>
      <c r="G191" s="139" t="s">
        <v>175</v>
      </c>
      <c r="H191" s="139" t="s">
        <v>74</v>
      </c>
      <c r="I191" s="139" t="s">
        <v>847</v>
      </c>
      <c r="J191" s="139" t="s">
        <v>744</v>
      </c>
      <c r="K191" s="139" t="s">
        <v>744</v>
      </c>
      <c r="L191" s="140" t="s">
        <v>848</v>
      </c>
      <c r="M191" s="139" t="s">
        <v>847</v>
      </c>
      <c r="N191" s="120">
        <v>6</v>
      </c>
      <c r="O191" s="120" t="s">
        <v>847</v>
      </c>
      <c r="P191" s="120">
        <v>107</v>
      </c>
      <c r="Q191" s="139" t="s">
        <v>880</v>
      </c>
      <c r="R191" s="120" t="s">
        <v>81</v>
      </c>
      <c r="S191" s="120"/>
      <c r="T191" s="120"/>
      <c r="U191" s="120"/>
      <c r="V191" s="120"/>
      <c r="W191" s="120"/>
      <c r="X191" s="120"/>
      <c r="Y191" s="120"/>
      <c r="Z191" s="120"/>
      <c r="AA191" s="120"/>
      <c r="AB191" s="120"/>
      <c r="AC191" s="120"/>
      <c r="AD191" s="120"/>
      <c r="AE191" s="120"/>
      <c r="AF191" s="120"/>
      <c r="AG191" s="139"/>
      <c r="AH191" s="120" t="s">
        <v>535</v>
      </c>
      <c r="AI191" s="120"/>
      <c r="AJ191" s="120"/>
      <c r="AK191" s="139"/>
      <c r="AL191" s="139"/>
      <c r="AM191" s="120"/>
      <c r="AN191" s="120"/>
      <c r="AO191" s="123">
        <v>70</v>
      </c>
      <c r="AP191" s="120">
        <v>80</v>
      </c>
      <c r="AQ191" s="120">
        <v>90</v>
      </c>
      <c r="AR191" s="120">
        <v>90</v>
      </c>
      <c r="AS191" s="120"/>
      <c r="AT191" s="120"/>
      <c r="AU191" s="120">
        <f>+Tabla14[[#This Row],[Columna41]]</f>
        <v>70</v>
      </c>
      <c r="AV191" s="120"/>
      <c r="AW191" s="141"/>
      <c r="AX191" s="120"/>
      <c r="AY191" s="120"/>
      <c r="AZ191" s="139"/>
      <c r="BA191" s="120"/>
      <c r="BB191" s="139"/>
      <c r="BC191" s="139"/>
      <c r="BD191" s="139"/>
      <c r="BE191" s="139"/>
      <c r="BF191" s="139"/>
      <c r="BG191" s="120"/>
    </row>
    <row r="192" spans="1:61" ht="84.75" customHeight="1" x14ac:dyDescent="0.25">
      <c r="A192" s="51" t="s">
        <v>24</v>
      </c>
      <c r="B192" s="51" t="s">
        <v>25</v>
      </c>
      <c r="C192" s="51" t="s">
        <v>26</v>
      </c>
      <c r="D192" s="51" t="s">
        <v>161</v>
      </c>
      <c r="E192" s="51" t="s">
        <v>161</v>
      </c>
      <c r="F192" s="25" t="s">
        <v>154</v>
      </c>
      <c r="G192" s="25" t="s">
        <v>82</v>
      </c>
      <c r="H192" s="25" t="s">
        <v>74</v>
      </c>
      <c r="I192" s="25" t="s">
        <v>881</v>
      </c>
      <c r="J192" s="25" t="s">
        <v>815</v>
      </c>
      <c r="K192" s="25" t="s">
        <v>816</v>
      </c>
      <c r="L192" s="78" t="s">
        <v>882</v>
      </c>
      <c r="M192" s="25" t="s">
        <v>883</v>
      </c>
      <c r="N192" s="25">
        <v>14</v>
      </c>
      <c r="O192" s="25" t="s">
        <v>883</v>
      </c>
      <c r="P192" s="25">
        <v>79</v>
      </c>
      <c r="Q192" s="142" t="s">
        <v>162</v>
      </c>
      <c r="R192" s="96" t="s">
        <v>55</v>
      </c>
      <c r="S192" s="25" t="s">
        <v>32</v>
      </c>
      <c r="T192" s="25"/>
      <c r="U192" s="25" t="s">
        <v>163</v>
      </c>
      <c r="V192" s="25" t="s">
        <v>164</v>
      </c>
      <c r="W192" s="25"/>
      <c r="X192" s="25"/>
      <c r="Y192" s="25"/>
      <c r="Z192" s="25"/>
      <c r="AA192" s="25"/>
      <c r="AB192" s="25"/>
      <c r="AC192" s="25"/>
      <c r="AD192" s="25"/>
      <c r="AE192" s="25"/>
      <c r="AF192" s="25"/>
      <c r="AG192" s="25" t="s">
        <v>534</v>
      </c>
      <c r="AH192" s="25" t="s">
        <v>535</v>
      </c>
      <c r="AI192" s="25" t="s">
        <v>457</v>
      </c>
      <c r="AJ192" s="25" t="s">
        <v>437</v>
      </c>
      <c r="AK192" s="52" t="s">
        <v>884</v>
      </c>
      <c r="AL192" s="142" t="s">
        <v>885</v>
      </c>
      <c r="AM192" s="25">
        <v>55.3</v>
      </c>
      <c r="AN192" s="25">
        <v>58.44</v>
      </c>
      <c r="AO192" s="25">
        <v>61.63</v>
      </c>
      <c r="AP192" s="25">
        <v>64.81</v>
      </c>
      <c r="AQ192" s="25">
        <v>68</v>
      </c>
      <c r="AR192" s="25">
        <v>68</v>
      </c>
      <c r="AS192" s="25"/>
      <c r="AT192" s="25"/>
      <c r="AU192" s="25">
        <v>61.63</v>
      </c>
      <c r="AV192" s="24"/>
      <c r="AW192" s="143"/>
      <c r="AX192" s="24"/>
      <c r="AY192" s="24"/>
      <c r="AZ192" s="24"/>
      <c r="BA192" s="25"/>
      <c r="BB192" s="25"/>
      <c r="BC192" s="25"/>
      <c r="BD192" s="25"/>
      <c r="BE192" s="25"/>
      <c r="BF192" s="25"/>
      <c r="BG192" s="25">
        <v>61.63</v>
      </c>
    </row>
    <row r="193" spans="1:59" ht="84.75" customHeight="1" x14ac:dyDescent="0.25">
      <c r="A193" s="43" t="s">
        <v>24</v>
      </c>
      <c r="B193" s="43" t="s">
        <v>25</v>
      </c>
      <c r="C193" s="43" t="s">
        <v>26</v>
      </c>
      <c r="D193" s="43" t="s">
        <v>161</v>
      </c>
      <c r="E193" s="43" t="s">
        <v>165</v>
      </c>
      <c r="F193" s="30" t="s">
        <v>154</v>
      </c>
      <c r="G193" s="30" t="s">
        <v>82</v>
      </c>
      <c r="H193" s="30" t="s">
        <v>74</v>
      </c>
      <c r="I193" s="30" t="s">
        <v>881</v>
      </c>
      <c r="J193" s="30" t="s">
        <v>664</v>
      </c>
      <c r="K193" s="30" t="s">
        <v>670</v>
      </c>
      <c r="L193" s="44" t="s">
        <v>882</v>
      </c>
      <c r="M193" s="30" t="s">
        <v>883</v>
      </c>
      <c r="N193" s="30">
        <v>14</v>
      </c>
      <c r="O193" s="30" t="s">
        <v>883</v>
      </c>
      <c r="P193" s="30">
        <v>80</v>
      </c>
      <c r="Q193" s="144" t="s">
        <v>166</v>
      </c>
      <c r="R193" s="30" t="s">
        <v>10</v>
      </c>
      <c r="S193" s="30"/>
      <c r="T193" s="30"/>
      <c r="U193" s="30"/>
      <c r="V193" s="30"/>
      <c r="W193" s="30"/>
      <c r="X193" s="30"/>
      <c r="Y193" s="30"/>
      <c r="Z193" s="30"/>
      <c r="AA193" s="30"/>
      <c r="AB193" s="30"/>
      <c r="AC193" s="30" t="s">
        <v>32</v>
      </c>
      <c r="AD193" s="30"/>
      <c r="AE193" s="30"/>
      <c r="AF193" s="30"/>
      <c r="AG193" s="30" t="s">
        <v>444</v>
      </c>
      <c r="AH193" s="30" t="s">
        <v>448</v>
      </c>
      <c r="AI193" s="30" t="s">
        <v>441</v>
      </c>
      <c r="AJ193" s="30" t="s">
        <v>445</v>
      </c>
      <c r="AK193" s="36" t="s">
        <v>886</v>
      </c>
      <c r="AL193" s="144" t="s">
        <v>887</v>
      </c>
      <c r="AM193" s="145">
        <v>3920</v>
      </c>
      <c r="AN193" s="145">
        <v>13000</v>
      </c>
      <c r="AO193" s="145">
        <v>17000</v>
      </c>
      <c r="AP193" s="145">
        <v>18000</v>
      </c>
      <c r="AQ193" s="145">
        <v>19000</v>
      </c>
      <c r="AR193" s="145">
        <v>19000</v>
      </c>
      <c r="AS193" s="145">
        <v>12456</v>
      </c>
      <c r="AT193" s="145">
        <v>2460</v>
      </c>
      <c r="AU193" s="145">
        <v>17000</v>
      </c>
      <c r="AV193" s="29"/>
      <c r="AW193" s="146"/>
      <c r="AX193" s="29"/>
      <c r="AY193" s="29"/>
      <c r="AZ193" s="29"/>
      <c r="BA193" s="30">
        <v>12908</v>
      </c>
      <c r="BB193" s="30"/>
      <c r="BC193" s="30"/>
      <c r="BD193" s="30"/>
      <c r="BE193" s="30"/>
      <c r="BF193" s="30"/>
      <c r="BG193" s="30">
        <v>17000</v>
      </c>
    </row>
    <row r="194" spans="1:59" ht="84.75" customHeight="1" x14ac:dyDescent="0.25">
      <c r="A194" s="51" t="s">
        <v>24</v>
      </c>
      <c r="B194" s="51" t="s">
        <v>25</v>
      </c>
      <c r="C194" s="51" t="s">
        <v>26</v>
      </c>
      <c r="D194" s="51" t="s">
        <v>161</v>
      </c>
      <c r="E194" s="51" t="s">
        <v>167</v>
      </c>
      <c r="F194" s="25" t="s">
        <v>154</v>
      </c>
      <c r="G194" s="25" t="s">
        <v>82</v>
      </c>
      <c r="H194" s="25" t="s">
        <v>74</v>
      </c>
      <c r="I194" s="25" t="s">
        <v>881</v>
      </c>
      <c r="J194" s="25" t="s">
        <v>637</v>
      </c>
      <c r="K194" s="25" t="s">
        <v>888</v>
      </c>
      <c r="L194" s="78" t="s">
        <v>882</v>
      </c>
      <c r="M194" s="25" t="s">
        <v>883</v>
      </c>
      <c r="N194" s="25">
        <v>14</v>
      </c>
      <c r="O194" s="25" t="s">
        <v>883</v>
      </c>
      <c r="P194" s="25">
        <v>81</v>
      </c>
      <c r="Q194" s="142" t="s">
        <v>168</v>
      </c>
      <c r="R194" s="25" t="s">
        <v>10</v>
      </c>
      <c r="S194" s="25"/>
      <c r="T194" s="25"/>
      <c r="U194" s="25"/>
      <c r="V194" s="25" t="s">
        <v>169</v>
      </c>
      <c r="W194" s="25"/>
      <c r="X194" s="25"/>
      <c r="Y194" s="25"/>
      <c r="Z194" s="25"/>
      <c r="AA194" s="25"/>
      <c r="AB194" s="25"/>
      <c r="AC194" s="25"/>
      <c r="AD194" s="25"/>
      <c r="AE194" s="25"/>
      <c r="AF194" s="25"/>
      <c r="AG194" s="25" t="s">
        <v>444</v>
      </c>
      <c r="AH194" s="25" t="s">
        <v>463</v>
      </c>
      <c r="AI194" s="25" t="s">
        <v>457</v>
      </c>
      <c r="AJ194" s="25" t="s">
        <v>437</v>
      </c>
      <c r="AK194" s="52" t="s">
        <v>889</v>
      </c>
      <c r="AL194" s="142" t="s">
        <v>890</v>
      </c>
      <c r="AM194" s="25" t="s">
        <v>170</v>
      </c>
      <c r="AN194" s="25">
        <v>20</v>
      </c>
      <c r="AO194" s="25">
        <v>50</v>
      </c>
      <c r="AP194" s="25">
        <v>70</v>
      </c>
      <c r="AQ194" s="25">
        <v>100</v>
      </c>
      <c r="AR194" s="25">
        <v>100</v>
      </c>
      <c r="AS194" s="25">
        <v>20</v>
      </c>
      <c r="AT194" s="25"/>
      <c r="AU194" s="25">
        <v>50</v>
      </c>
      <c r="AV194" s="24"/>
      <c r="AW194" s="143"/>
      <c r="AX194" s="24"/>
      <c r="AY194" s="24"/>
      <c r="AZ194" s="24"/>
      <c r="BA194" s="25">
        <v>20</v>
      </c>
      <c r="BB194" s="25"/>
      <c r="BC194" s="25"/>
      <c r="BD194" s="25"/>
      <c r="BE194" s="25"/>
      <c r="BF194" s="25"/>
      <c r="BG194" s="25">
        <v>50</v>
      </c>
    </row>
    <row r="195" spans="1:59" ht="114.75" customHeight="1" x14ac:dyDescent="0.25">
      <c r="A195" s="43" t="s">
        <v>24</v>
      </c>
      <c r="B195" s="43" t="s">
        <v>25</v>
      </c>
      <c r="C195" s="43" t="s">
        <v>26</v>
      </c>
      <c r="D195" s="43" t="s">
        <v>161</v>
      </c>
      <c r="E195" s="43" t="s">
        <v>161</v>
      </c>
      <c r="F195" s="30" t="s">
        <v>154</v>
      </c>
      <c r="G195" s="30" t="s">
        <v>82</v>
      </c>
      <c r="H195" s="30" t="s">
        <v>74</v>
      </c>
      <c r="I195" s="30" t="s">
        <v>881</v>
      </c>
      <c r="J195" s="30" t="s">
        <v>891</v>
      </c>
      <c r="K195" s="30" t="s">
        <v>892</v>
      </c>
      <c r="L195" s="44" t="s">
        <v>882</v>
      </c>
      <c r="M195" s="30" t="s">
        <v>883</v>
      </c>
      <c r="N195" s="30">
        <v>14</v>
      </c>
      <c r="O195" s="30" t="s">
        <v>883</v>
      </c>
      <c r="P195" s="30">
        <v>82</v>
      </c>
      <c r="Q195" s="144" t="s">
        <v>893</v>
      </c>
      <c r="R195" s="96" t="s">
        <v>63</v>
      </c>
      <c r="S195" s="30" t="s">
        <v>32</v>
      </c>
      <c r="T195" s="30"/>
      <c r="U195" s="30" t="s">
        <v>163</v>
      </c>
      <c r="V195" s="30" t="s">
        <v>169</v>
      </c>
      <c r="W195" s="30"/>
      <c r="X195" s="30"/>
      <c r="Y195" s="30"/>
      <c r="Z195" s="30"/>
      <c r="AA195" s="30"/>
      <c r="AB195" s="30"/>
      <c r="AC195" s="30"/>
      <c r="AD195" s="30"/>
      <c r="AE195" s="30"/>
      <c r="AF195" s="30"/>
      <c r="AG195" s="30" t="s">
        <v>444</v>
      </c>
      <c r="AH195" s="30" t="s">
        <v>463</v>
      </c>
      <c r="AI195" s="30" t="s">
        <v>457</v>
      </c>
      <c r="AJ195" s="30" t="s">
        <v>445</v>
      </c>
      <c r="AK195" s="36" t="s">
        <v>894</v>
      </c>
      <c r="AL195" s="144" t="s">
        <v>890</v>
      </c>
      <c r="AM195" s="147">
        <v>68080</v>
      </c>
      <c r="AN195" s="147">
        <v>110000</v>
      </c>
      <c r="AO195" s="147">
        <v>260000</v>
      </c>
      <c r="AP195" s="147">
        <v>400000</v>
      </c>
      <c r="AQ195" s="147">
        <v>500000</v>
      </c>
      <c r="AR195" s="147">
        <v>500000</v>
      </c>
      <c r="AS195" s="101">
        <v>112869</v>
      </c>
      <c r="AT195" s="30">
        <v>0</v>
      </c>
      <c r="AU195" s="101">
        <v>260000</v>
      </c>
      <c r="AV195" s="29"/>
      <c r="AW195" s="146"/>
      <c r="AX195" s="29"/>
      <c r="AY195" s="29"/>
      <c r="AZ195" s="29"/>
      <c r="BA195" s="30">
        <v>102000</v>
      </c>
      <c r="BB195" s="30"/>
      <c r="BC195" s="30"/>
      <c r="BD195" s="30"/>
      <c r="BE195" s="30"/>
      <c r="BF195" s="30"/>
      <c r="BG195" s="30">
        <v>260000</v>
      </c>
    </row>
    <row r="196" spans="1:59" ht="84.75" customHeight="1" x14ac:dyDescent="0.25">
      <c r="A196" s="51" t="s">
        <v>24</v>
      </c>
      <c r="B196" s="51" t="s">
        <v>25</v>
      </c>
      <c r="C196" s="51" t="s">
        <v>26</v>
      </c>
      <c r="D196" s="51" t="s">
        <v>161</v>
      </c>
      <c r="E196" s="51" t="s">
        <v>161</v>
      </c>
      <c r="F196" s="25" t="s">
        <v>154</v>
      </c>
      <c r="G196" s="25" t="s">
        <v>79</v>
      </c>
      <c r="H196" s="25" t="s">
        <v>74</v>
      </c>
      <c r="I196" s="25" t="s">
        <v>881</v>
      </c>
      <c r="J196" s="25" t="s">
        <v>805</v>
      </c>
      <c r="K196" s="25" t="s">
        <v>704</v>
      </c>
      <c r="L196" s="78" t="s">
        <v>882</v>
      </c>
      <c r="M196" s="25" t="s">
        <v>883</v>
      </c>
      <c r="N196" s="25">
        <v>14</v>
      </c>
      <c r="O196" s="25" t="s">
        <v>883</v>
      </c>
      <c r="P196" s="25">
        <v>83</v>
      </c>
      <c r="Q196" s="142" t="s">
        <v>171</v>
      </c>
      <c r="R196" s="25" t="s">
        <v>81</v>
      </c>
      <c r="S196" s="25"/>
      <c r="T196" s="25"/>
      <c r="U196" s="25"/>
      <c r="V196" s="25"/>
      <c r="W196" s="25"/>
      <c r="X196" s="25"/>
      <c r="Y196" s="25"/>
      <c r="Z196" s="25"/>
      <c r="AA196" s="25"/>
      <c r="AB196" s="25"/>
      <c r="AC196" s="25"/>
      <c r="AD196" s="25"/>
      <c r="AE196" s="25"/>
      <c r="AF196" s="25"/>
      <c r="AG196" s="25" t="s">
        <v>444</v>
      </c>
      <c r="AH196" s="25" t="s">
        <v>463</v>
      </c>
      <c r="AI196" s="25" t="s">
        <v>457</v>
      </c>
      <c r="AJ196" s="25" t="s">
        <v>437</v>
      </c>
      <c r="AK196" s="52" t="s">
        <v>895</v>
      </c>
      <c r="AL196" s="142" t="s">
        <v>890</v>
      </c>
      <c r="AM196" s="25">
        <v>60</v>
      </c>
      <c r="AN196" s="25">
        <v>61</v>
      </c>
      <c r="AO196" s="25">
        <v>62</v>
      </c>
      <c r="AP196" s="25">
        <v>63</v>
      </c>
      <c r="AQ196" s="25">
        <v>64</v>
      </c>
      <c r="AR196" s="25">
        <v>64</v>
      </c>
      <c r="AS196" s="25">
        <v>45</v>
      </c>
      <c r="AT196" s="25"/>
      <c r="AU196" s="30">
        <f>+AO196</f>
        <v>62</v>
      </c>
      <c r="AV196" s="24"/>
      <c r="AW196" s="143"/>
      <c r="AX196" s="24"/>
      <c r="AY196" s="24"/>
      <c r="AZ196" s="24"/>
      <c r="BA196" s="25">
        <v>56</v>
      </c>
      <c r="BB196" s="25"/>
      <c r="BC196" s="25"/>
      <c r="BD196" s="25"/>
      <c r="BE196" s="25"/>
      <c r="BF196" s="25"/>
      <c r="BG196" s="25">
        <v>0</v>
      </c>
    </row>
    <row r="197" spans="1:59" ht="84.75" customHeight="1" x14ac:dyDescent="0.25">
      <c r="A197" s="43" t="s">
        <v>24</v>
      </c>
      <c r="B197" s="43" t="s">
        <v>25</v>
      </c>
      <c r="C197" s="43" t="s">
        <v>26</v>
      </c>
      <c r="D197" s="43" t="s">
        <v>161</v>
      </c>
      <c r="E197" s="43" t="s">
        <v>161</v>
      </c>
      <c r="F197" s="30" t="s">
        <v>154</v>
      </c>
      <c r="G197" s="30" t="s">
        <v>79</v>
      </c>
      <c r="H197" s="30" t="s">
        <v>74</v>
      </c>
      <c r="I197" s="30" t="s">
        <v>881</v>
      </c>
      <c r="J197" s="30" t="s">
        <v>805</v>
      </c>
      <c r="K197" s="30" t="s">
        <v>704</v>
      </c>
      <c r="L197" s="44" t="s">
        <v>882</v>
      </c>
      <c r="M197" s="30" t="s">
        <v>883</v>
      </c>
      <c r="N197" s="30">
        <v>14</v>
      </c>
      <c r="O197" s="30" t="s">
        <v>883</v>
      </c>
      <c r="P197" s="30">
        <v>84</v>
      </c>
      <c r="Q197" s="144" t="s">
        <v>172</v>
      </c>
      <c r="R197" s="30" t="s">
        <v>81</v>
      </c>
      <c r="S197" s="30"/>
      <c r="T197" s="30"/>
      <c r="U197" s="30"/>
      <c r="V197" s="30"/>
      <c r="W197" s="30"/>
      <c r="X197" s="30"/>
      <c r="Y197" s="30"/>
      <c r="Z197" s="30"/>
      <c r="AA197" s="30"/>
      <c r="AB197" s="30"/>
      <c r="AC197" s="30"/>
      <c r="AD197" s="30"/>
      <c r="AE197" s="30"/>
      <c r="AF197" s="30"/>
      <c r="AG197" s="30" t="s">
        <v>444</v>
      </c>
      <c r="AH197" s="30" t="s">
        <v>463</v>
      </c>
      <c r="AI197" s="30" t="s">
        <v>441</v>
      </c>
      <c r="AJ197" s="30" t="s">
        <v>437</v>
      </c>
      <c r="AK197" s="36" t="s">
        <v>896</v>
      </c>
      <c r="AL197" s="144" t="s">
        <v>890</v>
      </c>
      <c r="AM197" s="30">
        <v>60</v>
      </c>
      <c r="AN197" s="30">
        <v>61</v>
      </c>
      <c r="AO197" s="30">
        <v>62</v>
      </c>
      <c r="AP197" s="30">
        <v>63</v>
      </c>
      <c r="AQ197" s="30">
        <v>64</v>
      </c>
      <c r="AR197" s="30">
        <v>64</v>
      </c>
      <c r="AS197" s="30">
        <v>45</v>
      </c>
      <c r="AT197" s="30"/>
      <c r="AU197" s="30">
        <f>+AO197</f>
        <v>62</v>
      </c>
      <c r="AV197" s="29"/>
      <c r="AW197" s="146"/>
      <c r="AX197" s="29"/>
      <c r="AY197" s="29"/>
      <c r="AZ197" s="29"/>
      <c r="BA197" s="30">
        <v>56</v>
      </c>
      <c r="BB197" s="30"/>
      <c r="BC197" s="30"/>
      <c r="BD197" s="30"/>
      <c r="BE197" s="30"/>
      <c r="BF197" s="30"/>
      <c r="BG197" s="30">
        <v>0</v>
      </c>
    </row>
    <row r="198" spans="1:59" ht="84.75" customHeight="1" x14ac:dyDescent="0.25">
      <c r="A198" s="51" t="s">
        <v>24</v>
      </c>
      <c r="B198" s="51" t="s">
        <v>25</v>
      </c>
      <c r="C198" s="51" t="s">
        <v>26</v>
      </c>
      <c r="D198" s="51" t="s">
        <v>161</v>
      </c>
      <c r="E198" s="51" t="s">
        <v>161</v>
      </c>
      <c r="F198" s="25" t="s">
        <v>154</v>
      </c>
      <c r="G198" s="25" t="s">
        <v>79</v>
      </c>
      <c r="H198" s="25" t="s">
        <v>74</v>
      </c>
      <c r="I198" s="25" t="s">
        <v>881</v>
      </c>
      <c r="J198" s="25" t="s">
        <v>805</v>
      </c>
      <c r="K198" s="25" t="s">
        <v>704</v>
      </c>
      <c r="L198" s="78" t="s">
        <v>882</v>
      </c>
      <c r="M198" s="25" t="s">
        <v>883</v>
      </c>
      <c r="N198" s="25">
        <v>14</v>
      </c>
      <c r="O198" s="25" t="s">
        <v>883</v>
      </c>
      <c r="P198" s="25">
        <v>85</v>
      </c>
      <c r="Q198" s="142" t="s">
        <v>173</v>
      </c>
      <c r="R198" s="25" t="s">
        <v>81</v>
      </c>
      <c r="S198" s="25"/>
      <c r="T198" s="25"/>
      <c r="U198" s="25"/>
      <c r="V198" s="25"/>
      <c r="W198" s="25"/>
      <c r="X198" s="25"/>
      <c r="Y198" s="25"/>
      <c r="Z198" s="25"/>
      <c r="AA198" s="25"/>
      <c r="AB198" s="25"/>
      <c r="AC198" s="25"/>
      <c r="AD198" s="25"/>
      <c r="AE198" s="25"/>
      <c r="AF198" s="25"/>
      <c r="AG198" s="25" t="s">
        <v>444</v>
      </c>
      <c r="AH198" s="25" t="s">
        <v>463</v>
      </c>
      <c r="AI198" s="25" t="s">
        <v>457</v>
      </c>
      <c r="AJ198" s="25" t="s">
        <v>437</v>
      </c>
      <c r="AK198" s="52" t="s">
        <v>897</v>
      </c>
      <c r="AL198" s="142" t="s">
        <v>890</v>
      </c>
      <c r="AM198" s="25">
        <v>29</v>
      </c>
      <c r="AN198" s="25">
        <v>30</v>
      </c>
      <c r="AO198" s="25">
        <v>31</v>
      </c>
      <c r="AP198" s="25">
        <v>32</v>
      </c>
      <c r="AQ198" s="25">
        <v>33</v>
      </c>
      <c r="AR198" s="25">
        <v>33</v>
      </c>
      <c r="AS198" s="25"/>
      <c r="AT198" s="25"/>
      <c r="AU198" s="30">
        <f>+AO198</f>
        <v>31</v>
      </c>
      <c r="AV198" s="24"/>
      <c r="AW198" s="143"/>
      <c r="AX198" s="24"/>
      <c r="AY198" s="24"/>
      <c r="AZ198" s="24"/>
      <c r="BA198" s="25">
        <v>30</v>
      </c>
      <c r="BB198" s="25"/>
      <c r="BC198" s="25"/>
      <c r="BD198" s="25"/>
      <c r="BE198" s="25"/>
      <c r="BF198" s="25"/>
      <c r="BG198" s="25">
        <v>0</v>
      </c>
    </row>
    <row r="199" spans="1:59" ht="84.75" customHeight="1" x14ac:dyDescent="0.25">
      <c r="A199" s="43" t="s">
        <v>24</v>
      </c>
      <c r="B199" s="43" t="s">
        <v>25</v>
      </c>
      <c r="C199" s="43" t="s">
        <v>26</v>
      </c>
      <c r="D199" s="43" t="s">
        <v>161</v>
      </c>
      <c r="E199" s="43" t="s">
        <v>161</v>
      </c>
      <c r="F199" s="30" t="s">
        <v>154</v>
      </c>
      <c r="G199" s="30" t="s">
        <v>79</v>
      </c>
      <c r="H199" s="30" t="s">
        <v>74</v>
      </c>
      <c r="I199" s="30" t="s">
        <v>881</v>
      </c>
      <c r="J199" s="30" t="s">
        <v>805</v>
      </c>
      <c r="K199" s="30" t="s">
        <v>704</v>
      </c>
      <c r="L199" s="44" t="s">
        <v>882</v>
      </c>
      <c r="M199" s="30" t="s">
        <v>883</v>
      </c>
      <c r="N199" s="30">
        <v>14</v>
      </c>
      <c r="O199" s="30" t="s">
        <v>883</v>
      </c>
      <c r="P199" s="30">
        <v>86</v>
      </c>
      <c r="Q199" s="144" t="s">
        <v>174</v>
      </c>
      <c r="R199" s="30" t="s">
        <v>81</v>
      </c>
      <c r="S199" s="30"/>
      <c r="T199" s="30"/>
      <c r="U199" s="30"/>
      <c r="V199" s="30"/>
      <c r="W199" s="30"/>
      <c r="X199" s="30"/>
      <c r="Y199" s="30"/>
      <c r="Z199" s="30"/>
      <c r="AA199" s="30"/>
      <c r="AB199" s="30"/>
      <c r="AC199" s="30"/>
      <c r="AD199" s="30"/>
      <c r="AE199" s="30"/>
      <c r="AF199" s="30"/>
      <c r="AG199" s="30" t="s">
        <v>444</v>
      </c>
      <c r="AH199" s="30" t="s">
        <v>463</v>
      </c>
      <c r="AI199" s="30" t="s">
        <v>441</v>
      </c>
      <c r="AJ199" s="30" t="s">
        <v>437</v>
      </c>
      <c r="AK199" s="36" t="s">
        <v>898</v>
      </c>
      <c r="AL199" s="144" t="s">
        <v>890</v>
      </c>
      <c r="AM199" s="30">
        <v>61</v>
      </c>
      <c r="AN199" s="30">
        <v>62</v>
      </c>
      <c r="AO199" s="30">
        <v>63</v>
      </c>
      <c r="AP199" s="30">
        <v>64</v>
      </c>
      <c r="AQ199" s="30">
        <v>65</v>
      </c>
      <c r="AR199" s="30">
        <v>65</v>
      </c>
      <c r="AS199" s="30">
        <v>48</v>
      </c>
      <c r="AT199" s="30"/>
      <c r="AU199" s="30">
        <f>+AO199</f>
        <v>63</v>
      </c>
      <c r="AV199" s="29"/>
      <c r="AW199" s="146"/>
      <c r="AX199" s="29"/>
      <c r="AY199" s="29"/>
      <c r="AZ199" s="29"/>
      <c r="BA199" s="30">
        <v>57</v>
      </c>
      <c r="BB199" s="30"/>
      <c r="BC199" s="30"/>
      <c r="BD199" s="30"/>
      <c r="BE199" s="30"/>
      <c r="BF199" s="30"/>
      <c r="BG199" s="30">
        <v>0</v>
      </c>
    </row>
    <row r="200" spans="1:59" ht="84.75" customHeight="1" x14ac:dyDescent="0.25">
      <c r="A200" s="51" t="s">
        <v>24</v>
      </c>
      <c r="B200" s="51" t="s">
        <v>25</v>
      </c>
      <c r="C200" s="51" t="s">
        <v>26</v>
      </c>
      <c r="D200" s="51" t="s">
        <v>161</v>
      </c>
      <c r="E200" s="51" t="s">
        <v>165</v>
      </c>
      <c r="F200" s="25" t="s">
        <v>28</v>
      </c>
      <c r="G200" s="25" t="s">
        <v>175</v>
      </c>
      <c r="H200" s="25" t="s">
        <v>74</v>
      </c>
      <c r="I200" s="25" t="s">
        <v>881</v>
      </c>
      <c r="J200" s="25" t="s">
        <v>853</v>
      </c>
      <c r="K200" s="25" t="s">
        <v>899</v>
      </c>
      <c r="L200" s="78" t="s">
        <v>882</v>
      </c>
      <c r="M200" s="25" t="s">
        <v>883</v>
      </c>
      <c r="N200" s="25">
        <v>14</v>
      </c>
      <c r="O200" s="25" t="s">
        <v>883</v>
      </c>
      <c r="P200" s="25">
        <v>87</v>
      </c>
      <c r="Q200" s="142" t="s">
        <v>176</v>
      </c>
      <c r="R200" s="25" t="s">
        <v>10</v>
      </c>
      <c r="S200" s="25"/>
      <c r="T200" s="25"/>
      <c r="U200" s="25"/>
      <c r="V200" s="25"/>
      <c r="W200" s="25"/>
      <c r="X200" s="25"/>
      <c r="Y200" s="25"/>
      <c r="Z200" s="25"/>
      <c r="AA200" s="25"/>
      <c r="AB200" s="25"/>
      <c r="AC200" s="25"/>
      <c r="AD200" s="25"/>
      <c r="AE200" s="25"/>
      <c r="AF200" s="25"/>
      <c r="AG200" s="25" t="s">
        <v>444</v>
      </c>
      <c r="AH200" s="25" t="s">
        <v>463</v>
      </c>
      <c r="AI200" s="25" t="s">
        <v>441</v>
      </c>
      <c r="AJ200" s="25" t="s">
        <v>445</v>
      </c>
      <c r="AK200" s="52" t="s">
        <v>900</v>
      </c>
      <c r="AL200" s="142" t="s">
        <v>887</v>
      </c>
      <c r="AM200" s="99">
        <v>2222</v>
      </c>
      <c r="AN200" s="99">
        <v>2900</v>
      </c>
      <c r="AO200" s="99">
        <v>3600</v>
      </c>
      <c r="AP200" s="99">
        <v>4300</v>
      </c>
      <c r="AQ200" s="99">
        <v>5000</v>
      </c>
      <c r="AR200" s="99">
        <v>5000</v>
      </c>
      <c r="AS200" s="99">
        <v>3119</v>
      </c>
      <c r="AT200" s="99">
        <v>2900</v>
      </c>
      <c r="AU200" s="30">
        <f>+AO200</f>
        <v>3600</v>
      </c>
      <c r="AV200" s="24"/>
      <c r="AW200" s="143"/>
      <c r="AX200" s="24"/>
      <c r="AY200" s="24"/>
      <c r="AZ200" s="24"/>
      <c r="BA200" s="25">
        <v>3200</v>
      </c>
      <c r="BB200" s="25"/>
      <c r="BC200" s="25"/>
      <c r="BD200" s="25"/>
      <c r="BE200" s="25"/>
      <c r="BF200" s="25"/>
      <c r="BG200" s="25">
        <v>3600</v>
      </c>
    </row>
    <row r="201" spans="1:59" ht="84.75" customHeight="1" x14ac:dyDescent="0.25">
      <c r="A201" s="51" t="s">
        <v>24</v>
      </c>
      <c r="B201" s="51" t="s">
        <v>193</v>
      </c>
      <c r="C201" s="51" t="s">
        <v>194</v>
      </c>
      <c r="D201" s="51" t="s">
        <v>195</v>
      </c>
      <c r="E201" s="51" t="s">
        <v>195</v>
      </c>
      <c r="F201" s="25" t="s">
        <v>170</v>
      </c>
      <c r="G201" s="25" t="s">
        <v>29</v>
      </c>
      <c r="H201" s="107" t="s">
        <v>30</v>
      </c>
      <c r="I201" s="25" t="s">
        <v>431</v>
      </c>
      <c r="J201" s="25"/>
      <c r="K201" s="24"/>
      <c r="L201" s="25" t="s">
        <v>901</v>
      </c>
      <c r="M201" s="25" t="s">
        <v>902</v>
      </c>
      <c r="N201" s="24"/>
      <c r="O201" s="24"/>
      <c r="P201" s="25">
        <v>111</v>
      </c>
      <c r="Q201" s="52" t="s">
        <v>196</v>
      </c>
      <c r="R201" s="25" t="s">
        <v>36</v>
      </c>
      <c r="S201" s="25"/>
      <c r="T201" s="25" t="s">
        <v>197</v>
      </c>
      <c r="U201" s="25"/>
      <c r="V201" s="25"/>
      <c r="W201" s="25"/>
      <c r="X201" s="25"/>
      <c r="Y201" s="25"/>
      <c r="Z201" s="25"/>
      <c r="AA201" s="25"/>
      <c r="AB201" s="25"/>
      <c r="AC201" s="25"/>
      <c r="AD201" s="25"/>
      <c r="AE201" s="25"/>
      <c r="AF201" s="25"/>
      <c r="AG201" s="25" t="s">
        <v>444</v>
      </c>
      <c r="AH201" s="25" t="s">
        <v>463</v>
      </c>
      <c r="AI201" s="25" t="s">
        <v>457</v>
      </c>
      <c r="AJ201" s="25" t="s">
        <v>445</v>
      </c>
      <c r="AK201" s="23" t="s">
        <v>903</v>
      </c>
      <c r="AL201" s="23" t="s">
        <v>904</v>
      </c>
      <c r="AM201" s="25">
        <v>0</v>
      </c>
      <c r="AN201" s="25">
        <v>220</v>
      </c>
      <c r="AO201" s="25">
        <v>320</v>
      </c>
      <c r="AP201" s="25">
        <v>400</v>
      </c>
      <c r="AQ201" s="25">
        <v>450</v>
      </c>
      <c r="AR201" s="25">
        <v>450</v>
      </c>
      <c r="AS201" s="25">
        <v>220</v>
      </c>
      <c r="AT201" s="25">
        <v>0</v>
      </c>
      <c r="AU201" s="148">
        <v>320</v>
      </c>
      <c r="AV201" s="25">
        <v>0</v>
      </c>
      <c r="AW201" s="56"/>
      <c r="AX201" s="25">
        <v>0</v>
      </c>
      <c r="AY201" s="24"/>
      <c r="AZ201" s="23"/>
      <c r="BA201" s="25">
        <v>0</v>
      </c>
      <c r="BB201" s="23"/>
      <c r="BC201" s="23"/>
      <c r="BD201" s="23"/>
      <c r="BE201" s="23"/>
      <c r="BF201" s="23"/>
      <c r="BG201" s="23"/>
    </row>
    <row r="202" spans="1:59" ht="82.5" customHeight="1" x14ac:dyDescent="0.25">
      <c r="A202" s="43" t="s">
        <v>24</v>
      </c>
      <c r="B202" s="43" t="s">
        <v>193</v>
      </c>
      <c r="C202" s="43" t="s">
        <v>194</v>
      </c>
      <c r="D202" s="43" t="s">
        <v>195</v>
      </c>
      <c r="E202" s="43" t="s">
        <v>195</v>
      </c>
      <c r="F202" s="30" t="s">
        <v>170</v>
      </c>
      <c r="G202" s="30" t="s">
        <v>29</v>
      </c>
      <c r="H202" s="107" t="s">
        <v>30</v>
      </c>
      <c r="I202" s="30" t="s">
        <v>431</v>
      </c>
      <c r="J202" s="30"/>
      <c r="K202" s="29"/>
      <c r="L202" s="30" t="s">
        <v>901</v>
      </c>
      <c r="M202" s="30" t="s">
        <v>902</v>
      </c>
      <c r="N202" s="29"/>
      <c r="O202" s="29"/>
      <c r="P202" s="30">
        <v>112</v>
      </c>
      <c r="Q202" s="36" t="s">
        <v>198</v>
      </c>
      <c r="R202" s="30" t="s">
        <v>36</v>
      </c>
      <c r="S202" s="30"/>
      <c r="T202" s="30" t="s">
        <v>199</v>
      </c>
      <c r="U202" s="30"/>
      <c r="V202" s="30"/>
      <c r="W202" s="30"/>
      <c r="X202" s="30"/>
      <c r="Y202" s="30"/>
      <c r="Z202" s="30"/>
      <c r="AA202" s="30"/>
      <c r="AB202" s="30"/>
      <c r="AC202" s="30"/>
      <c r="AD202" s="30"/>
      <c r="AE202" s="30"/>
      <c r="AF202" s="30"/>
      <c r="AG202" s="30" t="s">
        <v>444</v>
      </c>
      <c r="AH202" s="30" t="s">
        <v>535</v>
      </c>
      <c r="AI202" s="30" t="s">
        <v>441</v>
      </c>
      <c r="AJ202" s="30" t="s">
        <v>437</v>
      </c>
      <c r="AK202" s="28" t="s">
        <v>198</v>
      </c>
      <c r="AL202" s="28" t="s">
        <v>905</v>
      </c>
      <c r="AM202" s="30">
        <v>0</v>
      </c>
      <c r="AN202" s="30">
        <v>0</v>
      </c>
      <c r="AO202" s="30">
        <v>100</v>
      </c>
      <c r="AP202" s="30">
        <v>100</v>
      </c>
      <c r="AQ202" s="30">
        <v>100</v>
      </c>
      <c r="AR202" s="30">
        <v>100</v>
      </c>
      <c r="AS202" s="30"/>
      <c r="AT202" s="30"/>
      <c r="AU202" s="30">
        <v>100</v>
      </c>
      <c r="AV202" s="30">
        <v>0</v>
      </c>
      <c r="AW202" s="57"/>
      <c r="AX202" s="30">
        <v>0</v>
      </c>
      <c r="AY202" s="29"/>
      <c r="AZ202" s="28"/>
      <c r="BA202" s="30">
        <v>40</v>
      </c>
      <c r="BB202" s="28"/>
      <c r="BC202" s="28"/>
      <c r="BD202" s="28"/>
      <c r="BE202" s="28"/>
      <c r="BF202" s="28"/>
      <c r="BG202" s="28">
        <v>100</v>
      </c>
    </row>
    <row r="203" spans="1:59" ht="84.75" customHeight="1" x14ac:dyDescent="0.25">
      <c r="A203" s="51" t="s">
        <v>24</v>
      </c>
      <c r="B203" s="51" t="s">
        <v>193</v>
      </c>
      <c r="C203" s="51" t="s">
        <v>194</v>
      </c>
      <c r="D203" s="51" t="s">
        <v>195</v>
      </c>
      <c r="E203" s="51" t="s">
        <v>195</v>
      </c>
      <c r="F203" s="25" t="s">
        <v>170</v>
      </c>
      <c r="G203" s="25" t="s">
        <v>29</v>
      </c>
      <c r="H203" s="107" t="s">
        <v>30</v>
      </c>
      <c r="I203" s="25" t="s">
        <v>431</v>
      </c>
      <c r="J203" s="25"/>
      <c r="K203" s="24"/>
      <c r="L203" s="25" t="s">
        <v>901</v>
      </c>
      <c r="M203" s="25" t="s">
        <v>902</v>
      </c>
      <c r="N203" s="24"/>
      <c r="O203" s="24"/>
      <c r="P203" s="25">
        <v>113</v>
      </c>
      <c r="Q203" s="52" t="s">
        <v>200</v>
      </c>
      <c r="R203" s="25" t="s">
        <v>36</v>
      </c>
      <c r="S203" s="25"/>
      <c r="T203" s="25" t="s">
        <v>197</v>
      </c>
      <c r="U203" s="25"/>
      <c r="V203" s="25"/>
      <c r="W203" s="25"/>
      <c r="X203" s="25"/>
      <c r="Y203" s="25"/>
      <c r="Z203" s="25"/>
      <c r="AA203" s="25"/>
      <c r="AB203" s="25"/>
      <c r="AC203" s="25"/>
      <c r="AD203" s="25"/>
      <c r="AE203" s="25"/>
      <c r="AF203" s="25"/>
      <c r="AG203" s="25" t="s">
        <v>444</v>
      </c>
      <c r="AH203" s="25" t="s">
        <v>463</v>
      </c>
      <c r="AI203" s="25" t="s">
        <v>441</v>
      </c>
      <c r="AJ203" s="25" t="s">
        <v>437</v>
      </c>
      <c r="AK203" s="23" t="s">
        <v>906</v>
      </c>
      <c r="AL203" s="23" t="s">
        <v>907</v>
      </c>
      <c r="AM203" s="25">
        <v>0</v>
      </c>
      <c r="AN203" s="25">
        <v>0</v>
      </c>
      <c r="AO203" s="149">
        <v>100</v>
      </c>
      <c r="AP203" s="25">
        <v>100</v>
      </c>
      <c r="AQ203" s="25">
        <v>100</v>
      </c>
      <c r="AR203" s="150">
        <v>100</v>
      </c>
      <c r="AS203" s="25"/>
      <c r="AT203" s="25">
        <v>0</v>
      </c>
      <c r="AU203" s="149">
        <v>100</v>
      </c>
      <c r="AV203" s="25">
        <v>0</v>
      </c>
      <c r="AW203" s="56"/>
      <c r="AX203" s="25">
        <v>20</v>
      </c>
      <c r="AY203" s="24"/>
      <c r="AZ203" s="23"/>
      <c r="BA203" s="25">
        <v>20</v>
      </c>
      <c r="BB203" s="23"/>
      <c r="BC203" s="23"/>
      <c r="BD203" s="23"/>
      <c r="BE203" s="23"/>
      <c r="BF203" s="23"/>
      <c r="BG203" s="23"/>
    </row>
    <row r="204" spans="1:59" ht="84.75" customHeight="1" x14ac:dyDescent="0.25">
      <c r="A204" s="43" t="s">
        <v>24</v>
      </c>
      <c r="B204" s="43" t="s">
        <v>193</v>
      </c>
      <c r="C204" s="43" t="s">
        <v>194</v>
      </c>
      <c r="D204" s="43" t="s">
        <v>195</v>
      </c>
      <c r="E204" s="43" t="s">
        <v>195</v>
      </c>
      <c r="F204" s="30" t="s">
        <v>170</v>
      </c>
      <c r="G204" s="30" t="s">
        <v>29</v>
      </c>
      <c r="H204" s="107" t="s">
        <v>30</v>
      </c>
      <c r="I204" s="30" t="s">
        <v>431</v>
      </c>
      <c r="J204" s="30"/>
      <c r="K204" s="29"/>
      <c r="L204" s="30" t="s">
        <v>901</v>
      </c>
      <c r="M204" s="30" t="s">
        <v>902</v>
      </c>
      <c r="N204" s="29"/>
      <c r="O204" s="29"/>
      <c r="P204" s="30">
        <v>114</v>
      </c>
      <c r="Q204" s="36" t="s">
        <v>201</v>
      </c>
      <c r="R204" s="30" t="s">
        <v>36</v>
      </c>
      <c r="S204" s="30"/>
      <c r="T204" s="30" t="s">
        <v>199</v>
      </c>
      <c r="U204" s="30"/>
      <c r="V204" s="30"/>
      <c r="W204" s="30"/>
      <c r="X204" s="30"/>
      <c r="Y204" s="30"/>
      <c r="Z204" s="30"/>
      <c r="AA204" s="30"/>
      <c r="AB204" s="30"/>
      <c r="AC204" s="30"/>
      <c r="AD204" s="30"/>
      <c r="AE204" s="30"/>
      <c r="AF204" s="30"/>
      <c r="AG204" s="30" t="s">
        <v>444</v>
      </c>
      <c r="AH204" s="30" t="s">
        <v>463</v>
      </c>
      <c r="AI204" s="30" t="s">
        <v>908</v>
      </c>
      <c r="AJ204" s="30" t="s">
        <v>437</v>
      </c>
      <c r="AK204" s="28" t="s">
        <v>906</v>
      </c>
      <c r="AL204" s="28" t="s">
        <v>909</v>
      </c>
      <c r="AM204" s="30">
        <v>0</v>
      </c>
      <c r="AN204" s="30">
        <v>100</v>
      </c>
      <c r="AO204" s="30">
        <v>100</v>
      </c>
      <c r="AP204" s="30">
        <v>100</v>
      </c>
      <c r="AQ204" s="30">
        <v>100</v>
      </c>
      <c r="AR204" s="30">
        <v>100</v>
      </c>
      <c r="AS204" s="30">
        <v>100</v>
      </c>
      <c r="AT204" s="30">
        <v>0</v>
      </c>
      <c r="AU204" s="151">
        <v>100</v>
      </c>
      <c r="AV204" s="30">
        <v>0</v>
      </c>
      <c r="AW204" s="57"/>
      <c r="AX204" s="30">
        <v>10</v>
      </c>
      <c r="AY204" s="29"/>
      <c r="AZ204" s="28"/>
      <c r="BA204" s="30">
        <v>10</v>
      </c>
      <c r="BB204" s="28"/>
      <c r="BC204" s="28"/>
      <c r="BD204" s="28"/>
      <c r="BE204" s="28"/>
      <c r="BF204" s="28"/>
      <c r="BG204" s="28"/>
    </row>
    <row r="205" spans="1:59" ht="84.75" customHeight="1" x14ac:dyDescent="0.25">
      <c r="A205" s="51" t="s">
        <v>24</v>
      </c>
      <c r="B205" s="51" t="s">
        <v>193</v>
      </c>
      <c r="C205" s="51" t="s">
        <v>194</v>
      </c>
      <c r="D205" s="51" t="s">
        <v>195</v>
      </c>
      <c r="E205" s="51" t="s">
        <v>195</v>
      </c>
      <c r="F205" s="25" t="s">
        <v>170</v>
      </c>
      <c r="G205" s="25" t="s">
        <v>29</v>
      </c>
      <c r="H205" s="107" t="s">
        <v>30</v>
      </c>
      <c r="I205" s="25" t="s">
        <v>431</v>
      </c>
      <c r="J205" s="25"/>
      <c r="K205" s="24"/>
      <c r="L205" s="25" t="s">
        <v>901</v>
      </c>
      <c r="M205" s="25" t="s">
        <v>902</v>
      </c>
      <c r="N205" s="24"/>
      <c r="O205" s="24"/>
      <c r="P205" s="25">
        <v>115</v>
      </c>
      <c r="Q205" s="52" t="s">
        <v>202</v>
      </c>
      <c r="R205" s="25" t="s">
        <v>36</v>
      </c>
      <c r="S205" s="25"/>
      <c r="T205" s="25" t="s">
        <v>55</v>
      </c>
      <c r="U205" s="25"/>
      <c r="V205" s="25"/>
      <c r="W205" s="25"/>
      <c r="X205" s="25"/>
      <c r="Y205" s="25"/>
      <c r="Z205" s="25"/>
      <c r="AA205" s="25"/>
      <c r="AB205" s="25"/>
      <c r="AC205" s="25"/>
      <c r="AD205" s="25"/>
      <c r="AE205" s="25"/>
      <c r="AF205" s="25"/>
      <c r="AG205" s="25" t="s">
        <v>444</v>
      </c>
      <c r="AH205" s="25" t="s">
        <v>463</v>
      </c>
      <c r="AI205" s="25" t="s">
        <v>441</v>
      </c>
      <c r="AJ205" s="25" t="s">
        <v>437</v>
      </c>
      <c r="AK205" s="23" t="s">
        <v>910</v>
      </c>
      <c r="AL205" s="23" t="s">
        <v>911</v>
      </c>
      <c r="AM205" s="25">
        <v>0</v>
      </c>
      <c r="AN205" s="25">
        <v>0</v>
      </c>
      <c r="AO205" s="25">
        <v>100</v>
      </c>
      <c r="AP205" s="25">
        <v>100</v>
      </c>
      <c r="AQ205" s="25">
        <v>100</v>
      </c>
      <c r="AR205" s="25">
        <v>100</v>
      </c>
      <c r="AS205" s="25"/>
      <c r="AT205" s="25">
        <v>0</v>
      </c>
      <c r="AU205" s="149">
        <v>100</v>
      </c>
      <c r="AV205" s="25">
        <v>0</v>
      </c>
      <c r="AW205" s="56"/>
      <c r="AX205" s="25">
        <v>15</v>
      </c>
      <c r="AY205" s="24"/>
      <c r="AZ205" s="23"/>
      <c r="BA205" s="25">
        <v>30</v>
      </c>
      <c r="BB205" s="23"/>
      <c r="BC205" s="23"/>
      <c r="BD205" s="23"/>
      <c r="BE205" s="23"/>
      <c r="BF205" s="23"/>
      <c r="BG205" s="23"/>
    </row>
    <row r="206" spans="1:59" ht="84.75" customHeight="1" x14ac:dyDescent="0.25">
      <c r="A206" s="43" t="s">
        <v>24</v>
      </c>
      <c r="B206" s="43" t="s">
        <v>193</v>
      </c>
      <c r="C206" s="43" t="s">
        <v>194</v>
      </c>
      <c r="D206" s="43" t="s">
        <v>195</v>
      </c>
      <c r="E206" s="43" t="s">
        <v>195</v>
      </c>
      <c r="F206" s="30" t="s">
        <v>170</v>
      </c>
      <c r="G206" s="30" t="s">
        <v>29</v>
      </c>
      <c r="H206" s="107" t="s">
        <v>30</v>
      </c>
      <c r="I206" s="30" t="s">
        <v>431</v>
      </c>
      <c r="J206" s="30"/>
      <c r="K206" s="29"/>
      <c r="L206" s="30" t="s">
        <v>901</v>
      </c>
      <c r="M206" s="30" t="s">
        <v>902</v>
      </c>
      <c r="N206" s="29"/>
      <c r="O206" s="29"/>
      <c r="P206" s="30">
        <v>116</v>
      </c>
      <c r="Q206" s="36" t="s">
        <v>203</v>
      </c>
      <c r="R206" s="30" t="s">
        <v>36</v>
      </c>
      <c r="S206" s="30"/>
      <c r="T206" s="30" t="s">
        <v>204</v>
      </c>
      <c r="U206" s="30"/>
      <c r="V206" s="30"/>
      <c r="W206" s="30"/>
      <c r="X206" s="30"/>
      <c r="Y206" s="30"/>
      <c r="Z206" s="30"/>
      <c r="AA206" s="30"/>
      <c r="AB206" s="30"/>
      <c r="AC206" s="30"/>
      <c r="AD206" s="30"/>
      <c r="AE206" s="30"/>
      <c r="AF206" s="30"/>
      <c r="AG206" s="30" t="s">
        <v>444</v>
      </c>
      <c r="AH206" s="30" t="s">
        <v>463</v>
      </c>
      <c r="AI206" s="30" t="s">
        <v>441</v>
      </c>
      <c r="AJ206" s="30" t="s">
        <v>437</v>
      </c>
      <c r="AK206" s="28" t="s">
        <v>912</v>
      </c>
      <c r="AL206" s="28" t="s">
        <v>913</v>
      </c>
      <c r="AM206" s="30">
        <v>0</v>
      </c>
      <c r="AN206" s="30">
        <v>0</v>
      </c>
      <c r="AO206" s="30">
        <v>100</v>
      </c>
      <c r="AP206" s="30">
        <v>100</v>
      </c>
      <c r="AQ206" s="30">
        <v>100</v>
      </c>
      <c r="AR206" s="30">
        <v>100</v>
      </c>
      <c r="AS206" s="30"/>
      <c r="AT206" s="30">
        <v>0</v>
      </c>
      <c r="AU206" s="151">
        <v>100</v>
      </c>
      <c r="AV206" s="30">
        <v>0</v>
      </c>
      <c r="AW206" s="57"/>
      <c r="AX206" s="30">
        <v>10</v>
      </c>
      <c r="AY206" s="29"/>
      <c r="AZ206" s="28"/>
      <c r="BA206" s="30">
        <v>30</v>
      </c>
      <c r="BB206" s="28"/>
      <c r="BC206" s="28"/>
      <c r="BD206" s="28"/>
      <c r="BE206" s="28"/>
      <c r="BF206" s="28"/>
      <c r="BG206" s="28"/>
    </row>
    <row r="207" spans="1:59" ht="84.75" customHeight="1" x14ac:dyDescent="0.25">
      <c r="A207" s="51" t="s">
        <v>24</v>
      </c>
      <c r="B207" s="51" t="s">
        <v>193</v>
      </c>
      <c r="C207" s="51" t="s">
        <v>194</v>
      </c>
      <c r="D207" s="51" t="s">
        <v>195</v>
      </c>
      <c r="E207" s="51" t="s">
        <v>195</v>
      </c>
      <c r="F207" s="25" t="s">
        <v>170</v>
      </c>
      <c r="G207" s="25" t="s">
        <v>29</v>
      </c>
      <c r="H207" s="107" t="s">
        <v>30</v>
      </c>
      <c r="I207" s="25" t="s">
        <v>431</v>
      </c>
      <c r="J207" s="25"/>
      <c r="K207" s="24"/>
      <c r="L207" s="25" t="s">
        <v>901</v>
      </c>
      <c r="M207" s="25" t="s">
        <v>902</v>
      </c>
      <c r="N207" s="24"/>
      <c r="O207" s="24"/>
      <c r="P207" s="25">
        <v>117</v>
      </c>
      <c r="Q207" s="52" t="s">
        <v>205</v>
      </c>
      <c r="R207" s="25" t="s">
        <v>36</v>
      </c>
      <c r="S207" s="25"/>
      <c r="T207" s="25" t="s">
        <v>199</v>
      </c>
      <c r="U207" s="25"/>
      <c r="V207" s="25"/>
      <c r="W207" s="25"/>
      <c r="X207" s="25"/>
      <c r="Y207" s="25"/>
      <c r="Z207" s="25"/>
      <c r="AA207" s="25"/>
      <c r="AB207" s="25"/>
      <c r="AC207" s="25"/>
      <c r="AD207" s="25"/>
      <c r="AE207" s="25"/>
      <c r="AF207" s="25"/>
      <c r="AG207" s="25" t="s">
        <v>444</v>
      </c>
      <c r="AH207" s="25" t="s">
        <v>463</v>
      </c>
      <c r="AI207" s="25" t="s">
        <v>441</v>
      </c>
      <c r="AJ207" s="25" t="s">
        <v>437</v>
      </c>
      <c r="AK207" s="23" t="s">
        <v>914</v>
      </c>
      <c r="AL207" s="23" t="s">
        <v>915</v>
      </c>
      <c r="AM207" s="25">
        <v>0</v>
      </c>
      <c r="AN207" s="25">
        <v>0</v>
      </c>
      <c r="AO207" s="149">
        <v>100</v>
      </c>
      <c r="AP207" s="149">
        <v>100</v>
      </c>
      <c r="AQ207" s="149">
        <v>100</v>
      </c>
      <c r="AR207" s="149">
        <v>100</v>
      </c>
      <c r="AS207" s="25"/>
      <c r="AT207" s="25">
        <v>0</v>
      </c>
      <c r="AU207" s="149">
        <v>100</v>
      </c>
      <c r="AV207" s="25">
        <v>0</v>
      </c>
      <c r="AW207" s="56"/>
      <c r="AX207" s="25">
        <v>10</v>
      </c>
      <c r="AY207" s="24"/>
      <c r="AZ207" s="23"/>
      <c r="BA207" s="25">
        <v>35</v>
      </c>
      <c r="BB207" s="23"/>
      <c r="BC207" s="23"/>
      <c r="BD207" s="23"/>
      <c r="BE207" s="23"/>
      <c r="BF207" s="23"/>
      <c r="BG207" s="23"/>
    </row>
    <row r="208" spans="1:59" ht="84.75" customHeight="1" x14ac:dyDescent="0.25">
      <c r="A208" s="43" t="s">
        <v>24</v>
      </c>
      <c r="B208" s="43" t="s">
        <v>193</v>
      </c>
      <c r="C208" s="43" t="s">
        <v>194</v>
      </c>
      <c r="D208" s="43" t="s">
        <v>195</v>
      </c>
      <c r="E208" s="43" t="s">
        <v>195</v>
      </c>
      <c r="F208" s="30" t="s">
        <v>170</v>
      </c>
      <c r="G208" s="30" t="s">
        <v>29</v>
      </c>
      <c r="H208" s="107" t="s">
        <v>30</v>
      </c>
      <c r="I208" s="30" t="s">
        <v>431</v>
      </c>
      <c r="J208" s="30"/>
      <c r="K208" s="30"/>
      <c r="L208" s="30" t="s">
        <v>901</v>
      </c>
      <c r="M208" s="30" t="s">
        <v>902</v>
      </c>
      <c r="N208" s="30"/>
      <c r="O208" s="30"/>
      <c r="P208" s="30">
        <v>118</v>
      </c>
      <c r="Q208" s="152" t="s">
        <v>206</v>
      </c>
      <c r="R208" s="30" t="s">
        <v>36</v>
      </c>
      <c r="S208" s="30"/>
      <c r="T208" s="30" t="s">
        <v>197</v>
      </c>
      <c r="U208" s="30"/>
      <c r="V208" s="30"/>
      <c r="W208" s="30"/>
      <c r="X208" s="30"/>
      <c r="Y208" s="30"/>
      <c r="Z208" s="30"/>
      <c r="AA208" s="30"/>
      <c r="AB208" s="30"/>
      <c r="AC208" s="30"/>
      <c r="AD208" s="30"/>
      <c r="AE208" s="30"/>
      <c r="AF208" s="30"/>
      <c r="AG208" s="30" t="s">
        <v>444</v>
      </c>
      <c r="AH208" s="30" t="s">
        <v>463</v>
      </c>
      <c r="AI208" s="30" t="s">
        <v>441</v>
      </c>
      <c r="AJ208" s="30" t="s">
        <v>445</v>
      </c>
      <c r="AK208" s="28" t="s">
        <v>916</v>
      </c>
      <c r="AL208" s="28" t="s">
        <v>917</v>
      </c>
      <c r="AM208" s="30">
        <v>0</v>
      </c>
      <c r="AN208" s="30">
        <v>450</v>
      </c>
      <c r="AO208" s="30">
        <v>400</v>
      </c>
      <c r="AP208" s="30">
        <v>0</v>
      </c>
      <c r="AQ208" s="30">
        <v>0</v>
      </c>
      <c r="AR208" s="30">
        <v>850</v>
      </c>
      <c r="AS208" s="30"/>
      <c r="AT208" s="30"/>
      <c r="AU208" s="30">
        <v>400</v>
      </c>
      <c r="AV208" s="30">
        <v>0</v>
      </c>
      <c r="AW208" s="57"/>
      <c r="AX208" s="30">
        <v>0</v>
      </c>
      <c r="AY208" s="29"/>
      <c r="AZ208" s="28"/>
      <c r="BA208" s="30">
        <v>150</v>
      </c>
      <c r="BB208" s="28"/>
      <c r="BC208" s="28"/>
      <c r="BD208" s="28"/>
      <c r="BE208" s="28"/>
      <c r="BF208" s="28"/>
      <c r="BG208" s="28"/>
    </row>
    <row r="209" spans="1:61" ht="84.75" customHeight="1" x14ac:dyDescent="0.25">
      <c r="A209" s="51" t="s">
        <v>24</v>
      </c>
      <c r="B209" s="51" t="s">
        <v>193</v>
      </c>
      <c r="C209" s="51" t="s">
        <v>194</v>
      </c>
      <c r="D209" s="51" t="s">
        <v>195</v>
      </c>
      <c r="E209" s="51" t="s">
        <v>195</v>
      </c>
      <c r="F209" s="25" t="s">
        <v>170</v>
      </c>
      <c r="G209" s="25" t="s">
        <v>29</v>
      </c>
      <c r="H209" s="107" t="s">
        <v>30</v>
      </c>
      <c r="I209" s="25" t="s">
        <v>431</v>
      </c>
      <c r="J209" s="25"/>
      <c r="K209" s="24"/>
      <c r="L209" s="25" t="s">
        <v>901</v>
      </c>
      <c r="M209" s="25" t="s">
        <v>902</v>
      </c>
      <c r="N209" s="24"/>
      <c r="O209" s="24"/>
      <c r="P209" s="25">
        <v>119</v>
      </c>
      <c r="Q209" s="52" t="s">
        <v>207</v>
      </c>
      <c r="R209" s="25" t="s">
        <v>36</v>
      </c>
      <c r="S209" s="25"/>
      <c r="T209" s="25" t="s">
        <v>197</v>
      </c>
      <c r="U209" s="25"/>
      <c r="V209" s="25"/>
      <c r="W209" s="25"/>
      <c r="X209" s="25"/>
      <c r="Y209" s="25"/>
      <c r="Z209" s="25"/>
      <c r="AA209" s="25"/>
      <c r="AB209" s="25"/>
      <c r="AC209" s="25"/>
      <c r="AD209" s="25"/>
      <c r="AE209" s="25"/>
      <c r="AF209" s="25"/>
      <c r="AG209" s="25" t="s">
        <v>444</v>
      </c>
      <c r="AH209" s="25" t="s">
        <v>463</v>
      </c>
      <c r="AI209" s="25" t="s">
        <v>441</v>
      </c>
      <c r="AJ209" s="25" t="s">
        <v>445</v>
      </c>
      <c r="AK209" s="23" t="s">
        <v>918</v>
      </c>
      <c r="AL209" s="23" t="s">
        <v>919</v>
      </c>
      <c r="AM209" s="25">
        <v>0</v>
      </c>
      <c r="AN209" s="25">
        <v>0</v>
      </c>
      <c r="AO209" s="99">
        <v>2000</v>
      </c>
      <c r="AP209" s="99">
        <v>1000</v>
      </c>
      <c r="AQ209" s="99">
        <v>1000</v>
      </c>
      <c r="AR209" s="99">
        <v>4000</v>
      </c>
      <c r="AS209" s="99"/>
      <c r="AT209" s="99">
        <v>0</v>
      </c>
      <c r="AU209" s="99">
        <v>2000</v>
      </c>
      <c r="AV209" s="25">
        <v>0</v>
      </c>
      <c r="AW209" s="56"/>
      <c r="AX209" s="25">
        <v>0</v>
      </c>
      <c r="AY209" s="24"/>
      <c r="AZ209" s="23"/>
      <c r="BA209" s="25">
        <v>0</v>
      </c>
      <c r="BB209" s="23"/>
      <c r="BC209" s="23"/>
      <c r="BD209" s="23"/>
      <c r="BE209" s="23"/>
      <c r="BF209" s="23"/>
      <c r="BG209" s="23"/>
    </row>
    <row r="210" spans="1:61" ht="84.75" customHeight="1" x14ac:dyDescent="0.25">
      <c r="A210" s="43" t="s">
        <v>24</v>
      </c>
      <c r="B210" s="43" t="s">
        <v>193</v>
      </c>
      <c r="C210" s="43" t="s">
        <v>194</v>
      </c>
      <c r="D210" s="43" t="s">
        <v>195</v>
      </c>
      <c r="E210" s="43" t="s">
        <v>195</v>
      </c>
      <c r="F210" s="30" t="s">
        <v>170</v>
      </c>
      <c r="G210" s="30" t="s">
        <v>29</v>
      </c>
      <c r="H210" s="107" t="s">
        <v>30</v>
      </c>
      <c r="I210" s="30" t="s">
        <v>431</v>
      </c>
      <c r="J210" s="30"/>
      <c r="K210" s="29"/>
      <c r="L210" s="30" t="s">
        <v>901</v>
      </c>
      <c r="M210" s="30" t="s">
        <v>902</v>
      </c>
      <c r="N210" s="29"/>
      <c r="O210" s="29"/>
      <c r="P210" s="30">
        <v>120</v>
      </c>
      <c r="Q210" s="36" t="s">
        <v>208</v>
      </c>
      <c r="R210" s="30" t="s">
        <v>36</v>
      </c>
      <c r="S210" s="30"/>
      <c r="T210" s="30" t="s">
        <v>197</v>
      </c>
      <c r="U210" s="30"/>
      <c r="V210" s="30"/>
      <c r="W210" s="30"/>
      <c r="X210" s="30"/>
      <c r="Y210" s="30"/>
      <c r="Z210" s="30"/>
      <c r="AA210" s="30"/>
      <c r="AB210" s="30"/>
      <c r="AC210" s="30"/>
      <c r="AD210" s="30"/>
      <c r="AE210" s="30"/>
      <c r="AF210" s="30"/>
      <c r="AG210" s="30" t="s">
        <v>444</v>
      </c>
      <c r="AH210" s="30" t="s">
        <v>463</v>
      </c>
      <c r="AI210" s="30" t="s">
        <v>441</v>
      </c>
      <c r="AJ210" s="30" t="s">
        <v>445</v>
      </c>
      <c r="AK210" s="28" t="s">
        <v>920</v>
      </c>
      <c r="AL210" s="28" t="s">
        <v>919</v>
      </c>
      <c r="AM210" s="30">
        <v>0</v>
      </c>
      <c r="AN210" s="30">
        <v>0</v>
      </c>
      <c r="AO210" s="30">
        <v>30</v>
      </c>
      <c r="AP210" s="30">
        <v>40</v>
      </c>
      <c r="AQ210" s="30">
        <v>50</v>
      </c>
      <c r="AR210" s="30">
        <v>120</v>
      </c>
      <c r="AS210" s="30"/>
      <c r="AT210" s="30">
        <v>0</v>
      </c>
      <c r="AU210" s="69">
        <v>30</v>
      </c>
      <c r="AV210" s="30">
        <v>0</v>
      </c>
      <c r="AW210" s="57"/>
      <c r="AX210" s="30">
        <v>0</v>
      </c>
      <c r="AY210" s="29"/>
      <c r="AZ210" s="28"/>
      <c r="BA210" s="30">
        <v>5</v>
      </c>
      <c r="BB210" s="28"/>
      <c r="BC210" s="28"/>
      <c r="BD210" s="28"/>
      <c r="BE210" s="28"/>
      <c r="BF210" s="28"/>
      <c r="BG210" s="28"/>
    </row>
    <row r="211" spans="1:61" s="91" customFormat="1" ht="84.75" customHeight="1" x14ac:dyDescent="0.25">
      <c r="A211" s="89" t="s">
        <v>24</v>
      </c>
      <c r="B211" s="89" t="s">
        <v>25</v>
      </c>
      <c r="C211" s="89" t="s">
        <v>26</v>
      </c>
      <c r="D211" s="118" t="s">
        <v>195</v>
      </c>
      <c r="E211" s="118" t="s">
        <v>195</v>
      </c>
      <c r="F211" s="28" t="s">
        <v>73</v>
      </c>
      <c r="G211" s="28" t="s">
        <v>123</v>
      </c>
      <c r="H211" s="131" t="s">
        <v>74</v>
      </c>
      <c r="I211" s="28"/>
      <c r="J211" s="28" t="s">
        <v>726</v>
      </c>
      <c r="K211" s="28" t="s">
        <v>709</v>
      </c>
      <c r="L211" s="30" t="s">
        <v>901</v>
      </c>
      <c r="M211" s="30" t="s">
        <v>902</v>
      </c>
      <c r="N211" s="108"/>
      <c r="O211" s="28"/>
      <c r="P211" s="69">
        <v>492</v>
      </c>
      <c r="Q211" s="28" t="s">
        <v>921</v>
      </c>
      <c r="R211" s="30" t="s">
        <v>125</v>
      </c>
      <c r="S211" s="28"/>
      <c r="T211" s="28"/>
      <c r="U211" s="28"/>
      <c r="V211" s="28" t="s">
        <v>32</v>
      </c>
      <c r="W211" s="28"/>
      <c r="X211" s="28"/>
      <c r="Y211" s="28"/>
      <c r="Z211" s="28"/>
      <c r="AA211" s="28"/>
      <c r="AB211" s="28"/>
      <c r="AC211" s="28"/>
      <c r="AD211" s="28"/>
      <c r="AE211" s="28"/>
      <c r="AF211" s="28"/>
      <c r="AG211" s="28" t="s">
        <v>434</v>
      </c>
      <c r="AH211" s="28" t="s">
        <v>535</v>
      </c>
      <c r="AI211" s="28" t="s">
        <v>764</v>
      </c>
      <c r="AJ211" s="28" t="s">
        <v>445</v>
      </c>
      <c r="AK211" s="28" t="s">
        <v>922</v>
      </c>
      <c r="AL211" s="28"/>
      <c r="AM211" s="30">
        <v>0</v>
      </c>
      <c r="AN211" s="30"/>
      <c r="AO211" s="30"/>
      <c r="AP211" s="30"/>
      <c r="AQ211" s="30">
        <v>1</v>
      </c>
      <c r="AR211" s="30">
        <v>1</v>
      </c>
      <c r="AS211" s="30"/>
      <c r="AT211" s="30"/>
      <c r="AU211" s="59">
        <f>+AO211</f>
        <v>0</v>
      </c>
      <c r="AV211" s="30"/>
      <c r="AW211" s="153"/>
      <c r="AX211" s="30"/>
      <c r="AY211" s="30"/>
      <c r="AZ211" s="28"/>
      <c r="BA211" s="28"/>
      <c r="BB211" s="28"/>
      <c r="BC211" s="28"/>
      <c r="BD211" s="28"/>
      <c r="BE211" s="28"/>
      <c r="BF211" s="28"/>
      <c r="BG211" s="28"/>
      <c r="BI211" s="86" t="s">
        <v>582</v>
      </c>
    </row>
    <row r="212" spans="1:61" ht="84.75" customHeight="1" x14ac:dyDescent="0.25">
      <c r="A212" s="43" t="s">
        <v>923</v>
      </c>
      <c r="B212" s="89" t="s">
        <v>25</v>
      </c>
      <c r="C212" s="89" t="s">
        <v>26</v>
      </c>
      <c r="D212" s="43" t="s">
        <v>924</v>
      </c>
      <c r="E212" s="43" t="s">
        <v>925</v>
      </c>
      <c r="F212" s="30" t="s">
        <v>28</v>
      </c>
      <c r="G212" s="30" t="s">
        <v>29</v>
      </c>
      <c r="H212" s="30" t="s">
        <v>74</v>
      </c>
      <c r="I212" s="28" t="s">
        <v>926</v>
      </c>
      <c r="J212" s="28" t="s">
        <v>637</v>
      </c>
      <c r="K212" s="28" t="s">
        <v>927</v>
      </c>
      <c r="L212" s="44" t="s">
        <v>928</v>
      </c>
      <c r="M212" s="30" t="s">
        <v>925</v>
      </c>
      <c r="N212" s="30">
        <v>5</v>
      </c>
      <c r="O212" s="30" t="s">
        <v>925</v>
      </c>
      <c r="P212" s="30">
        <v>63</v>
      </c>
      <c r="Q212" s="30" t="s">
        <v>137</v>
      </c>
      <c r="R212" s="30" t="s">
        <v>55</v>
      </c>
      <c r="S212" s="30" t="s">
        <v>32</v>
      </c>
      <c r="T212" s="30">
        <v>3944</v>
      </c>
      <c r="U212" s="30"/>
      <c r="V212" s="30"/>
      <c r="W212" s="30"/>
      <c r="X212" s="30"/>
      <c r="Y212" s="30"/>
      <c r="Z212" s="30"/>
      <c r="AA212" s="30"/>
      <c r="AB212" s="30"/>
      <c r="AC212" s="30"/>
      <c r="AD212" s="30"/>
      <c r="AE212" s="30"/>
      <c r="AF212" s="30"/>
      <c r="AG212" s="30" t="s">
        <v>444</v>
      </c>
      <c r="AH212" s="30" t="s">
        <v>460</v>
      </c>
      <c r="AI212" s="30" t="s">
        <v>457</v>
      </c>
      <c r="AJ212" s="30" t="s">
        <v>445</v>
      </c>
      <c r="AK212" s="36" t="s">
        <v>929</v>
      </c>
      <c r="AL212" s="30" t="s">
        <v>930</v>
      </c>
      <c r="AM212" s="101">
        <v>5300000</v>
      </c>
      <c r="AN212" s="101">
        <v>5600000</v>
      </c>
      <c r="AO212" s="101">
        <v>6033000</v>
      </c>
      <c r="AP212" s="101">
        <v>6469000</v>
      </c>
      <c r="AQ212" s="101">
        <v>7000000</v>
      </c>
      <c r="AR212" s="101">
        <v>7000000</v>
      </c>
      <c r="AS212" s="154">
        <v>5605793</v>
      </c>
      <c r="AT212" s="29"/>
      <c r="AU212" s="101">
        <v>6033000</v>
      </c>
      <c r="AV212" s="154">
        <v>240400</v>
      </c>
      <c r="AW212" s="155">
        <v>1502500</v>
      </c>
      <c r="AX212" s="147">
        <v>3203330</v>
      </c>
      <c r="AY212" s="147">
        <v>3658287</v>
      </c>
      <c r="AZ212" s="49">
        <v>4874711</v>
      </c>
      <c r="BA212" s="49">
        <v>4874711</v>
      </c>
      <c r="BB212" s="147">
        <v>5410202</v>
      </c>
      <c r="BC212" s="147">
        <v>5649400</v>
      </c>
      <c r="BD212" s="147">
        <v>5821286</v>
      </c>
      <c r="BE212" s="147">
        <v>5937880</v>
      </c>
      <c r="BF212" s="147">
        <v>6003990</v>
      </c>
      <c r="BG212" s="147">
        <v>6033000</v>
      </c>
    </row>
    <row r="213" spans="1:61" ht="84.75" customHeight="1" x14ac:dyDescent="0.25">
      <c r="A213" s="43" t="s">
        <v>923</v>
      </c>
      <c r="B213" s="89" t="s">
        <v>25</v>
      </c>
      <c r="C213" s="89" t="s">
        <v>26</v>
      </c>
      <c r="D213" s="43" t="s">
        <v>924</v>
      </c>
      <c r="E213" s="43" t="s">
        <v>925</v>
      </c>
      <c r="F213" s="30" t="s">
        <v>28</v>
      </c>
      <c r="G213" s="107" t="s">
        <v>79</v>
      </c>
      <c r="H213" s="30" t="s">
        <v>74</v>
      </c>
      <c r="I213" s="28" t="s">
        <v>926</v>
      </c>
      <c r="J213" s="28" t="s">
        <v>637</v>
      </c>
      <c r="K213" s="28" t="s">
        <v>927</v>
      </c>
      <c r="L213" s="44" t="s">
        <v>928</v>
      </c>
      <c r="M213" s="30" t="s">
        <v>925</v>
      </c>
      <c r="N213" s="30">
        <v>5</v>
      </c>
      <c r="O213" s="30" t="s">
        <v>925</v>
      </c>
      <c r="P213" s="30">
        <v>64</v>
      </c>
      <c r="Q213" s="30" t="s">
        <v>138</v>
      </c>
      <c r="R213" s="30" t="s">
        <v>55</v>
      </c>
      <c r="S213" s="30" t="s">
        <v>32</v>
      </c>
      <c r="T213" s="30"/>
      <c r="U213" s="30"/>
      <c r="V213" s="30"/>
      <c r="W213" s="30"/>
      <c r="X213" s="30"/>
      <c r="Y213" s="30"/>
      <c r="Z213" s="30"/>
      <c r="AA213" s="30"/>
      <c r="AB213" s="30"/>
      <c r="AC213" s="30"/>
      <c r="AD213" s="30"/>
      <c r="AE213" s="30"/>
      <c r="AF213" s="30"/>
      <c r="AG213" s="30" t="s">
        <v>444</v>
      </c>
      <c r="AH213" s="30" t="s">
        <v>460</v>
      </c>
      <c r="AI213" s="30" t="s">
        <v>457</v>
      </c>
      <c r="AJ213" s="30" t="s">
        <v>445</v>
      </c>
      <c r="AK213" s="36" t="s">
        <v>931</v>
      </c>
      <c r="AL213" s="30" t="s">
        <v>930</v>
      </c>
      <c r="AM213" s="101">
        <v>1780000</v>
      </c>
      <c r="AN213" s="101">
        <v>1824000</v>
      </c>
      <c r="AO213" s="101">
        <v>1862000</v>
      </c>
      <c r="AP213" s="101">
        <v>1900000</v>
      </c>
      <c r="AQ213" s="101">
        <v>1900000</v>
      </c>
      <c r="AR213" s="101">
        <v>1900000</v>
      </c>
      <c r="AS213" s="154">
        <v>1872907</v>
      </c>
      <c r="AT213" s="29"/>
      <c r="AU213" s="30">
        <f>+AO213</f>
        <v>1862000</v>
      </c>
      <c r="AV213" s="156">
        <v>74480</v>
      </c>
      <c r="AW213" s="156">
        <v>463725</v>
      </c>
      <c r="AX213" s="157">
        <v>988662</v>
      </c>
      <c r="AY213" s="157">
        <v>1129078</v>
      </c>
      <c r="AZ213" s="49">
        <v>1504511</v>
      </c>
      <c r="BA213" s="147">
        <v>1602635</v>
      </c>
      <c r="BB213" s="147">
        <v>1669782</v>
      </c>
      <c r="BC213" s="147">
        <v>1743607</v>
      </c>
      <c r="BD213" s="147">
        <v>1796657</v>
      </c>
      <c r="BE213" s="147">
        <v>1832643</v>
      </c>
      <c r="BF213" s="147">
        <v>1853046</v>
      </c>
      <c r="BG213" s="147">
        <v>1862000</v>
      </c>
    </row>
    <row r="214" spans="1:61" ht="101.25" customHeight="1" x14ac:dyDescent="0.25">
      <c r="A214" s="43" t="s">
        <v>923</v>
      </c>
      <c r="B214" s="43" t="s">
        <v>25</v>
      </c>
      <c r="C214" s="43" t="s">
        <v>26</v>
      </c>
      <c r="D214" s="43" t="s">
        <v>924</v>
      </c>
      <c r="E214" s="43" t="s">
        <v>925</v>
      </c>
      <c r="F214" s="30" t="s">
        <v>28</v>
      </c>
      <c r="G214" s="30" t="s">
        <v>156</v>
      </c>
      <c r="H214" s="30" t="s">
        <v>74</v>
      </c>
      <c r="I214" s="30" t="s">
        <v>926</v>
      </c>
      <c r="J214" s="30" t="s">
        <v>637</v>
      </c>
      <c r="K214" s="30" t="s">
        <v>927</v>
      </c>
      <c r="L214" s="44" t="s">
        <v>928</v>
      </c>
      <c r="M214" s="30" t="s">
        <v>925</v>
      </c>
      <c r="N214" s="30">
        <v>5</v>
      </c>
      <c r="O214" s="30" t="s">
        <v>925</v>
      </c>
      <c r="P214" s="30">
        <v>477</v>
      </c>
      <c r="Q214" s="30" t="s">
        <v>159</v>
      </c>
      <c r="R214" s="30" t="s">
        <v>119</v>
      </c>
      <c r="S214" s="30"/>
      <c r="T214" s="30"/>
      <c r="U214" s="30" t="s">
        <v>32</v>
      </c>
      <c r="V214" s="30"/>
      <c r="W214" s="30"/>
      <c r="X214" s="30"/>
      <c r="Y214" s="30"/>
      <c r="Z214" s="30"/>
      <c r="AA214" s="30"/>
      <c r="AB214" s="30"/>
      <c r="AC214" s="30"/>
      <c r="AD214" s="30"/>
      <c r="AE214" s="30"/>
      <c r="AF214" s="30"/>
      <c r="AG214" s="30" t="s">
        <v>434</v>
      </c>
      <c r="AH214" s="30" t="s">
        <v>463</v>
      </c>
      <c r="AI214" s="30" t="s">
        <v>436</v>
      </c>
      <c r="AJ214" s="30" t="s">
        <v>756</v>
      </c>
      <c r="AK214" s="36" t="s">
        <v>932</v>
      </c>
      <c r="AL214" s="95"/>
      <c r="AM214" s="119"/>
      <c r="AN214" s="119"/>
      <c r="AO214" s="30">
        <v>100</v>
      </c>
      <c r="AP214" s="30">
        <v>100</v>
      </c>
      <c r="AQ214" s="30">
        <v>100</v>
      </c>
      <c r="AR214" s="30">
        <v>100</v>
      </c>
      <c r="AS214" s="50"/>
      <c r="AT214" s="30"/>
      <c r="AU214" s="30">
        <v>100</v>
      </c>
      <c r="AV214" s="50">
        <v>0</v>
      </c>
      <c r="AW214" s="93">
        <v>0</v>
      </c>
      <c r="AX214" s="116">
        <v>36</v>
      </c>
      <c r="AY214" s="29"/>
      <c r="AZ214" s="101"/>
      <c r="BA214" s="29"/>
      <c r="BB214" s="29"/>
      <c r="BC214" s="29"/>
      <c r="BD214" s="29"/>
      <c r="BE214" s="29"/>
      <c r="BF214" s="29"/>
      <c r="BG214" s="29"/>
    </row>
    <row r="215" spans="1:61" ht="84.75" customHeight="1" x14ac:dyDescent="0.25">
      <c r="A215" s="43" t="s">
        <v>923</v>
      </c>
      <c r="B215" s="158" t="s">
        <v>25</v>
      </c>
      <c r="C215" s="158" t="s">
        <v>26</v>
      </c>
      <c r="D215" s="43" t="s">
        <v>924</v>
      </c>
      <c r="E215" s="43" t="s">
        <v>925</v>
      </c>
      <c r="F215" s="120" t="s">
        <v>28</v>
      </c>
      <c r="G215" s="120" t="s">
        <v>156</v>
      </c>
      <c r="H215" s="120" t="s">
        <v>74</v>
      </c>
      <c r="I215" s="120" t="s">
        <v>926</v>
      </c>
      <c r="J215" s="120" t="s">
        <v>637</v>
      </c>
      <c r="K215" s="120" t="s">
        <v>927</v>
      </c>
      <c r="L215" s="140" t="s">
        <v>928</v>
      </c>
      <c r="M215" s="30" t="s">
        <v>925</v>
      </c>
      <c r="N215" s="120">
        <v>5</v>
      </c>
      <c r="O215" s="30" t="s">
        <v>925</v>
      </c>
      <c r="P215" s="120">
        <v>478</v>
      </c>
      <c r="Q215" s="120" t="s">
        <v>160</v>
      </c>
      <c r="R215" s="30" t="s">
        <v>125</v>
      </c>
      <c r="S215" s="120"/>
      <c r="T215" s="120"/>
      <c r="U215" s="120"/>
      <c r="V215" s="120" t="s">
        <v>32</v>
      </c>
      <c r="W215" s="120"/>
      <c r="X215" s="120"/>
      <c r="Y215" s="120"/>
      <c r="Z215" s="120"/>
      <c r="AA215" s="120"/>
      <c r="AB215" s="120"/>
      <c r="AC215" s="120"/>
      <c r="AD215" s="120"/>
      <c r="AE215" s="120"/>
      <c r="AF215" s="120"/>
      <c r="AG215" s="120" t="s">
        <v>444</v>
      </c>
      <c r="AH215" s="30" t="s">
        <v>535</v>
      </c>
      <c r="AI215" s="120" t="s">
        <v>457</v>
      </c>
      <c r="AJ215" s="120" t="s">
        <v>445</v>
      </c>
      <c r="AK215" s="159" t="s">
        <v>160</v>
      </c>
      <c r="AL215" s="160"/>
      <c r="AM215" s="161"/>
      <c r="AN215" s="161"/>
      <c r="AO215" s="120"/>
      <c r="AP215" s="120"/>
      <c r="AQ215" s="120">
        <v>1</v>
      </c>
      <c r="AR215" s="120">
        <v>1</v>
      </c>
      <c r="AS215" s="162"/>
      <c r="AT215" s="120"/>
      <c r="AU215" s="59">
        <f t="shared" ref="AU215" si="1">+AO215</f>
        <v>0</v>
      </c>
      <c r="AV215" s="160"/>
      <c r="AW215" s="121"/>
      <c r="AX215" s="163"/>
      <c r="AY215" s="163"/>
      <c r="AZ215" s="164"/>
      <c r="BA215" s="163"/>
      <c r="BB215" s="163"/>
      <c r="BC215" s="163"/>
      <c r="BD215" s="163"/>
      <c r="BE215" s="163"/>
      <c r="BF215" s="163"/>
      <c r="BG215" s="163"/>
      <c r="BI215" s="86" t="s">
        <v>582</v>
      </c>
    </row>
    <row r="216" spans="1:61" ht="84.75" customHeight="1" x14ac:dyDescent="0.25">
      <c r="A216" s="43" t="s">
        <v>923</v>
      </c>
      <c r="B216" s="43" t="s">
        <v>25</v>
      </c>
      <c r="C216" s="43" t="s">
        <v>26</v>
      </c>
      <c r="D216" s="43" t="s">
        <v>924</v>
      </c>
      <c r="E216" s="43" t="s">
        <v>925</v>
      </c>
      <c r="F216" s="30" t="s">
        <v>154</v>
      </c>
      <c r="G216" s="30" t="s">
        <v>79</v>
      </c>
      <c r="H216" s="30" t="s">
        <v>74</v>
      </c>
      <c r="I216" s="30" t="s">
        <v>814</v>
      </c>
      <c r="J216" s="30" t="s">
        <v>797</v>
      </c>
      <c r="K216" s="30" t="s">
        <v>798</v>
      </c>
      <c r="L216" s="44" t="s">
        <v>817</v>
      </c>
      <c r="M216" s="30" t="s">
        <v>925</v>
      </c>
      <c r="N216" s="30">
        <v>12</v>
      </c>
      <c r="O216" s="30" t="s">
        <v>925</v>
      </c>
      <c r="P216" s="30">
        <v>509</v>
      </c>
      <c r="Q216" s="30" t="s">
        <v>933</v>
      </c>
      <c r="R216" s="30" t="s">
        <v>81</v>
      </c>
      <c r="S216" s="30"/>
      <c r="T216" s="30"/>
      <c r="U216" s="30"/>
      <c r="V216" s="30"/>
      <c r="W216" s="30"/>
      <c r="X216" s="30"/>
      <c r="Y216" s="30"/>
      <c r="Z216" s="30"/>
      <c r="AA216" s="30"/>
      <c r="AB216" s="30"/>
      <c r="AC216" s="30"/>
      <c r="AD216" s="30"/>
      <c r="AE216" s="30"/>
      <c r="AF216" s="30"/>
      <c r="AG216" s="120" t="s">
        <v>444</v>
      </c>
      <c r="AH216" s="30" t="s">
        <v>448</v>
      </c>
      <c r="AI216" s="30" t="s">
        <v>436</v>
      </c>
      <c r="AJ216" s="30" t="s">
        <v>445</v>
      </c>
      <c r="AK216" s="36" t="s">
        <v>934</v>
      </c>
      <c r="AL216" s="95"/>
      <c r="AM216" s="119"/>
      <c r="AN216" s="119"/>
      <c r="AO216" s="30"/>
      <c r="AP216" s="30"/>
      <c r="AQ216" s="30"/>
      <c r="AR216" s="30"/>
      <c r="AS216" s="50"/>
      <c r="AT216" s="30"/>
      <c r="AU216" s="59">
        <v>96</v>
      </c>
      <c r="AV216" s="50"/>
      <c r="AW216" s="93"/>
      <c r="AX216" s="116"/>
      <c r="AY216" s="29"/>
      <c r="AZ216" s="101"/>
      <c r="BA216" s="30">
        <v>96</v>
      </c>
      <c r="BB216" s="29"/>
      <c r="BC216" s="29"/>
      <c r="BD216" s="29"/>
      <c r="BE216" s="29"/>
      <c r="BF216" s="29"/>
      <c r="BG216" s="29"/>
      <c r="BI216" s="86" t="s">
        <v>582</v>
      </c>
    </row>
    <row r="217" spans="1:61" ht="84.75" customHeight="1" x14ac:dyDescent="0.25">
      <c r="A217" s="43" t="s">
        <v>209</v>
      </c>
      <c r="B217" s="43" t="s">
        <v>25</v>
      </c>
      <c r="C217" s="43" t="s">
        <v>26</v>
      </c>
      <c r="D217" s="43" t="s">
        <v>272</v>
      </c>
      <c r="E217" s="43" t="s">
        <v>272</v>
      </c>
      <c r="F217" s="30" t="s">
        <v>213</v>
      </c>
      <c r="G217" s="30" t="s">
        <v>214</v>
      </c>
      <c r="H217" s="30" t="s">
        <v>215</v>
      </c>
      <c r="I217" s="30" t="s">
        <v>935</v>
      </c>
      <c r="J217" s="30" t="s">
        <v>936</v>
      </c>
      <c r="K217" s="30" t="s">
        <v>937</v>
      </c>
      <c r="L217" s="44" t="s">
        <v>938</v>
      </c>
      <c r="M217" s="30" t="s">
        <v>939</v>
      </c>
      <c r="N217" s="30"/>
      <c r="O217" s="30" t="s">
        <v>940</v>
      </c>
      <c r="P217" s="30">
        <v>143</v>
      </c>
      <c r="Q217" s="30" t="s">
        <v>273</v>
      </c>
      <c r="R217" s="30" t="s">
        <v>55</v>
      </c>
      <c r="S217" s="30" t="s">
        <v>32</v>
      </c>
      <c r="T217" s="30"/>
      <c r="U217" s="30"/>
      <c r="V217" s="30"/>
      <c r="W217" s="30"/>
      <c r="X217" s="30"/>
      <c r="Y217" s="30"/>
      <c r="Z217" s="30"/>
      <c r="AA217" s="30"/>
      <c r="AB217" s="30"/>
      <c r="AC217" s="30"/>
      <c r="AD217" s="30"/>
      <c r="AE217" s="30"/>
      <c r="AF217" s="30"/>
      <c r="AG217" s="30" t="s">
        <v>444</v>
      </c>
      <c r="AH217" s="30" t="s">
        <v>448</v>
      </c>
      <c r="AI217" s="30" t="s">
        <v>503</v>
      </c>
      <c r="AJ217" s="30" t="s">
        <v>437</v>
      </c>
      <c r="AK217" s="29" t="s">
        <v>941</v>
      </c>
      <c r="AL217" s="29"/>
      <c r="AM217" s="30">
        <v>0</v>
      </c>
      <c r="AN217" s="30">
        <v>30</v>
      </c>
      <c r="AO217" s="30">
        <v>50</v>
      </c>
      <c r="AP217" s="30">
        <v>75</v>
      </c>
      <c r="AQ217" s="30">
        <v>100</v>
      </c>
      <c r="AR217" s="30">
        <v>100</v>
      </c>
      <c r="AS217" s="30">
        <v>28.5</v>
      </c>
      <c r="AT217" s="30">
        <v>1.5</v>
      </c>
      <c r="AU217" s="30">
        <v>50</v>
      </c>
      <c r="AV217" s="30"/>
      <c r="AW217" s="39"/>
      <c r="AX217" s="30"/>
      <c r="AY217" s="30"/>
      <c r="AZ217" s="30"/>
      <c r="BA217" s="30"/>
      <c r="BB217" s="30"/>
      <c r="BC217" s="30"/>
      <c r="BD217" s="30"/>
      <c r="BE217" s="30"/>
      <c r="BF217" s="30"/>
      <c r="BG217" s="30">
        <v>50</v>
      </c>
    </row>
    <row r="218" spans="1:61" ht="84.75" customHeight="1" x14ac:dyDescent="0.25">
      <c r="A218" s="43" t="s">
        <v>209</v>
      </c>
      <c r="B218" s="43" t="s">
        <v>25</v>
      </c>
      <c r="C218" s="43" t="s">
        <v>26</v>
      </c>
      <c r="D218" s="43" t="s">
        <v>272</v>
      </c>
      <c r="E218" s="43" t="s">
        <v>272</v>
      </c>
      <c r="F218" s="30" t="s">
        <v>213</v>
      </c>
      <c r="G218" s="30" t="s">
        <v>214</v>
      </c>
      <c r="H218" s="30" t="s">
        <v>215</v>
      </c>
      <c r="I218" s="30" t="s">
        <v>935</v>
      </c>
      <c r="J218" s="30" t="s">
        <v>936</v>
      </c>
      <c r="K218" s="30" t="s">
        <v>942</v>
      </c>
      <c r="L218" s="44" t="s">
        <v>938</v>
      </c>
      <c r="M218" s="30" t="s">
        <v>939</v>
      </c>
      <c r="N218" s="30"/>
      <c r="O218" s="30" t="s">
        <v>940</v>
      </c>
      <c r="P218" s="30">
        <v>100</v>
      </c>
      <c r="Q218" s="30" t="s">
        <v>274</v>
      </c>
      <c r="R218" s="30" t="s">
        <v>10</v>
      </c>
      <c r="S218" s="30" t="s">
        <v>32</v>
      </c>
      <c r="T218" s="30"/>
      <c r="U218" s="30"/>
      <c r="V218" s="30"/>
      <c r="W218" s="30"/>
      <c r="X218" s="30"/>
      <c r="Y218" s="30"/>
      <c r="Z218" s="30"/>
      <c r="AA218" s="30"/>
      <c r="AB218" s="30"/>
      <c r="AC218" s="30"/>
      <c r="AD218" s="30"/>
      <c r="AE218" s="30"/>
      <c r="AF218" s="30"/>
      <c r="AG218" s="30" t="s">
        <v>444</v>
      </c>
      <c r="AH218" s="30" t="s">
        <v>463</v>
      </c>
      <c r="AI218" s="30" t="s">
        <v>457</v>
      </c>
      <c r="AJ218" s="30" t="s">
        <v>445</v>
      </c>
      <c r="AK218" s="29" t="s">
        <v>943</v>
      </c>
      <c r="AL218" s="29" t="s">
        <v>944</v>
      </c>
      <c r="AM218" s="30">
        <v>0</v>
      </c>
      <c r="AN218" s="30">
        <v>0</v>
      </c>
      <c r="AO218" s="30">
        <v>5</v>
      </c>
      <c r="AP218" s="30">
        <v>3</v>
      </c>
      <c r="AQ218" s="30">
        <v>3</v>
      </c>
      <c r="AR218" s="30">
        <v>11</v>
      </c>
      <c r="AS218" s="30">
        <v>0</v>
      </c>
      <c r="AT218" s="30">
        <v>0</v>
      </c>
      <c r="AU218" s="59">
        <v>5</v>
      </c>
      <c r="AV218" s="30"/>
      <c r="AW218" s="42"/>
      <c r="AX218" s="30"/>
      <c r="AY218" s="30"/>
      <c r="AZ218" s="30">
        <v>2</v>
      </c>
      <c r="BA218" s="30">
        <v>0</v>
      </c>
      <c r="BB218" s="30">
        <v>1</v>
      </c>
      <c r="BC218" s="30">
        <v>0</v>
      </c>
      <c r="BD218" s="30">
        <v>1</v>
      </c>
      <c r="BE218" s="30"/>
      <c r="BF218" s="30"/>
      <c r="BG218" s="30">
        <v>1</v>
      </c>
    </row>
    <row r="219" spans="1:61" ht="84.75" customHeight="1" x14ac:dyDescent="0.25">
      <c r="A219" s="43" t="s">
        <v>209</v>
      </c>
      <c r="B219" s="43" t="s">
        <v>25</v>
      </c>
      <c r="C219" s="43" t="s">
        <v>26</v>
      </c>
      <c r="D219" s="43" t="s">
        <v>272</v>
      </c>
      <c r="E219" s="43" t="s">
        <v>272</v>
      </c>
      <c r="F219" s="30" t="s">
        <v>213</v>
      </c>
      <c r="G219" s="30" t="s">
        <v>214</v>
      </c>
      <c r="H219" s="30" t="s">
        <v>215</v>
      </c>
      <c r="I219" s="30" t="s">
        <v>935</v>
      </c>
      <c r="J219" s="30" t="s">
        <v>936</v>
      </c>
      <c r="K219" s="30" t="s">
        <v>945</v>
      </c>
      <c r="L219" s="44" t="s">
        <v>938</v>
      </c>
      <c r="M219" s="30" t="s">
        <v>939</v>
      </c>
      <c r="N219" s="30"/>
      <c r="O219" s="30" t="s">
        <v>940</v>
      </c>
      <c r="P219" s="30">
        <v>146</v>
      </c>
      <c r="Q219" s="30" t="s">
        <v>275</v>
      </c>
      <c r="R219" s="30" t="s">
        <v>10</v>
      </c>
      <c r="S219" s="30" t="s">
        <v>32</v>
      </c>
      <c r="T219" s="30"/>
      <c r="U219" s="30"/>
      <c r="V219" s="30"/>
      <c r="W219" s="30"/>
      <c r="X219" s="30"/>
      <c r="Y219" s="30"/>
      <c r="Z219" s="30"/>
      <c r="AA219" s="30"/>
      <c r="AB219" s="30"/>
      <c r="AC219" s="30"/>
      <c r="AD219" s="30"/>
      <c r="AE219" s="30"/>
      <c r="AF219" s="30"/>
      <c r="AG219" s="30" t="s">
        <v>434</v>
      </c>
      <c r="AH219" s="30" t="s">
        <v>463</v>
      </c>
      <c r="AI219" s="30" t="s">
        <v>441</v>
      </c>
      <c r="AJ219" s="30" t="s">
        <v>437</v>
      </c>
      <c r="AK219" s="29" t="s">
        <v>946</v>
      </c>
      <c r="AL219" s="29" t="s">
        <v>947</v>
      </c>
      <c r="AM219" s="30">
        <v>0</v>
      </c>
      <c r="AN219" s="30">
        <v>30</v>
      </c>
      <c r="AO219" s="30">
        <v>20</v>
      </c>
      <c r="AP219" s="30">
        <v>25</v>
      </c>
      <c r="AQ219" s="30">
        <v>25</v>
      </c>
      <c r="AR219" s="30">
        <v>100</v>
      </c>
      <c r="AS219" s="30">
        <v>18.5</v>
      </c>
      <c r="AT219" s="30">
        <v>11.5</v>
      </c>
      <c r="AU219" s="30">
        <v>20</v>
      </c>
      <c r="AV219" s="30"/>
      <c r="AW219" s="42"/>
      <c r="AX219" s="30"/>
      <c r="AY219" s="30"/>
      <c r="AZ219" s="30">
        <v>1</v>
      </c>
      <c r="BA219" s="30"/>
      <c r="BB219" s="30"/>
      <c r="BC219" s="30"/>
      <c r="BD219" s="30">
        <v>5</v>
      </c>
      <c r="BE219" s="30">
        <v>7</v>
      </c>
      <c r="BF219" s="30"/>
      <c r="BG219" s="30">
        <v>7</v>
      </c>
    </row>
    <row r="220" spans="1:61" ht="84.75" customHeight="1" x14ac:dyDescent="0.25">
      <c r="A220" s="43" t="s">
        <v>209</v>
      </c>
      <c r="B220" s="43" t="s">
        <v>25</v>
      </c>
      <c r="C220" s="43" t="s">
        <v>26</v>
      </c>
      <c r="D220" s="43" t="s">
        <v>272</v>
      </c>
      <c r="E220" s="43" t="s">
        <v>276</v>
      </c>
      <c r="F220" s="30" t="s">
        <v>213</v>
      </c>
      <c r="G220" s="30" t="s">
        <v>214</v>
      </c>
      <c r="H220" s="30" t="s">
        <v>215</v>
      </c>
      <c r="I220" s="30" t="s">
        <v>935</v>
      </c>
      <c r="J220" s="30" t="s">
        <v>936</v>
      </c>
      <c r="K220" s="30" t="s">
        <v>937</v>
      </c>
      <c r="L220" s="44" t="s">
        <v>938</v>
      </c>
      <c r="M220" s="30" t="s">
        <v>939</v>
      </c>
      <c r="N220" s="30"/>
      <c r="O220" s="30" t="s">
        <v>940</v>
      </c>
      <c r="P220" s="30">
        <v>147</v>
      </c>
      <c r="Q220" s="69" t="s">
        <v>277</v>
      </c>
      <c r="R220" s="69" t="s">
        <v>53</v>
      </c>
      <c r="S220" s="30" t="s">
        <v>32</v>
      </c>
      <c r="T220" s="30"/>
      <c r="U220" s="30"/>
      <c r="V220" s="30"/>
      <c r="W220" s="30"/>
      <c r="X220" s="30"/>
      <c r="Y220" s="30"/>
      <c r="Z220" s="30"/>
      <c r="AA220" s="30"/>
      <c r="AB220" s="30"/>
      <c r="AC220" s="30"/>
      <c r="AD220" s="30"/>
      <c r="AE220" s="30"/>
      <c r="AF220" s="30"/>
      <c r="AG220" s="30" t="s">
        <v>434</v>
      </c>
      <c r="AH220" s="30" t="s">
        <v>463</v>
      </c>
      <c r="AI220" s="30" t="s">
        <v>441</v>
      </c>
      <c r="AJ220" s="30" t="s">
        <v>437</v>
      </c>
      <c r="AK220" s="29" t="s">
        <v>948</v>
      </c>
      <c r="AL220" s="29" t="s">
        <v>949</v>
      </c>
      <c r="AM220" s="30">
        <v>0</v>
      </c>
      <c r="AN220" s="30">
        <v>70</v>
      </c>
      <c r="AO220" s="30">
        <v>20</v>
      </c>
      <c r="AP220" s="30">
        <v>5</v>
      </c>
      <c r="AQ220" s="30">
        <v>5</v>
      </c>
      <c r="AR220" s="30">
        <v>100</v>
      </c>
      <c r="AS220" s="30">
        <v>21</v>
      </c>
      <c r="AT220" s="30"/>
      <c r="AU220" s="30">
        <v>20</v>
      </c>
      <c r="AV220" s="30"/>
      <c r="AW220" s="39"/>
      <c r="AX220" s="30"/>
      <c r="AY220" s="30">
        <v>0</v>
      </c>
      <c r="AZ220" s="30">
        <v>2</v>
      </c>
      <c r="BA220" s="30">
        <v>2</v>
      </c>
      <c r="BB220" s="30"/>
      <c r="BC220" s="30"/>
      <c r="BD220" s="30"/>
      <c r="BE220" s="30">
        <v>12</v>
      </c>
      <c r="BF220" s="30">
        <v>4</v>
      </c>
      <c r="BG220" s="30"/>
    </row>
    <row r="221" spans="1:61" ht="84.75" customHeight="1" x14ac:dyDescent="0.25">
      <c r="A221" s="43" t="s">
        <v>209</v>
      </c>
      <c r="B221" s="43" t="s">
        <v>25</v>
      </c>
      <c r="C221" s="43" t="s">
        <v>26</v>
      </c>
      <c r="D221" s="43" t="s">
        <v>272</v>
      </c>
      <c r="E221" s="43" t="s">
        <v>272</v>
      </c>
      <c r="F221" s="30" t="s">
        <v>213</v>
      </c>
      <c r="G221" s="30" t="s">
        <v>214</v>
      </c>
      <c r="H221" s="30" t="s">
        <v>215</v>
      </c>
      <c r="I221" s="30" t="s">
        <v>935</v>
      </c>
      <c r="J221" s="69" t="s">
        <v>950</v>
      </c>
      <c r="K221" s="69" t="s">
        <v>950</v>
      </c>
      <c r="L221" s="44" t="s">
        <v>938</v>
      </c>
      <c r="M221" s="30" t="s">
        <v>939</v>
      </c>
      <c r="N221" s="30"/>
      <c r="O221" s="30" t="s">
        <v>940</v>
      </c>
      <c r="P221" s="30">
        <v>101</v>
      </c>
      <c r="Q221" s="30" t="s">
        <v>278</v>
      </c>
      <c r="R221" s="30" t="s">
        <v>10</v>
      </c>
      <c r="S221" s="30" t="s">
        <v>32</v>
      </c>
      <c r="T221" s="30"/>
      <c r="U221" s="30"/>
      <c r="V221" s="30"/>
      <c r="W221" s="30"/>
      <c r="X221" s="30"/>
      <c r="Y221" s="30"/>
      <c r="Z221" s="30"/>
      <c r="AA221" s="30"/>
      <c r="AB221" s="30"/>
      <c r="AC221" s="30"/>
      <c r="AD221" s="30"/>
      <c r="AE221" s="30"/>
      <c r="AF221" s="30"/>
      <c r="AG221" s="30" t="s">
        <v>434</v>
      </c>
      <c r="AH221" s="30" t="s">
        <v>463</v>
      </c>
      <c r="AI221" s="30" t="s">
        <v>457</v>
      </c>
      <c r="AJ221" s="30" t="s">
        <v>437</v>
      </c>
      <c r="AK221" s="29" t="s">
        <v>951</v>
      </c>
      <c r="AL221" s="29" t="s">
        <v>952</v>
      </c>
      <c r="AM221" s="30">
        <v>0</v>
      </c>
      <c r="AN221" s="30">
        <v>0</v>
      </c>
      <c r="AO221" s="30">
        <v>100</v>
      </c>
      <c r="AP221" s="30"/>
      <c r="AQ221" s="30"/>
      <c r="AR221" s="30">
        <v>100</v>
      </c>
      <c r="AS221" s="30"/>
      <c r="AT221" s="30"/>
      <c r="AU221" s="59">
        <v>100</v>
      </c>
      <c r="AV221" s="30"/>
      <c r="AW221" s="42"/>
      <c r="AX221" s="30">
        <v>30</v>
      </c>
      <c r="AY221" s="30"/>
      <c r="AZ221" s="30"/>
      <c r="BA221" s="30">
        <v>30</v>
      </c>
      <c r="BB221" s="30"/>
      <c r="BC221" s="30"/>
      <c r="BD221" s="30"/>
      <c r="BE221" s="30">
        <v>30</v>
      </c>
      <c r="BF221" s="30"/>
      <c r="BG221" s="30">
        <v>10</v>
      </c>
    </row>
    <row r="222" spans="1:61" ht="84.75" customHeight="1" x14ac:dyDescent="0.25">
      <c r="A222" s="43" t="s">
        <v>209</v>
      </c>
      <c r="B222" s="43" t="s">
        <v>25</v>
      </c>
      <c r="C222" s="43" t="s">
        <v>26</v>
      </c>
      <c r="D222" s="43" t="s">
        <v>272</v>
      </c>
      <c r="E222" s="43" t="s">
        <v>272</v>
      </c>
      <c r="F222" s="30" t="s">
        <v>213</v>
      </c>
      <c r="G222" s="30" t="s">
        <v>264</v>
      </c>
      <c r="H222" s="30" t="s">
        <v>265</v>
      </c>
      <c r="I222" s="30" t="s">
        <v>935</v>
      </c>
      <c r="J222" s="69" t="s">
        <v>953</v>
      </c>
      <c r="K222" s="69" t="s">
        <v>953</v>
      </c>
      <c r="L222" s="44" t="s">
        <v>938</v>
      </c>
      <c r="M222" s="30" t="s">
        <v>939</v>
      </c>
      <c r="N222" s="30"/>
      <c r="O222" s="30" t="s">
        <v>940</v>
      </c>
      <c r="P222" s="30">
        <v>102</v>
      </c>
      <c r="Q222" s="30" t="s">
        <v>279</v>
      </c>
      <c r="R222" s="30" t="s">
        <v>10</v>
      </c>
      <c r="S222" s="30" t="s">
        <v>32</v>
      </c>
      <c r="T222" s="30"/>
      <c r="U222" s="30"/>
      <c r="V222" s="30"/>
      <c r="W222" s="30"/>
      <c r="X222" s="30"/>
      <c r="Y222" s="30"/>
      <c r="Z222" s="30"/>
      <c r="AA222" s="30"/>
      <c r="AB222" s="30"/>
      <c r="AC222" s="30"/>
      <c r="AD222" s="30"/>
      <c r="AE222" s="30"/>
      <c r="AF222" s="30"/>
      <c r="AG222" s="30" t="s">
        <v>434</v>
      </c>
      <c r="AH222" s="30" t="s">
        <v>463</v>
      </c>
      <c r="AI222" s="30" t="s">
        <v>457</v>
      </c>
      <c r="AJ222" s="30" t="s">
        <v>437</v>
      </c>
      <c r="AK222" s="29" t="s">
        <v>954</v>
      </c>
      <c r="AL222" s="29" t="s">
        <v>955</v>
      </c>
      <c r="AM222" s="30">
        <v>0</v>
      </c>
      <c r="AN222" s="30">
        <v>10</v>
      </c>
      <c r="AO222" s="30">
        <v>40</v>
      </c>
      <c r="AP222" s="30">
        <v>20</v>
      </c>
      <c r="AQ222" s="30">
        <v>30</v>
      </c>
      <c r="AR222" s="30">
        <v>100</v>
      </c>
      <c r="AS222" s="30"/>
      <c r="AT222" s="30"/>
      <c r="AU222" s="30">
        <v>40</v>
      </c>
      <c r="AV222" s="30"/>
      <c r="AW222" s="42"/>
      <c r="AX222" s="30">
        <v>8</v>
      </c>
      <c r="AY222" s="30">
        <v>12</v>
      </c>
      <c r="AZ222" s="30">
        <v>8</v>
      </c>
      <c r="BA222" s="30"/>
      <c r="BB222" s="30"/>
      <c r="BC222" s="30"/>
      <c r="BD222" s="30"/>
      <c r="BE222" s="30"/>
      <c r="BF222" s="30">
        <v>12</v>
      </c>
      <c r="BG222" s="30"/>
    </row>
    <row r="223" spans="1:61" ht="84.75" customHeight="1" x14ac:dyDescent="0.25">
      <c r="A223" s="43" t="s">
        <v>209</v>
      </c>
      <c r="B223" s="43" t="s">
        <v>25</v>
      </c>
      <c r="C223" s="43" t="s">
        <v>26</v>
      </c>
      <c r="D223" s="43" t="s">
        <v>272</v>
      </c>
      <c r="E223" s="43" t="s">
        <v>272</v>
      </c>
      <c r="F223" s="30" t="s">
        <v>213</v>
      </c>
      <c r="G223" s="30" t="s">
        <v>214</v>
      </c>
      <c r="H223" s="30" t="s">
        <v>215</v>
      </c>
      <c r="I223" s="30" t="s">
        <v>935</v>
      </c>
      <c r="J223" s="30" t="s">
        <v>936</v>
      </c>
      <c r="K223" s="30" t="s">
        <v>937</v>
      </c>
      <c r="L223" s="44" t="s">
        <v>938</v>
      </c>
      <c r="M223" s="30" t="s">
        <v>939</v>
      </c>
      <c r="N223" s="30"/>
      <c r="O223" s="30" t="s">
        <v>940</v>
      </c>
      <c r="P223" s="30">
        <v>103</v>
      </c>
      <c r="Q223" s="30" t="s">
        <v>280</v>
      </c>
      <c r="R223" s="30" t="s">
        <v>36</v>
      </c>
      <c r="S223" s="30"/>
      <c r="T223" s="30"/>
      <c r="U223" s="30"/>
      <c r="V223" s="30"/>
      <c r="W223" s="30"/>
      <c r="X223" s="30"/>
      <c r="Y223" s="30"/>
      <c r="Z223" s="30"/>
      <c r="AA223" s="30"/>
      <c r="AB223" s="30"/>
      <c r="AC223" s="30"/>
      <c r="AD223" s="30"/>
      <c r="AE223" s="30"/>
      <c r="AF223" s="30"/>
      <c r="AG223" s="30" t="s">
        <v>434</v>
      </c>
      <c r="AH223" s="30" t="s">
        <v>463</v>
      </c>
      <c r="AI223" s="30" t="s">
        <v>441</v>
      </c>
      <c r="AJ223" s="30" t="s">
        <v>437</v>
      </c>
      <c r="AK223" s="29" t="s">
        <v>956</v>
      </c>
      <c r="AL223" s="29" t="s">
        <v>598</v>
      </c>
      <c r="AM223" s="30">
        <v>0</v>
      </c>
      <c r="AN223" s="30">
        <v>0</v>
      </c>
      <c r="AO223" s="30">
        <v>60</v>
      </c>
      <c r="AP223" s="30">
        <v>20</v>
      </c>
      <c r="AQ223" s="30">
        <v>10</v>
      </c>
      <c r="AR223" s="30">
        <v>90</v>
      </c>
      <c r="AS223" s="30"/>
      <c r="AT223" s="30"/>
      <c r="AU223" s="30">
        <v>60</v>
      </c>
      <c r="AV223" s="30"/>
      <c r="AW223" s="42"/>
      <c r="AX223" s="30"/>
      <c r="AY223" s="30"/>
      <c r="AZ223" s="30"/>
      <c r="BA223" s="30">
        <v>10</v>
      </c>
      <c r="BB223" s="30"/>
      <c r="BC223" s="30"/>
      <c r="BD223" s="30"/>
      <c r="BE223" s="30"/>
      <c r="BF223" s="30">
        <v>30</v>
      </c>
      <c r="BG223" s="30">
        <v>20</v>
      </c>
    </row>
    <row r="224" spans="1:61" ht="84.75" customHeight="1" x14ac:dyDescent="0.25">
      <c r="A224" s="43" t="s">
        <v>209</v>
      </c>
      <c r="B224" s="43" t="s">
        <v>25</v>
      </c>
      <c r="C224" s="43" t="s">
        <v>26</v>
      </c>
      <c r="D224" s="43" t="s">
        <v>272</v>
      </c>
      <c r="E224" s="43" t="s">
        <v>276</v>
      </c>
      <c r="F224" s="30" t="s">
        <v>213</v>
      </c>
      <c r="G224" s="30" t="s">
        <v>214</v>
      </c>
      <c r="H224" s="30" t="s">
        <v>215</v>
      </c>
      <c r="I224" s="30" t="s">
        <v>935</v>
      </c>
      <c r="J224" s="30" t="s">
        <v>936</v>
      </c>
      <c r="K224" s="30" t="s">
        <v>937</v>
      </c>
      <c r="L224" s="44" t="s">
        <v>938</v>
      </c>
      <c r="M224" s="30" t="s">
        <v>939</v>
      </c>
      <c r="N224" s="30"/>
      <c r="O224" s="30" t="s">
        <v>940</v>
      </c>
      <c r="P224" s="30">
        <v>148</v>
      </c>
      <c r="Q224" s="30" t="s">
        <v>281</v>
      </c>
      <c r="R224" s="30" t="s">
        <v>10</v>
      </c>
      <c r="S224" s="30" t="s">
        <v>32</v>
      </c>
      <c r="T224" s="30"/>
      <c r="U224" s="30"/>
      <c r="V224" s="30"/>
      <c r="W224" s="30"/>
      <c r="X224" s="30"/>
      <c r="Y224" s="30"/>
      <c r="Z224" s="30"/>
      <c r="AA224" s="30"/>
      <c r="AB224" s="30"/>
      <c r="AC224" s="30"/>
      <c r="AD224" s="30"/>
      <c r="AE224" s="30"/>
      <c r="AF224" s="30"/>
      <c r="AG224" s="30" t="s">
        <v>434</v>
      </c>
      <c r="AH224" s="30" t="s">
        <v>957</v>
      </c>
      <c r="AI224" s="30" t="s">
        <v>457</v>
      </c>
      <c r="AJ224" s="30" t="s">
        <v>437</v>
      </c>
      <c r="AK224" s="29" t="s">
        <v>958</v>
      </c>
      <c r="AL224" s="29" t="s">
        <v>959</v>
      </c>
      <c r="AM224" s="30">
        <v>0</v>
      </c>
      <c r="AN224" s="30">
        <v>0</v>
      </c>
      <c r="AO224" s="30">
        <v>100</v>
      </c>
      <c r="AP224" s="30">
        <v>0</v>
      </c>
      <c r="AQ224" s="30">
        <v>0</v>
      </c>
      <c r="AR224" s="30">
        <v>100</v>
      </c>
      <c r="AS224" s="30">
        <v>50</v>
      </c>
      <c r="AT224" s="30"/>
      <c r="AU224" s="30">
        <v>100</v>
      </c>
      <c r="AV224" s="30"/>
      <c r="AW224" s="42"/>
      <c r="AX224" s="30"/>
      <c r="AY224" s="30"/>
      <c r="AZ224" s="30">
        <v>30</v>
      </c>
      <c r="BA224" s="30"/>
      <c r="BB224" s="30">
        <v>30</v>
      </c>
      <c r="BC224" s="30"/>
      <c r="BD224" s="30"/>
      <c r="BE224" s="30"/>
      <c r="BF224" s="30"/>
      <c r="BG224" s="30">
        <v>40</v>
      </c>
    </row>
    <row r="225" spans="1:59" ht="84.75" customHeight="1" x14ac:dyDescent="0.25">
      <c r="A225" s="43" t="s">
        <v>209</v>
      </c>
      <c r="B225" s="43" t="s">
        <v>25</v>
      </c>
      <c r="C225" s="43" t="s">
        <v>26</v>
      </c>
      <c r="D225" s="43" t="s">
        <v>272</v>
      </c>
      <c r="E225" s="43" t="s">
        <v>276</v>
      </c>
      <c r="F225" s="30" t="s">
        <v>213</v>
      </c>
      <c r="G225" s="30" t="s">
        <v>214</v>
      </c>
      <c r="H225" s="30" t="s">
        <v>215</v>
      </c>
      <c r="I225" s="30" t="s">
        <v>935</v>
      </c>
      <c r="J225" s="30" t="s">
        <v>936</v>
      </c>
      <c r="K225" s="30" t="s">
        <v>937</v>
      </c>
      <c r="L225" s="44" t="s">
        <v>938</v>
      </c>
      <c r="M225" s="30" t="s">
        <v>939</v>
      </c>
      <c r="N225" s="30"/>
      <c r="O225" s="30" t="s">
        <v>940</v>
      </c>
      <c r="P225" s="30">
        <v>149</v>
      </c>
      <c r="Q225" s="69" t="s">
        <v>282</v>
      </c>
      <c r="R225" s="69" t="s">
        <v>53</v>
      </c>
      <c r="S225" s="30" t="s">
        <v>32</v>
      </c>
      <c r="T225" s="30"/>
      <c r="U225" s="30"/>
      <c r="V225" s="30"/>
      <c r="W225" s="30"/>
      <c r="X225" s="30"/>
      <c r="Y225" s="30"/>
      <c r="Z225" s="30"/>
      <c r="AA225" s="30"/>
      <c r="AB225" s="30"/>
      <c r="AC225" s="30"/>
      <c r="AD225" s="30"/>
      <c r="AE225" s="30"/>
      <c r="AF225" s="30"/>
      <c r="AG225" s="30" t="s">
        <v>444</v>
      </c>
      <c r="AH225" s="30" t="s">
        <v>460</v>
      </c>
      <c r="AI225" s="30" t="s">
        <v>457</v>
      </c>
      <c r="AJ225" s="30" t="s">
        <v>437</v>
      </c>
      <c r="AK225" s="29" t="s">
        <v>960</v>
      </c>
      <c r="AL225" s="29" t="s">
        <v>961</v>
      </c>
      <c r="AM225" s="30">
        <v>0</v>
      </c>
      <c r="AN225" s="30">
        <v>60</v>
      </c>
      <c r="AO225" s="30">
        <v>65</v>
      </c>
      <c r="AP225" s="30">
        <v>70</v>
      </c>
      <c r="AQ225" s="30">
        <v>75</v>
      </c>
      <c r="AR225" s="30">
        <v>75</v>
      </c>
      <c r="AS225" s="30">
        <v>34</v>
      </c>
      <c r="AT225" s="30"/>
      <c r="AU225" s="30">
        <v>65</v>
      </c>
      <c r="AV225" s="30">
        <v>0</v>
      </c>
      <c r="AW225" s="42">
        <v>5</v>
      </c>
      <c r="AX225" s="30">
        <v>10</v>
      </c>
      <c r="AY225" s="30">
        <v>5</v>
      </c>
      <c r="AZ225" s="30">
        <v>5</v>
      </c>
      <c r="BA225" s="30">
        <v>5</v>
      </c>
      <c r="BB225" s="30">
        <v>5</v>
      </c>
      <c r="BC225" s="30">
        <v>5</v>
      </c>
      <c r="BD225" s="30">
        <v>5</v>
      </c>
      <c r="BE225" s="30">
        <v>5</v>
      </c>
      <c r="BF225" s="30">
        <v>5</v>
      </c>
      <c r="BG225" s="30">
        <v>10</v>
      </c>
    </row>
    <row r="226" spans="1:59" ht="84.75" customHeight="1" x14ac:dyDescent="0.25">
      <c r="A226" s="43" t="s">
        <v>209</v>
      </c>
      <c r="B226" s="43" t="s">
        <v>25</v>
      </c>
      <c r="C226" s="43" t="s">
        <v>26</v>
      </c>
      <c r="D226" s="43" t="s">
        <v>272</v>
      </c>
      <c r="E226" s="43" t="s">
        <v>276</v>
      </c>
      <c r="F226" s="30" t="s">
        <v>213</v>
      </c>
      <c r="G226" s="30" t="s">
        <v>214</v>
      </c>
      <c r="H226" s="30" t="s">
        <v>215</v>
      </c>
      <c r="I226" s="30" t="s">
        <v>935</v>
      </c>
      <c r="J226" s="30" t="s">
        <v>936</v>
      </c>
      <c r="K226" s="30" t="s">
        <v>937</v>
      </c>
      <c r="L226" s="44" t="s">
        <v>938</v>
      </c>
      <c r="M226" s="30" t="s">
        <v>939</v>
      </c>
      <c r="N226" s="30"/>
      <c r="O226" s="30" t="s">
        <v>940</v>
      </c>
      <c r="P226" s="30">
        <v>104</v>
      </c>
      <c r="Q226" s="30" t="s">
        <v>283</v>
      </c>
      <c r="R226" s="30" t="s">
        <v>36</v>
      </c>
      <c r="S226" s="30"/>
      <c r="T226" s="30"/>
      <c r="U226" s="30"/>
      <c r="V226" s="30"/>
      <c r="W226" s="30"/>
      <c r="X226" s="30"/>
      <c r="Y226" s="30"/>
      <c r="Z226" s="30"/>
      <c r="AA226" s="30"/>
      <c r="AB226" s="30"/>
      <c r="AC226" s="30"/>
      <c r="AD226" s="30"/>
      <c r="AE226" s="30"/>
      <c r="AF226" s="30"/>
      <c r="AG226" s="30" t="s">
        <v>434</v>
      </c>
      <c r="AH226" s="30" t="s">
        <v>957</v>
      </c>
      <c r="AI226" s="30" t="s">
        <v>457</v>
      </c>
      <c r="AJ226" s="30" t="s">
        <v>437</v>
      </c>
      <c r="AK226" s="29" t="s">
        <v>962</v>
      </c>
      <c r="AL226" s="29" t="s">
        <v>963</v>
      </c>
      <c r="AM226" s="30">
        <v>0</v>
      </c>
      <c r="AN226" s="30">
        <v>0</v>
      </c>
      <c r="AO226" s="30">
        <v>100</v>
      </c>
      <c r="AP226" s="30"/>
      <c r="AQ226" s="30"/>
      <c r="AR226" s="30">
        <v>100</v>
      </c>
      <c r="AS226" s="30"/>
      <c r="AT226" s="30"/>
      <c r="AU226" s="59">
        <v>100</v>
      </c>
      <c r="AV226" s="30"/>
      <c r="AW226" s="42">
        <v>0</v>
      </c>
      <c r="AX226" s="30">
        <v>0</v>
      </c>
      <c r="AY226" s="30"/>
      <c r="AZ226" s="30"/>
      <c r="BA226" s="30"/>
      <c r="BB226" s="30"/>
      <c r="BC226" s="30">
        <v>0</v>
      </c>
      <c r="BD226" s="30">
        <v>40</v>
      </c>
      <c r="BE226" s="30"/>
      <c r="BF226" s="30">
        <v>40</v>
      </c>
      <c r="BG226" s="30">
        <v>20</v>
      </c>
    </row>
    <row r="227" spans="1:59" ht="84.75" customHeight="1" x14ac:dyDescent="0.25">
      <c r="A227" s="43" t="s">
        <v>209</v>
      </c>
      <c r="B227" s="43" t="s">
        <v>25</v>
      </c>
      <c r="C227" s="43" t="s">
        <v>26</v>
      </c>
      <c r="D227" s="43" t="s">
        <v>272</v>
      </c>
      <c r="E227" s="43" t="s">
        <v>276</v>
      </c>
      <c r="F227" s="30" t="s">
        <v>213</v>
      </c>
      <c r="G227" s="30" t="s">
        <v>214</v>
      </c>
      <c r="H227" s="30" t="s">
        <v>215</v>
      </c>
      <c r="I227" s="30" t="s">
        <v>935</v>
      </c>
      <c r="J227" s="30" t="s">
        <v>936</v>
      </c>
      <c r="K227" s="30" t="s">
        <v>964</v>
      </c>
      <c r="L227" s="44" t="s">
        <v>938</v>
      </c>
      <c r="M227" s="30" t="s">
        <v>939</v>
      </c>
      <c r="N227" s="30"/>
      <c r="O227" s="30" t="s">
        <v>940</v>
      </c>
      <c r="P227" s="30">
        <v>105</v>
      </c>
      <c r="Q227" s="69" t="s">
        <v>284</v>
      </c>
      <c r="R227" s="69" t="s">
        <v>965</v>
      </c>
      <c r="S227" s="30"/>
      <c r="T227" s="30">
        <v>3950</v>
      </c>
      <c r="U227" s="30"/>
      <c r="V227" s="30"/>
      <c r="W227" s="30"/>
      <c r="X227" s="30"/>
      <c r="Y227" s="30"/>
      <c r="Z227" s="30"/>
      <c r="AA227" s="30"/>
      <c r="AB227" s="30"/>
      <c r="AC227" s="30"/>
      <c r="AD227" s="30"/>
      <c r="AE227" s="30"/>
      <c r="AF227" s="30"/>
      <c r="AG227" s="30" t="s">
        <v>444</v>
      </c>
      <c r="AH227" s="30" t="s">
        <v>966</v>
      </c>
      <c r="AI227" s="30" t="s">
        <v>457</v>
      </c>
      <c r="AJ227" s="30" t="s">
        <v>437</v>
      </c>
      <c r="AK227" s="29" t="s">
        <v>967</v>
      </c>
      <c r="AL227" s="29" t="s">
        <v>968</v>
      </c>
      <c r="AM227" s="30"/>
      <c r="AN227" s="30"/>
      <c r="AO227" s="30">
        <v>80</v>
      </c>
      <c r="AP227" s="30"/>
      <c r="AQ227" s="30"/>
      <c r="AR227" s="30">
        <v>80</v>
      </c>
      <c r="AS227" s="30"/>
      <c r="AT227" s="29"/>
      <c r="AU227" s="30">
        <v>80</v>
      </c>
      <c r="AV227" s="30">
        <v>3</v>
      </c>
      <c r="AW227" s="42">
        <v>5</v>
      </c>
      <c r="AX227" s="30">
        <v>12</v>
      </c>
      <c r="AY227" s="30">
        <v>20</v>
      </c>
      <c r="AZ227" s="30">
        <v>25</v>
      </c>
      <c r="BA227" s="30">
        <v>30</v>
      </c>
      <c r="BB227" s="30">
        <v>35</v>
      </c>
      <c r="BC227" s="30">
        <v>40</v>
      </c>
      <c r="BD227" s="30">
        <v>45</v>
      </c>
      <c r="BE227" s="30">
        <v>50</v>
      </c>
      <c r="BF227" s="30">
        <v>55</v>
      </c>
      <c r="BG227" s="30">
        <v>60</v>
      </c>
    </row>
    <row r="228" spans="1:59" ht="84.75" customHeight="1" x14ac:dyDescent="0.25">
      <c r="A228" s="43" t="s">
        <v>209</v>
      </c>
      <c r="B228" s="43" t="s">
        <v>25</v>
      </c>
      <c r="C228" s="43" t="s">
        <v>26</v>
      </c>
      <c r="D228" s="43" t="s">
        <v>272</v>
      </c>
      <c r="E228" s="43" t="s">
        <v>276</v>
      </c>
      <c r="F228" s="30" t="s">
        <v>213</v>
      </c>
      <c r="G228" s="30" t="s">
        <v>214</v>
      </c>
      <c r="H228" s="30" t="s">
        <v>215</v>
      </c>
      <c r="I228" s="30" t="s">
        <v>935</v>
      </c>
      <c r="J228" s="30" t="s">
        <v>936</v>
      </c>
      <c r="K228" s="30" t="s">
        <v>964</v>
      </c>
      <c r="L228" s="44" t="s">
        <v>938</v>
      </c>
      <c r="M228" s="30" t="s">
        <v>939</v>
      </c>
      <c r="N228" s="30"/>
      <c r="O228" s="30" t="s">
        <v>940</v>
      </c>
      <c r="P228" s="30">
        <v>194</v>
      </c>
      <c r="Q228" s="30" t="s">
        <v>285</v>
      </c>
      <c r="R228" s="30" t="s">
        <v>10</v>
      </c>
      <c r="S228" s="30" t="s">
        <v>32</v>
      </c>
      <c r="T228" s="30">
        <v>3950</v>
      </c>
      <c r="U228" s="30"/>
      <c r="V228" s="30"/>
      <c r="W228" s="30"/>
      <c r="X228" s="30"/>
      <c r="Y228" s="30"/>
      <c r="Z228" s="30"/>
      <c r="AA228" s="30"/>
      <c r="AB228" s="30"/>
      <c r="AC228" s="30"/>
      <c r="AD228" s="30"/>
      <c r="AE228" s="30"/>
      <c r="AF228" s="30"/>
      <c r="AG228" s="30" t="s">
        <v>434</v>
      </c>
      <c r="AH228" s="30" t="s">
        <v>463</v>
      </c>
      <c r="AI228" s="30" t="s">
        <v>441</v>
      </c>
      <c r="AJ228" s="30" t="s">
        <v>437</v>
      </c>
      <c r="AK228" s="29" t="s">
        <v>969</v>
      </c>
      <c r="AL228" s="29" t="s">
        <v>970</v>
      </c>
      <c r="AM228" s="30">
        <v>0</v>
      </c>
      <c r="AN228" s="30">
        <v>66</v>
      </c>
      <c r="AO228" s="30">
        <v>30</v>
      </c>
      <c r="AP228" s="30">
        <v>4</v>
      </c>
      <c r="AQ228" s="30">
        <v>0</v>
      </c>
      <c r="AR228" s="30">
        <v>100</v>
      </c>
      <c r="AS228" s="30">
        <v>26</v>
      </c>
      <c r="AT228" s="29"/>
      <c r="AU228" s="30">
        <v>30</v>
      </c>
      <c r="AV228" s="30"/>
      <c r="AW228" s="42"/>
      <c r="AX228" s="30"/>
      <c r="AY228" s="30"/>
      <c r="AZ228" s="30"/>
      <c r="BA228" s="30">
        <v>6</v>
      </c>
      <c r="BB228" s="30"/>
      <c r="BC228" s="30"/>
      <c r="BD228" s="30"/>
      <c r="BE228" s="30"/>
      <c r="BF228" s="30">
        <v>6</v>
      </c>
      <c r="BG228" s="30">
        <v>18</v>
      </c>
    </row>
    <row r="229" spans="1:59" ht="84.75" customHeight="1" x14ac:dyDescent="0.25">
      <c r="A229" s="43" t="s">
        <v>209</v>
      </c>
      <c r="B229" s="43" t="s">
        <v>25</v>
      </c>
      <c r="C229" s="43" t="s">
        <v>26</v>
      </c>
      <c r="D229" s="43" t="s">
        <v>272</v>
      </c>
      <c r="E229" s="43" t="s">
        <v>286</v>
      </c>
      <c r="F229" s="30" t="s">
        <v>213</v>
      </c>
      <c r="G229" s="30" t="s">
        <v>214</v>
      </c>
      <c r="H229" s="30" t="s">
        <v>215</v>
      </c>
      <c r="I229" s="30" t="s">
        <v>935</v>
      </c>
      <c r="J229" s="30" t="s">
        <v>936</v>
      </c>
      <c r="K229" s="30" t="s">
        <v>971</v>
      </c>
      <c r="L229" s="44" t="s">
        <v>972</v>
      </c>
      <c r="M229" s="30" t="s">
        <v>973</v>
      </c>
      <c r="N229" s="44" t="s">
        <v>826</v>
      </c>
      <c r="O229" s="30" t="s">
        <v>974</v>
      </c>
      <c r="P229" s="30">
        <v>142</v>
      </c>
      <c r="Q229" s="69" t="s">
        <v>287</v>
      </c>
      <c r="R229" s="69" t="s">
        <v>53</v>
      </c>
      <c r="S229" s="30" t="s">
        <v>32</v>
      </c>
      <c r="T229" s="30"/>
      <c r="U229" s="30"/>
      <c r="V229" s="30"/>
      <c r="W229" s="30"/>
      <c r="X229" s="30"/>
      <c r="Y229" s="30"/>
      <c r="Z229" s="30"/>
      <c r="AA229" s="30"/>
      <c r="AB229" s="30"/>
      <c r="AC229" s="30"/>
      <c r="AD229" s="30"/>
      <c r="AE229" s="30"/>
      <c r="AF229" s="30"/>
      <c r="AG229" s="30" t="s">
        <v>434</v>
      </c>
      <c r="AH229" s="30" t="s">
        <v>463</v>
      </c>
      <c r="AI229" s="30" t="s">
        <v>457</v>
      </c>
      <c r="AJ229" s="30" t="s">
        <v>437</v>
      </c>
      <c r="AK229" s="29" t="s">
        <v>975</v>
      </c>
      <c r="AL229" s="29" t="s">
        <v>976</v>
      </c>
      <c r="AM229" s="30">
        <v>0</v>
      </c>
      <c r="AN229" s="30">
        <v>100</v>
      </c>
      <c r="AO229" s="30">
        <v>100</v>
      </c>
      <c r="AP229" s="30">
        <v>100</v>
      </c>
      <c r="AQ229" s="30">
        <v>100</v>
      </c>
      <c r="AR229" s="30">
        <v>100</v>
      </c>
      <c r="AS229" s="30">
        <v>100</v>
      </c>
      <c r="AT229" s="29"/>
      <c r="AU229" s="30">
        <v>100</v>
      </c>
      <c r="AV229" s="30"/>
      <c r="AW229" s="42"/>
      <c r="AX229" s="30">
        <v>24</v>
      </c>
      <c r="AY229" s="30"/>
      <c r="AZ229" s="30"/>
      <c r="BA229" s="30">
        <v>41</v>
      </c>
      <c r="BB229" s="30"/>
      <c r="BC229" s="30"/>
      <c r="BD229" s="30">
        <v>81</v>
      </c>
      <c r="BE229" s="30"/>
      <c r="BF229" s="30"/>
      <c r="BG229" s="30">
        <v>100</v>
      </c>
    </row>
    <row r="230" spans="1:59" ht="84.75" customHeight="1" x14ac:dyDescent="0.25">
      <c r="A230" s="43" t="s">
        <v>209</v>
      </c>
      <c r="B230" s="43" t="s">
        <v>25</v>
      </c>
      <c r="C230" s="43" t="s">
        <v>26</v>
      </c>
      <c r="D230" s="43" t="s">
        <v>272</v>
      </c>
      <c r="E230" s="43" t="s">
        <v>272</v>
      </c>
      <c r="F230" s="30" t="s">
        <v>213</v>
      </c>
      <c r="G230" s="30" t="s">
        <v>214</v>
      </c>
      <c r="H230" s="30" t="s">
        <v>215</v>
      </c>
      <c r="I230" s="30" t="s">
        <v>935</v>
      </c>
      <c r="J230" s="30" t="s">
        <v>936</v>
      </c>
      <c r="K230" s="30" t="s">
        <v>971</v>
      </c>
      <c r="L230" s="44" t="s">
        <v>972</v>
      </c>
      <c r="M230" s="30" t="s">
        <v>973</v>
      </c>
      <c r="N230" s="44" t="s">
        <v>826</v>
      </c>
      <c r="O230" s="30" t="s">
        <v>974</v>
      </c>
      <c r="P230" s="30">
        <v>202</v>
      </c>
      <c r="Q230" s="30" t="s">
        <v>288</v>
      </c>
      <c r="R230" s="30" t="s">
        <v>36</v>
      </c>
      <c r="S230" s="30"/>
      <c r="T230" s="30"/>
      <c r="U230" s="30"/>
      <c r="V230" s="30"/>
      <c r="W230" s="30"/>
      <c r="X230" s="30"/>
      <c r="Y230" s="30"/>
      <c r="Z230" s="30"/>
      <c r="AA230" s="30"/>
      <c r="AB230" s="30"/>
      <c r="AC230" s="30"/>
      <c r="AD230" s="30"/>
      <c r="AE230" s="30"/>
      <c r="AF230" s="30"/>
      <c r="AG230" s="30" t="s">
        <v>469</v>
      </c>
      <c r="AH230" s="30" t="s">
        <v>463</v>
      </c>
      <c r="AI230" s="30" t="s">
        <v>441</v>
      </c>
      <c r="AJ230" s="30" t="s">
        <v>437</v>
      </c>
      <c r="AK230" s="29" t="s">
        <v>977</v>
      </c>
      <c r="AL230" s="29" t="s">
        <v>978</v>
      </c>
      <c r="AM230" s="30">
        <v>0</v>
      </c>
      <c r="AN230" s="30">
        <v>30</v>
      </c>
      <c r="AO230" s="30">
        <v>30</v>
      </c>
      <c r="AP230" s="30">
        <v>30</v>
      </c>
      <c r="AQ230" s="30">
        <v>10</v>
      </c>
      <c r="AR230" s="30">
        <v>100</v>
      </c>
      <c r="AS230" s="30">
        <v>30</v>
      </c>
      <c r="AT230" s="29"/>
      <c r="AU230" s="30">
        <v>30</v>
      </c>
      <c r="AV230" s="30"/>
      <c r="AW230" s="42"/>
      <c r="AX230" s="30">
        <v>6</v>
      </c>
      <c r="AY230" s="30"/>
      <c r="AZ230" s="30"/>
      <c r="BA230" s="30">
        <v>10.5</v>
      </c>
      <c r="BB230" s="30">
        <v>6</v>
      </c>
      <c r="BC230" s="30"/>
      <c r="BD230" s="30"/>
      <c r="BE230" s="30"/>
      <c r="BF230" s="30"/>
      <c r="BG230" s="30">
        <v>7.5</v>
      </c>
    </row>
    <row r="231" spans="1:59" ht="84.75" customHeight="1" x14ac:dyDescent="0.25">
      <c r="A231" s="43" t="s">
        <v>209</v>
      </c>
      <c r="B231" s="43" t="s">
        <v>25</v>
      </c>
      <c r="C231" s="43" t="s">
        <v>26</v>
      </c>
      <c r="D231" s="43" t="s">
        <v>272</v>
      </c>
      <c r="E231" s="43" t="s">
        <v>276</v>
      </c>
      <c r="F231" s="30" t="s">
        <v>213</v>
      </c>
      <c r="G231" s="30" t="s">
        <v>214</v>
      </c>
      <c r="H231" s="30" t="s">
        <v>215</v>
      </c>
      <c r="I231" s="30" t="s">
        <v>935</v>
      </c>
      <c r="J231" s="30" t="s">
        <v>936</v>
      </c>
      <c r="K231" s="30" t="s">
        <v>937</v>
      </c>
      <c r="L231" s="44" t="s">
        <v>938</v>
      </c>
      <c r="M231" s="30" t="s">
        <v>939</v>
      </c>
      <c r="N231" s="30" t="s">
        <v>979</v>
      </c>
      <c r="O231" s="30" t="s">
        <v>940</v>
      </c>
      <c r="P231" s="30">
        <v>169</v>
      </c>
      <c r="Q231" s="30" t="s">
        <v>289</v>
      </c>
      <c r="R231" s="30" t="s">
        <v>36</v>
      </c>
      <c r="S231" s="30"/>
      <c r="T231" s="30"/>
      <c r="U231" s="30"/>
      <c r="V231" s="30"/>
      <c r="W231" s="30"/>
      <c r="X231" s="30"/>
      <c r="Y231" s="30"/>
      <c r="Z231" s="30"/>
      <c r="AA231" s="30"/>
      <c r="AB231" s="30"/>
      <c r="AC231" s="30"/>
      <c r="AD231" s="30"/>
      <c r="AE231" s="30"/>
      <c r="AF231" s="30"/>
      <c r="AG231" s="30" t="s">
        <v>469</v>
      </c>
      <c r="AH231" s="30" t="s">
        <v>463</v>
      </c>
      <c r="AI231" s="30" t="s">
        <v>457</v>
      </c>
      <c r="AJ231" s="30" t="s">
        <v>437</v>
      </c>
      <c r="AK231" s="165" t="s">
        <v>980</v>
      </c>
      <c r="AL231" s="29" t="s">
        <v>981</v>
      </c>
      <c r="AM231" s="30" t="s">
        <v>170</v>
      </c>
      <c r="AN231" s="30" t="s">
        <v>170</v>
      </c>
      <c r="AO231" s="30">
        <v>100</v>
      </c>
      <c r="AP231" s="30">
        <v>100</v>
      </c>
      <c r="AQ231" s="30">
        <v>100</v>
      </c>
      <c r="AR231" s="30">
        <v>100</v>
      </c>
      <c r="AS231" s="30"/>
      <c r="AT231" s="29"/>
      <c r="AU231" s="30">
        <v>100</v>
      </c>
      <c r="AV231" s="30"/>
      <c r="AW231" s="42"/>
      <c r="AX231" s="30"/>
      <c r="AY231" s="30"/>
      <c r="AZ231" s="30"/>
      <c r="BA231" s="30"/>
      <c r="BB231" s="30"/>
      <c r="BC231" s="30"/>
      <c r="BD231" s="30">
        <v>40</v>
      </c>
      <c r="BE231" s="30">
        <v>30</v>
      </c>
      <c r="BF231" s="30">
        <v>30</v>
      </c>
      <c r="BG231" s="30"/>
    </row>
    <row r="232" spans="1:59" ht="84.75" customHeight="1" x14ac:dyDescent="0.25">
      <c r="A232" s="43" t="s">
        <v>209</v>
      </c>
      <c r="B232" s="43" t="s">
        <v>25</v>
      </c>
      <c r="C232" s="43" t="s">
        <v>26</v>
      </c>
      <c r="D232" s="43" t="s">
        <v>272</v>
      </c>
      <c r="E232" s="43" t="s">
        <v>276</v>
      </c>
      <c r="F232" s="30" t="s">
        <v>213</v>
      </c>
      <c r="G232" s="30" t="s">
        <v>214</v>
      </c>
      <c r="H232" s="30" t="s">
        <v>215</v>
      </c>
      <c r="I232" s="30" t="s">
        <v>935</v>
      </c>
      <c r="J232" s="69" t="s">
        <v>950</v>
      </c>
      <c r="K232" s="69" t="s">
        <v>950</v>
      </c>
      <c r="L232" s="44" t="s">
        <v>938</v>
      </c>
      <c r="M232" s="30" t="s">
        <v>939</v>
      </c>
      <c r="N232" s="30" t="s">
        <v>979</v>
      </c>
      <c r="O232" s="30" t="s">
        <v>940</v>
      </c>
      <c r="P232" s="30">
        <v>165</v>
      </c>
      <c r="Q232" s="69" t="s">
        <v>290</v>
      </c>
      <c r="R232" s="30" t="s">
        <v>36</v>
      </c>
      <c r="S232" s="30"/>
      <c r="T232" s="30"/>
      <c r="U232" s="30"/>
      <c r="V232" s="30"/>
      <c r="W232" s="30"/>
      <c r="X232" s="30"/>
      <c r="Y232" s="30"/>
      <c r="Z232" s="30"/>
      <c r="AA232" s="30"/>
      <c r="AB232" s="30"/>
      <c r="AC232" s="30"/>
      <c r="AD232" s="30"/>
      <c r="AE232" s="30"/>
      <c r="AF232" s="30"/>
      <c r="AG232" s="30" t="s">
        <v>469</v>
      </c>
      <c r="AH232" s="30" t="s">
        <v>463</v>
      </c>
      <c r="AI232" s="30" t="s">
        <v>457</v>
      </c>
      <c r="AJ232" s="30" t="s">
        <v>437</v>
      </c>
      <c r="AK232" s="29" t="s">
        <v>982</v>
      </c>
      <c r="AL232" s="29" t="s">
        <v>983</v>
      </c>
      <c r="AM232" s="30">
        <v>0</v>
      </c>
      <c r="AN232" s="30">
        <v>0</v>
      </c>
      <c r="AO232" s="30">
        <v>100</v>
      </c>
      <c r="AP232" s="30">
        <v>100</v>
      </c>
      <c r="AQ232" s="30">
        <v>100</v>
      </c>
      <c r="AR232" s="30">
        <v>100</v>
      </c>
      <c r="AS232" s="30"/>
      <c r="AT232" s="30"/>
      <c r="AU232" s="59">
        <v>100</v>
      </c>
      <c r="AV232" s="30"/>
      <c r="AW232" s="42"/>
      <c r="AX232" s="30"/>
      <c r="AY232" s="30"/>
      <c r="AZ232" s="30"/>
      <c r="BA232" s="30"/>
      <c r="BB232" s="30"/>
      <c r="BC232" s="30"/>
      <c r="BD232" s="30">
        <v>30</v>
      </c>
      <c r="BE232" s="30"/>
      <c r="BF232" s="30">
        <v>40</v>
      </c>
      <c r="BG232" s="30">
        <v>30</v>
      </c>
    </row>
    <row r="233" spans="1:59" ht="84.75" customHeight="1" x14ac:dyDescent="0.25">
      <c r="A233" s="43" t="s">
        <v>209</v>
      </c>
      <c r="B233" s="43" t="s">
        <v>25</v>
      </c>
      <c r="C233" s="43" t="s">
        <v>26</v>
      </c>
      <c r="D233" s="43" t="s">
        <v>272</v>
      </c>
      <c r="E233" s="43" t="s">
        <v>276</v>
      </c>
      <c r="F233" s="30" t="s">
        <v>213</v>
      </c>
      <c r="G233" s="30" t="s">
        <v>214</v>
      </c>
      <c r="H233" s="30" t="s">
        <v>215</v>
      </c>
      <c r="I233" s="30" t="s">
        <v>935</v>
      </c>
      <c r="J233" s="30" t="s">
        <v>936</v>
      </c>
      <c r="K233" s="30" t="s">
        <v>937</v>
      </c>
      <c r="L233" s="44" t="s">
        <v>938</v>
      </c>
      <c r="M233" s="30" t="s">
        <v>939</v>
      </c>
      <c r="N233" s="30" t="s">
        <v>979</v>
      </c>
      <c r="O233" s="30" t="s">
        <v>940</v>
      </c>
      <c r="P233" s="30">
        <v>162</v>
      </c>
      <c r="Q233" s="30" t="s">
        <v>291</v>
      </c>
      <c r="R233" s="30" t="s">
        <v>36</v>
      </c>
      <c r="S233" s="30"/>
      <c r="T233" s="30"/>
      <c r="U233" s="30"/>
      <c r="V233" s="30"/>
      <c r="W233" s="30"/>
      <c r="X233" s="30"/>
      <c r="Y233" s="30"/>
      <c r="Z233" s="30"/>
      <c r="AA233" s="30"/>
      <c r="AB233" s="30"/>
      <c r="AC233" s="30"/>
      <c r="AD233" s="30"/>
      <c r="AE233" s="30"/>
      <c r="AF233" s="30"/>
      <c r="AG233" s="30" t="s">
        <v>434</v>
      </c>
      <c r="AH233" s="30" t="s">
        <v>463</v>
      </c>
      <c r="AI233" s="30" t="s">
        <v>457</v>
      </c>
      <c r="AJ233" s="30" t="s">
        <v>437</v>
      </c>
      <c r="AK233" s="69" t="s">
        <v>984</v>
      </c>
      <c r="AL233" s="30" t="s">
        <v>985</v>
      </c>
      <c r="AM233" s="30">
        <v>0</v>
      </c>
      <c r="AN233" s="30">
        <v>0</v>
      </c>
      <c r="AO233" s="30">
        <v>100</v>
      </c>
      <c r="AP233" s="30"/>
      <c r="AQ233" s="30"/>
      <c r="AR233" s="30">
        <v>100</v>
      </c>
      <c r="AS233" s="30"/>
      <c r="AT233" s="30"/>
      <c r="AU233" s="30">
        <v>100</v>
      </c>
      <c r="AV233" s="30">
        <v>0</v>
      </c>
      <c r="AW233" s="42">
        <v>0</v>
      </c>
      <c r="AX233" s="30"/>
      <c r="AY233" s="30">
        <v>0</v>
      </c>
      <c r="AZ233" s="30">
        <v>0</v>
      </c>
      <c r="BA233" s="30">
        <v>50</v>
      </c>
      <c r="BB233" s="30"/>
      <c r="BC233" s="30"/>
      <c r="BD233" s="30">
        <v>50</v>
      </c>
      <c r="BE233" s="30"/>
      <c r="BF233" s="30"/>
      <c r="BG233" s="30"/>
    </row>
    <row r="234" spans="1:59" ht="84.75" customHeight="1" x14ac:dyDescent="0.25">
      <c r="A234" s="43" t="s">
        <v>209</v>
      </c>
      <c r="B234" s="43" t="s">
        <v>25</v>
      </c>
      <c r="C234" s="43" t="s">
        <v>26</v>
      </c>
      <c r="D234" s="43" t="s">
        <v>272</v>
      </c>
      <c r="E234" s="43" t="s">
        <v>276</v>
      </c>
      <c r="F234" s="30" t="s">
        <v>213</v>
      </c>
      <c r="G234" s="30" t="s">
        <v>214</v>
      </c>
      <c r="H234" s="30" t="s">
        <v>215</v>
      </c>
      <c r="I234" s="30" t="s">
        <v>935</v>
      </c>
      <c r="J234" s="30" t="s">
        <v>936</v>
      </c>
      <c r="K234" s="30" t="s">
        <v>937</v>
      </c>
      <c r="L234" s="44" t="s">
        <v>938</v>
      </c>
      <c r="M234" s="30" t="s">
        <v>939</v>
      </c>
      <c r="N234" s="30" t="s">
        <v>979</v>
      </c>
      <c r="O234" s="30" t="s">
        <v>940</v>
      </c>
      <c r="P234" s="30">
        <v>167</v>
      </c>
      <c r="Q234" s="69" t="s">
        <v>292</v>
      </c>
      <c r="R234" s="69" t="s">
        <v>965</v>
      </c>
      <c r="S234" s="30"/>
      <c r="T234" s="30"/>
      <c r="U234" s="30"/>
      <c r="V234" s="30"/>
      <c r="W234" s="30"/>
      <c r="X234" s="30"/>
      <c r="Y234" s="30"/>
      <c r="Z234" s="30"/>
      <c r="AA234" s="30"/>
      <c r="AB234" s="30"/>
      <c r="AC234" s="30"/>
      <c r="AD234" s="30"/>
      <c r="AE234" s="30"/>
      <c r="AF234" s="30"/>
      <c r="AG234" s="30" t="s">
        <v>434</v>
      </c>
      <c r="AH234" s="69" t="s">
        <v>460</v>
      </c>
      <c r="AI234" s="30" t="s">
        <v>457</v>
      </c>
      <c r="AJ234" s="30" t="s">
        <v>437</v>
      </c>
      <c r="AK234" s="69" t="s">
        <v>986</v>
      </c>
      <c r="AL234" s="30" t="s">
        <v>985</v>
      </c>
      <c r="AM234" s="30">
        <v>0</v>
      </c>
      <c r="AN234" s="30">
        <v>0</v>
      </c>
      <c r="AO234" s="30">
        <v>100</v>
      </c>
      <c r="AP234" s="30">
        <v>100</v>
      </c>
      <c r="AQ234" s="30">
        <v>100</v>
      </c>
      <c r="AR234" s="30">
        <v>100</v>
      </c>
      <c r="AS234" s="30"/>
      <c r="AT234" s="30"/>
      <c r="AU234" s="30">
        <v>100</v>
      </c>
      <c r="AV234" s="30">
        <v>0</v>
      </c>
      <c r="AW234" s="42">
        <v>0</v>
      </c>
      <c r="AX234" s="30"/>
      <c r="AY234" s="30"/>
      <c r="AZ234" s="30"/>
      <c r="BA234" s="30"/>
      <c r="BB234" s="30"/>
      <c r="BC234" s="30">
        <v>30</v>
      </c>
      <c r="BD234" s="30">
        <v>0</v>
      </c>
      <c r="BE234" s="30">
        <v>30</v>
      </c>
      <c r="BF234" s="30"/>
      <c r="BG234" s="30">
        <v>40</v>
      </c>
    </row>
    <row r="235" spans="1:59" ht="84.75" customHeight="1" x14ac:dyDescent="0.25">
      <c r="A235" s="43" t="s">
        <v>209</v>
      </c>
      <c r="B235" s="43" t="s">
        <v>25</v>
      </c>
      <c r="C235" s="43" t="s">
        <v>26</v>
      </c>
      <c r="D235" s="43" t="s">
        <v>272</v>
      </c>
      <c r="E235" s="43" t="s">
        <v>286</v>
      </c>
      <c r="F235" s="30" t="s">
        <v>213</v>
      </c>
      <c r="G235" s="30" t="s">
        <v>214</v>
      </c>
      <c r="H235" s="30" t="s">
        <v>215</v>
      </c>
      <c r="I235" s="30" t="s">
        <v>935</v>
      </c>
      <c r="J235" s="30" t="s">
        <v>936</v>
      </c>
      <c r="K235" s="30" t="s">
        <v>971</v>
      </c>
      <c r="L235" s="44" t="s">
        <v>972</v>
      </c>
      <c r="M235" s="30" t="s">
        <v>973</v>
      </c>
      <c r="N235" s="44" t="s">
        <v>826</v>
      </c>
      <c r="O235" s="30" t="s">
        <v>974</v>
      </c>
      <c r="P235" s="30">
        <v>164</v>
      </c>
      <c r="Q235" s="30" t="s">
        <v>293</v>
      </c>
      <c r="R235" s="30" t="s">
        <v>36</v>
      </c>
      <c r="S235" s="30"/>
      <c r="T235" s="30"/>
      <c r="U235" s="30"/>
      <c r="V235" s="30"/>
      <c r="W235" s="30"/>
      <c r="X235" s="30"/>
      <c r="Y235" s="30"/>
      <c r="Z235" s="30"/>
      <c r="AA235" s="30"/>
      <c r="AB235" s="30"/>
      <c r="AC235" s="30"/>
      <c r="AD235" s="30"/>
      <c r="AE235" s="30"/>
      <c r="AF235" s="30"/>
      <c r="AG235" s="30" t="s">
        <v>434</v>
      </c>
      <c r="AH235" s="30" t="s">
        <v>448</v>
      </c>
      <c r="AI235" s="30" t="s">
        <v>503</v>
      </c>
      <c r="AJ235" s="30" t="s">
        <v>437</v>
      </c>
      <c r="AK235" s="30" t="s">
        <v>987</v>
      </c>
      <c r="AL235" s="30" t="s">
        <v>988</v>
      </c>
      <c r="AM235" s="30">
        <v>0</v>
      </c>
      <c r="AN235" s="30">
        <v>0</v>
      </c>
      <c r="AO235" s="30">
        <v>50</v>
      </c>
      <c r="AP235" s="30"/>
      <c r="AQ235" s="30"/>
      <c r="AR235" s="30">
        <v>50</v>
      </c>
      <c r="AS235" s="30"/>
      <c r="AT235" s="30"/>
      <c r="AU235" s="30">
        <v>50</v>
      </c>
      <c r="AV235" s="30"/>
      <c r="AW235" s="39"/>
      <c r="AX235" s="30"/>
      <c r="AY235" s="30"/>
      <c r="AZ235" s="30"/>
      <c r="BA235" s="30">
        <v>15</v>
      </c>
      <c r="BB235" s="30"/>
      <c r="BC235" s="30"/>
      <c r="BD235" s="30"/>
      <c r="BE235" s="30"/>
      <c r="BF235" s="30"/>
      <c r="BG235" s="30">
        <v>50</v>
      </c>
    </row>
    <row r="236" spans="1:59" ht="84.75" customHeight="1" x14ac:dyDescent="0.25">
      <c r="A236" s="43" t="s">
        <v>209</v>
      </c>
      <c r="B236" s="43" t="s">
        <v>25</v>
      </c>
      <c r="C236" s="43" t="s">
        <v>26</v>
      </c>
      <c r="D236" s="43" t="s">
        <v>272</v>
      </c>
      <c r="E236" s="43" t="s">
        <v>286</v>
      </c>
      <c r="F236" s="30" t="s">
        <v>213</v>
      </c>
      <c r="G236" s="30" t="s">
        <v>214</v>
      </c>
      <c r="H236" s="30" t="s">
        <v>215</v>
      </c>
      <c r="I236" s="30" t="s">
        <v>935</v>
      </c>
      <c r="J236" s="30" t="s">
        <v>936</v>
      </c>
      <c r="K236" s="30" t="s">
        <v>971</v>
      </c>
      <c r="L236" s="44" t="s">
        <v>972</v>
      </c>
      <c r="M236" s="30" t="s">
        <v>973</v>
      </c>
      <c r="N236" s="44" t="s">
        <v>826</v>
      </c>
      <c r="O236" s="30" t="s">
        <v>974</v>
      </c>
      <c r="P236" s="30">
        <v>208</v>
      </c>
      <c r="Q236" s="30" t="s">
        <v>294</v>
      </c>
      <c r="R236" s="30" t="s">
        <v>36</v>
      </c>
      <c r="S236" s="30"/>
      <c r="T236" s="30"/>
      <c r="U236" s="30"/>
      <c r="V236" s="30"/>
      <c r="W236" s="30"/>
      <c r="X236" s="30"/>
      <c r="Y236" s="30"/>
      <c r="Z236" s="30"/>
      <c r="AA236" s="30"/>
      <c r="AB236" s="30"/>
      <c r="AC236" s="30"/>
      <c r="AD236" s="30"/>
      <c r="AE236" s="30"/>
      <c r="AF236" s="30"/>
      <c r="AG236" s="30" t="s">
        <v>434</v>
      </c>
      <c r="AH236" s="30" t="s">
        <v>463</v>
      </c>
      <c r="AI236" s="30" t="s">
        <v>441</v>
      </c>
      <c r="AJ236" s="30" t="s">
        <v>437</v>
      </c>
      <c r="AK236" s="30" t="s">
        <v>989</v>
      </c>
      <c r="AL236" s="30" t="s">
        <v>990</v>
      </c>
      <c r="AM236" s="30">
        <v>0</v>
      </c>
      <c r="AN236" s="30"/>
      <c r="AO236" s="30">
        <v>40</v>
      </c>
      <c r="AP236" s="30">
        <v>20</v>
      </c>
      <c r="AQ236" s="30">
        <v>40</v>
      </c>
      <c r="AR236" s="30">
        <v>100</v>
      </c>
      <c r="AS236" s="30">
        <v>0</v>
      </c>
      <c r="AT236" s="30"/>
      <c r="AU236" s="30">
        <v>40</v>
      </c>
      <c r="AV236" s="30"/>
      <c r="AW236" s="42"/>
      <c r="AX236" s="30">
        <v>10</v>
      </c>
      <c r="AY236" s="30"/>
      <c r="AZ236" s="30"/>
      <c r="BA236" s="30"/>
      <c r="BB236" s="30">
        <v>9.6</v>
      </c>
      <c r="BC236" s="30">
        <v>10.5</v>
      </c>
      <c r="BD236" s="30">
        <v>6.6</v>
      </c>
      <c r="BE236" s="30">
        <v>5.7</v>
      </c>
      <c r="BF236" s="30">
        <v>7.6</v>
      </c>
      <c r="BG236" s="30"/>
    </row>
    <row r="237" spans="1:59" ht="84.75" customHeight="1" x14ac:dyDescent="0.25">
      <c r="A237" s="43" t="s">
        <v>209</v>
      </c>
      <c r="B237" s="43" t="s">
        <v>25</v>
      </c>
      <c r="C237" s="43" t="s">
        <v>26</v>
      </c>
      <c r="D237" s="43" t="s">
        <v>272</v>
      </c>
      <c r="E237" s="43" t="s">
        <v>276</v>
      </c>
      <c r="F237" s="30" t="s">
        <v>213</v>
      </c>
      <c r="G237" s="30" t="s">
        <v>214</v>
      </c>
      <c r="H237" s="30" t="s">
        <v>215</v>
      </c>
      <c r="I237" s="30" t="s">
        <v>935</v>
      </c>
      <c r="J237" s="30" t="s">
        <v>936</v>
      </c>
      <c r="K237" s="30" t="s">
        <v>937</v>
      </c>
      <c r="L237" s="44" t="s">
        <v>938</v>
      </c>
      <c r="M237" s="30" t="s">
        <v>939</v>
      </c>
      <c r="N237" s="30"/>
      <c r="O237" s="30" t="s">
        <v>940</v>
      </c>
      <c r="P237" s="30">
        <v>174</v>
      </c>
      <c r="Q237" s="30" t="s">
        <v>295</v>
      </c>
      <c r="R237" s="30" t="s">
        <v>10</v>
      </c>
      <c r="S237" s="30" t="s">
        <v>32</v>
      </c>
      <c r="T237" s="30"/>
      <c r="U237" s="30"/>
      <c r="V237" s="30"/>
      <c r="W237" s="30"/>
      <c r="X237" s="30"/>
      <c r="Y237" s="30"/>
      <c r="Z237" s="30"/>
      <c r="AA237" s="30"/>
      <c r="AB237" s="30"/>
      <c r="AC237" s="30"/>
      <c r="AD237" s="30"/>
      <c r="AE237" s="30"/>
      <c r="AF237" s="30"/>
      <c r="AG237" s="30" t="s">
        <v>534</v>
      </c>
      <c r="AH237" s="30" t="s">
        <v>463</v>
      </c>
      <c r="AI237" s="30" t="s">
        <v>457</v>
      </c>
      <c r="AJ237" s="30" t="s">
        <v>437</v>
      </c>
      <c r="AK237" s="30" t="s">
        <v>991</v>
      </c>
      <c r="AL237" s="30"/>
      <c r="AM237" s="30">
        <v>0</v>
      </c>
      <c r="AN237" s="30"/>
      <c r="AO237" s="30">
        <v>20</v>
      </c>
      <c r="AP237" s="30"/>
      <c r="AQ237" s="30"/>
      <c r="AR237" s="30">
        <v>10</v>
      </c>
      <c r="AS237" s="30"/>
      <c r="AT237" s="30"/>
      <c r="AU237" s="59">
        <v>20</v>
      </c>
      <c r="AV237" s="30"/>
      <c r="AW237" s="42">
        <v>0</v>
      </c>
      <c r="AX237" s="30">
        <v>2</v>
      </c>
      <c r="AY237" s="30">
        <v>2</v>
      </c>
      <c r="AZ237" s="30">
        <v>3</v>
      </c>
      <c r="BA237" s="30">
        <v>3</v>
      </c>
      <c r="BB237" s="30">
        <v>5</v>
      </c>
      <c r="BC237" s="30">
        <v>1</v>
      </c>
      <c r="BD237" s="30">
        <v>1</v>
      </c>
      <c r="BE237" s="30">
        <v>1</v>
      </c>
      <c r="BF237" s="30">
        <v>1</v>
      </c>
      <c r="BG237" s="30">
        <v>1</v>
      </c>
    </row>
    <row r="238" spans="1:59" ht="84.75" customHeight="1" x14ac:dyDescent="0.25">
      <c r="A238" s="43" t="s">
        <v>209</v>
      </c>
      <c r="B238" s="43" t="s">
        <v>25</v>
      </c>
      <c r="C238" s="43" t="s">
        <v>26</v>
      </c>
      <c r="D238" s="43" t="s">
        <v>272</v>
      </c>
      <c r="E238" s="43" t="s">
        <v>276</v>
      </c>
      <c r="F238" s="30" t="s">
        <v>213</v>
      </c>
      <c r="G238" s="30" t="s">
        <v>214</v>
      </c>
      <c r="H238" s="30" t="s">
        <v>215</v>
      </c>
      <c r="I238" s="30" t="s">
        <v>935</v>
      </c>
      <c r="J238" s="30" t="s">
        <v>936</v>
      </c>
      <c r="K238" s="30" t="s">
        <v>964</v>
      </c>
      <c r="L238" s="44" t="s">
        <v>938</v>
      </c>
      <c r="M238" s="30" t="s">
        <v>939</v>
      </c>
      <c r="N238" s="30"/>
      <c r="O238" s="30" t="s">
        <v>940</v>
      </c>
      <c r="P238" s="30">
        <v>173</v>
      </c>
      <c r="Q238" s="30" t="s">
        <v>296</v>
      </c>
      <c r="R238" s="30" t="s">
        <v>10</v>
      </c>
      <c r="S238" s="30" t="s">
        <v>32</v>
      </c>
      <c r="T238" s="30">
        <v>3950</v>
      </c>
      <c r="U238" s="30"/>
      <c r="V238" s="30"/>
      <c r="W238" s="30"/>
      <c r="X238" s="30"/>
      <c r="Y238" s="30"/>
      <c r="Z238" s="30"/>
      <c r="AA238" s="30"/>
      <c r="AB238" s="30"/>
      <c r="AC238" s="30"/>
      <c r="AD238" s="30"/>
      <c r="AE238" s="30"/>
      <c r="AF238" s="30"/>
      <c r="AG238" s="30" t="s">
        <v>534</v>
      </c>
      <c r="AH238" s="30" t="s">
        <v>463</v>
      </c>
      <c r="AI238" s="30" t="s">
        <v>457</v>
      </c>
      <c r="AJ238" s="30" t="s">
        <v>437</v>
      </c>
      <c r="AK238" s="30" t="s">
        <v>992</v>
      </c>
      <c r="AL238" s="30"/>
      <c r="AM238" s="30">
        <v>0</v>
      </c>
      <c r="AN238" s="30"/>
      <c r="AO238" s="30">
        <v>15</v>
      </c>
      <c r="AP238" s="30"/>
      <c r="AQ238" s="30"/>
      <c r="AR238" s="30">
        <v>15</v>
      </c>
      <c r="AS238" s="30"/>
      <c r="AT238" s="30"/>
      <c r="AU238" s="59">
        <v>15</v>
      </c>
      <c r="AV238" s="30"/>
      <c r="AW238" s="42"/>
      <c r="AX238" s="30">
        <v>3</v>
      </c>
      <c r="AY238" s="30"/>
      <c r="AZ238" s="30"/>
      <c r="BA238" s="30">
        <v>5</v>
      </c>
      <c r="BB238" s="30"/>
      <c r="BC238" s="30"/>
      <c r="BD238" s="30">
        <v>10</v>
      </c>
      <c r="BE238" s="30"/>
      <c r="BF238" s="30"/>
      <c r="BG238" s="30">
        <v>15</v>
      </c>
    </row>
    <row r="239" spans="1:59" ht="84.75" customHeight="1" x14ac:dyDescent="0.25">
      <c r="A239" s="24" t="s">
        <v>209</v>
      </c>
      <c r="B239" s="24" t="s">
        <v>210</v>
      </c>
      <c r="C239" s="24" t="s">
        <v>211</v>
      </c>
      <c r="D239" s="24" t="s">
        <v>212</v>
      </c>
      <c r="E239" s="24" t="s">
        <v>212</v>
      </c>
      <c r="F239" s="24" t="s">
        <v>213</v>
      </c>
      <c r="G239" s="24" t="s">
        <v>214</v>
      </c>
      <c r="H239" s="24" t="s">
        <v>215</v>
      </c>
      <c r="I239" s="24" t="s">
        <v>993</v>
      </c>
      <c r="J239" s="24" t="s">
        <v>994</v>
      </c>
      <c r="K239" s="24" t="s">
        <v>995</v>
      </c>
      <c r="L239" s="25" t="s">
        <v>996</v>
      </c>
      <c r="M239" s="24" t="s">
        <v>997</v>
      </c>
      <c r="N239" s="24" t="s">
        <v>998</v>
      </c>
      <c r="O239" s="24" t="s">
        <v>999</v>
      </c>
      <c r="P239" s="51">
        <v>137</v>
      </c>
      <c r="Q239" s="24" t="s">
        <v>216</v>
      </c>
      <c r="R239" s="25" t="s">
        <v>10</v>
      </c>
      <c r="S239" s="25" t="s">
        <v>32</v>
      </c>
      <c r="T239" s="25"/>
      <c r="U239" s="25"/>
      <c r="V239" s="25"/>
      <c r="W239" s="25"/>
      <c r="X239" s="25"/>
      <c r="Y239" s="25"/>
      <c r="Z239" s="25"/>
      <c r="AA239" s="25"/>
      <c r="AB239" s="25"/>
      <c r="AC239" s="25"/>
      <c r="AD239" s="25"/>
      <c r="AE239" s="25"/>
      <c r="AF239" s="25" t="s">
        <v>32</v>
      </c>
      <c r="AG239" s="25" t="s">
        <v>434</v>
      </c>
      <c r="AH239" s="25" t="s">
        <v>463</v>
      </c>
      <c r="AI239" s="25" t="s">
        <v>457</v>
      </c>
      <c r="AJ239" s="25" t="s">
        <v>437</v>
      </c>
      <c r="AK239" s="24" t="s">
        <v>1000</v>
      </c>
      <c r="AL239" s="24" t="s">
        <v>1001</v>
      </c>
      <c r="AM239" s="25">
        <v>0</v>
      </c>
      <c r="AN239" s="25">
        <v>100</v>
      </c>
      <c r="AO239" s="25">
        <v>100</v>
      </c>
      <c r="AP239" s="25">
        <v>100</v>
      </c>
      <c r="AQ239" s="25">
        <v>100</v>
      </c>
      <c r="AR239" s="25">
        <v>100</v>
      </c>
      <c r="AS239" s="25"/>
      <c r="AT239" s="25"/>
      <c r="AU239" s="25">
        <v>100</v>
      </c>
      <c r="AV239" s="24"/>
      <c r="AW239" s="143"/>
      <c r="AX239" s="25">
        <v>30</v>
      </c>
      <c r="AY239" s="25"/>
      <c r="AZ239" s="24"/>
      <c r="BA239" s="25">
        <v>55</v>
      </c>
      <c r="BB239" s="25"/>
      <c r="BC239" s="25"/>
      <c r="BD239" s="166">
        <v>10</v>
      </c>
      <c r="BE239" s="25"/>
      <c r="BF239" s="25"/>
      <c r="BG239" s="25">
        <v>5</v>
      </c>
    </row>
    <row r="240" spans="1:59" ht="84.75" customHeight="1" x14ac:dyDescent="0.25">
      <c r="A240" s="29" t="s">
        <v>209</v>
      </c>
      <c r="B240" s="29" t="s">
        <v>25</v>
      </c>
      <c r="C240" s="29" t="s">
        <v>211</v>
      </c>
      <c r="D240" s="29" t="s">
        <v>212</v>
      </c>
      <c r="E240" s="29" t="s">
        <v>217</v>
      </c>
      <c r="F240" s="29" t="s">
        <v>213</v>
      </c>
      <c r="G240" s="29" t="s">
        <v>214</v>
      </c>
      <c r="H240" s="29" t="s">
        <v>215</v>
      </c>
      <c r="I240" s="29" t="s">
        <v>993</v>
      </c>
      <c r="J240" s="29" t="s">
        <v>994</v>
      </c>
      <c r="K240" s="29" t="s">
        <v>995</v>
      </c>
      <c r="L240" s="44" t="s">
        <v>1002</v>
      </c>
      <c r="M240" s="29" t="s">
        <v>1003</v>
      </c>
      <c r="N240" s="29" t="s">
        <v>998</v>
      </c>
      <c r="O240" s="29" t="s">
        <v>999</v>
      </c>
      <c r="P240" s="43">
        <v>133</v>
      </c>
      <c r="Q240" s="29" t="s">
        <v>218</v>
      </c>
      <c r="R240" s="30" t="s">
        <v>10</v>
      </c>
      <c r="S240" s="30" t="s">
        <v>32</v>
      </c>
      <c r="T240" s="30"/>
      <c r="U240" s="30"/>
      <c r="V240" s="30"/>
      <c r="W240" s="30"/>
      <c r="X240" s="30"/>
      <c r="Y240" s="30"/>
      <c r="Z240" s="30"/>
      <c r="AA240" s="30"/>
      <c r="AB240" s="30"/>
      <c r="AC240" s="30"/>
      <c r="AD240" s="30"/>
      <c r="AE240" s="30"/>
      <c r="AF240" s="30" t="s">
        <v>32</v>
      </c>
      <c r="AG240" s="30" t="s">
        <v>469</v>
      </c>
      <c r="AH240" s="30" t="s">
        <v>463</v>
      </c>
      <c r="AI240" s="30" t="s">
        <v>436</v>
      </c>
      <c r="AJ240" s="30" t="s">
        <v>437</v>
      </c>
      <c r="AK240" s="29" t="s">
        <v>1004</v>
      </c>
      <c r="AL240" s="29" t="s">
        <v>1005</v>
      </c>
      <c r="AM240" s="30">
        <v>0</v>
      </c>
      <c r="AN240" s="30">
        <v>0</v>
      </c>
      <c r="AO240" s="30">
        <v>100</v>
      </c>
      <c r="AP240" s="30"/>
      <c r="AQ240" s="30"/>
      <c r="AR240" s="30">
        <v>100</v>
      </c>
      <c r="AS240" s="30"/>
      <c r="AT240" s="30"/>
      <c r="AU240" s="30">
        <v>100</v>
      </c>
      <c r="AV240" s="29"/>
      <c r="AW240" s="146"/>
      <c r="AX240" s="30">
        <v>10</v>
      </c>
      <c r="AY240" s="30"/>
      <c r="AZ240" s="29"/>
      <c r="BA240" s="30">
        <v>50</v>
      </c>
      <c r="BB240" s="30"/>
      <c r="BC240" s="30"/>
      <c r="BD240" s="37">
        <v>30</v>
      </c>
      <c r="BE240" s="30"/>
      <c r="BF240" s="30"/>
      <c r="BG240" s="30">
        <v>10</v>
      </c>
    </row>
    <row r="241" spans="1:59" ht="84.75" customHeight="1" x14ac:dyDescent="0.25">
      <c r="A241" s="24" t="s">
        <v>209</v>
      </c>
      <c r="B241" s="24" t="s">
        <v>210</v>
      </c>
      <c r="C241" s="24" t="s">
        <v>211</v>
      </c>
      <c r="D241" s="24" t="s">
        <v>212</v>
      </c>
      <c r="E241" s="24" t="s">
        <v>212</v>
      </c>
      <c r="F241" s="24" t="s">
        <v>213</v>
      </c>
      <c r="G241" s="24" t="s">
        <v>214</v>
      </c>
      <c r="H241" s="24" t="s">
        <v>215</v>
      </c>
      <c r="I241" s="24" t="s">
        <v>993</v>
      </c>
      <c r="J241" s="24" t="s">
        <v>994</v>
      </c>
      <c r="K241" s="24" t="s">
        <v>994</v>
      </c>
      <c r="L241" s="78" t="s">
        <v>1006</v>
      </c>
      <c r="M241" s="24" t="s">
        <v>1007</v>
      </c>
      <c r="N241" s="24" t="s">
        <v>998</v>
      </c>
      <c r="O241" s="24" t="s">
        <v>999</v>
      </c>
      <c r="P241" s="51">
        <v>134</v>
      </c>
      <c r="Q241" s="24" t="s">
        <v>219</v>
      </c>
      <c r="R241" s="25" t="s">
        <v>10</v>
      </c>
      <c r="S241" s="25" t="s">
        <v>32</v>
      </c>
      <c r="T241" s="25"/>
      <c r="U241" s="25"/>
      <c r="V241" s="25"/>
      <c r="W241" s="25"/>
      <c r="X241" s="25"/>
      <c r="Y241" s="25"/>
      <c r="Z241" s="25"/>
      <c r="AA241" s="25"/>
      <c r="AB241" s="25"/>
      <c r="AC241" s="25"/>
      <c r="AD241" s="25"/>
      <c r="AE241" s="25"/>
      <c r="AF241" s="25"/>
      <c r="AG241" s="25" t="s">
        <v>444</v>
      </c>
      <c r="AH241" s="25" t="s">
        <v>463</v>
      </c>
      <c r="AI241" s="25" t="s">
        <v>457</v>
      </c>
      <c r="AJ241" s="25" t="s">
        <v>445</v>
      </c>
      <c r="AK241" s="24" t="s">
        <v>1008</v>
      </c>
      <c r="AL241" s="24" t="s">
        <v>1009</v>
      </c>
      <c r="AM241" s="25" t="s">
        <v>1010</v>
      </c>
      <c r="AN241" s="25">
        <v>16</v>
      </c>
      <c r="AO241" s="25">
        <v>30</v>
      </c>
      <c r="AP241" s="25">
        <v>60</v>
      </c>
      <c r="AQ241" s="25"/>
      <c r="AR241" s="25">
        <v>60</v>
      </c>
      <c r="AS241" s="25">
        <v>16</v>
      </c>
      <c r="AT241" s="25"/>
      <c r="AU241" s="51">
        <v>14</v>
      </c>
      <c r="AV241" s="24"/>
      <c r="AW241" s="143"/>
      <c r="AX241" s="25">
        <v>0</v>
      </c>
      <c r="AY241" s="25"/>
      <c r="AZ241" s="24"/>
      <c r="BA241" s="25">
        <v>4</v>
      </c>
      <c r="BB241" s="25"/>
      <c r="BC241" s="25"/>
      <c r="BD241" s="166">
        <v>5</v>
      </c>
      <c r="BE241" s="25"/>
      <c r="BF241" s="25"/>
      <c r="BG241" s="25">
        <v>5</v>
      </c>
    </row>
    <row r="242" spans="1:59" ht="84.75" customHeight="1" x14ac:dyDescent="0.25">
      <c r="A242" s="29" t="s">
        <v>209</v>
      </c>
      <c r="B242" s="29" t="s">
        <v>210</v>
      </c>
      <c r="C242" s="29" t="s">
        <v>211</v>
      </c>
      <c r="D242" s="29" t="s">
        <v>212</v>
      </c>
      <c r="E242" s="29" t="s">
        <v>212</v>
      </c>
      <c r="F242" s="29" t="s">
        <v>213</v>
      </c>
      <c r="G242" s="29" t="s">
        <v>214</v>
      </c>
      <c r="H242" s="29" t="s">
        <v>215</v>
      </c>
      <c r="I242" s="29" t="s">
        <v>993</v>
      </c>
      <c r="J242" s="29" t="s">
        <v>1011</v>
      </c>
      <c r="K242" s="29" t="s">
        <v>1012</v>
      </c>
      <c r="L242" s="44" t="s">
        <v>1006</v>
      </c>
      <c r="M242" s="29" t="s">
        <v>1007</v>
      </c>
      <c r="N242" s="29" t="s">
        <v>1013</v>
      </c>
      <c r="O242" s="29" t="s">
        <v>1014</v>
      </c>
      <c r="P242" s="43">
        <v>150</v>
      </c>
      <c r="Q242" s="29" t="s">
        <v>220</v>
      </c>
      <c r="R242" s="30" t="s">
        <v>55</v>
      </c>
      <c r="S242" s="30" t="s">
        <v>221</v>
      </c>
      <c r="T242" s="30"/>
      <c r="U242" s="30" t="s">
        <v>32</v>
      </c>
      <c r="V242" s="30" t="s">
        <v>140</v>
      </c>
      <c r="W242" s="30" t="s">
        <v>32</v>
      </c>
      <c r="X242" s="30" t="s">
        <v>32</v>
      </c>
      <c r="Y242" s="30" t="s">
        <v>32</v>
      </c>
      <c r="Z242" s="30" t="s">
        <v>32</v>
      </c>
      <c r="AA242" s="30"/>
      <c r="AB242" s="30"/>
      <c r="AC242" s="30"/>
      <c r="AD242" s="30"/>
      <c r="AE242" s="30"/>
      <c r="AF242" s="30"/>
      <c r="AG242" s="30" t="s">
        <v>534</v>
      </c>
      <c r="AH242" s="30" t="s">
        <v>456</v>
      </c>
      <c r="AI242" s="30" t="s">
        <v>457</v>
      </c>
      <c r="AJ242" s="30" t="s">
        <v>437</v>
      </c>
      <c r="AK242" s="29" t="s">
        <v>1015</v>
      </c>
      <c r="AL242" s="29" t="s">
        <v>1016</v>
      </c>
      <c r="AM242" s="30">
        <v>52.8</v>
      </c>
      <c r="AN242" s="30">
        <v>54.6</v>
      </c>
      <c r="AO242" s="30">
        <v>56.4</v>
      </c>
      <c r="AP242" s="30">
        <v>58.2</v>
      </c>
      <c r="AQ242" s="30">
        <v>60</v>
      </c>
      <c r="AR242" s="30">
        <v>60</v>
      </c>
      <c r="AS242" s="30">
        <v>54.6</v>
      </c>
      <c r="AT242" s="30"/>
      <c r="AU242" s="30">
        <v>56.4</v>
      </c>
      <c r="AV242" s="29"/>
      <c r="AW242" s="146"/>
      <c r="AX242" s="30"/>
      <c r="AY242" s="30"/>
      <c r="AZ242" s="29"/>
      <c r="BA242" s="29"/>
      <c r="BB242" s="29"/>
      <c r="BC242" s="29"/>
      <c r="BD242" s="37"/>
      <c r="BE242" s="29"/>
      <c r="BF242" s="29"/>
      <c r="BG242" s="30">
        <v>56.4</v>
      </c>
    </row>
    <row r="243" spans="1:59" ht="84.75" customHeight="1" x14ac:dyDescent="0.25">
      <c r="A243" s="24" t="s">
        <v>209</v>
      </c>
      <c r="B243" s="24" t="s">
        <v>210</v>
      </c>
      <c r="C243" s="24" t="s">
        <v>211</v>
      </c>
      <c r="D243" s="24" t="s">
        <v>212</v>
      </c>
      <c r="E243" s="24" t="s">
        <v>212</v>
      </c>
      <c r="F243" s="24" t="s">
        <v>213</v>
      </c>
      <c r="G243" s="24" t="s">
        <v>214</v>
      </c>
      <c r="H243" s="24" t="s">
        <v>215</v>
      </c>
      <c r="I243" s="24" t="s">
        <v>1017</v>
      </c>
      <c r="J243" s="24" t="s">
        <v>1011</v>
      </c>
      <c r="K243" s="24" t="s">
        <v>1012</v>
      </c>
      <c r="L243" s="78" t="s">
        <v>1006</v>
      </c>
      <c r="M243" s="24" t="s">
        <v>1007</v>
      </c>
      <c r="N243" s="24" t="s">
        <v>1013</v>
      </c>
      <c r="O243" s="24" t="s">
        <v>1014</v>
      </c>
      <c r="P243" s="51">
        <v>151</v>
      </c>
      <c r="Q243" s="24" t="s">
        <v>222</v>
      </c>
      <c r="R243" s="25" t="s">
        <v>55</v>
      </c>
      <c r="S243" s="25" t="s">
        <v>221</v>
      </c>
      <c r="T243" s="25"/>
      <c r="U243" s="25"/>
      <c r="V243" s="25"/>
      <c r="W243" s="25"/>
      <c r="X243" s="25"/>
      <c r="Y243" s="25"/>
      <c r="Z243" s="25"/>
      <c r="AA243" s="25"/>
      <c r="AB243" s="25"/>
      <c r="AC243" s="25"/>
      <c r="AD243" s="25"/>
      <c r="AE243" s="25"/>
      <c r="AF243" s="25"/>
      <c r="AG243" s="25" t="s">
        <v>534</v>
      </c>
      <c r="AH243" s="25" t="s">
        <v>456</v>
      </c>
      <c r="AI243" s="25" t="s">
        <v>579</v>
      </c>
      <c r="AJ243" s="25" t="s">
        <v>437</v>
      </c>
      <c r="AK243" s="24" t="s">
        <v>1018</v>
      </c>
      <c r="AL243" s="24" t="s">
        <v>1016</v>
      </c>
      <c r="AM243" s="25">
        <v>9</v>
      </c>
      <c r="AN243" s="25">
        <v>8.6999999999999993</v>
      </c>
      <c r="AO243" s="25">
        <v>8.4</v>
      </c>
      <c r="AP243" s="25">
        <v>8.1</v>
      </c>
      <c r="AQ243" s="25">
        <v>7.8</v>
      </c>
      <c r="AR243" s="25">
        <v>7.8</v>
      </c>
      <c r="AS243" s="25">
        <v>8.6999999999999993</v>
      </c>
      <c r="AT243" s="25"/>
      <c r="AU243" s="25">
        <v>8.4</v>
      </c>
      <c r="AV243" s="24"/>
      <c r="AW243" s="143"/>
      <c r="AX243" s="25"/>
      <c r="AY243" s="25"/>
      <c r="AZ243" s="24"/>
      <c r="BA243" s="24"/>
      <c r="BB243" s="24"/>
      <c r="BC243" s="24"/>
      <c r="BD243" s="166"/>
      <c r="BE243" s="24"/>
      <c r="BF243" s="24"/>
      <c r="BG243" s="25">
        <v>8.4</v>
      </c>
    </row>
    <row r="244" spans="1:59" ht="84.75" customHeight="1" x14ac:dyDescent="0.25">
      <c r="A244" s="29" t="s">
        <v>209</v>
      </c>
      <c r="B244" s="29" t="s">
        <v>210</v>
      </c>
      <c r="C244" s="29" t="s">
        <v>211</v>
      </c>
      <c r="D244" s="29" t="s">
        <v>212</v>
      </c>
      <c r="E244" s="29" t="s">
        <v>223</v>
      </c>
      <c r="F244" s="29" t="s">
        <v>213</v>
      </c>
      <c r="G244" s="29" t="s">
        <v>214</v>
      </c>
      <c r="H244" s="29" t="s">
        <v>215</v>
      </c>
      <c r="I244" s="29" t="s">
        <v>993</v>
      </c>
      <c r="J244" s="29" t="s">
        <v>1011</v>
      </c>
      <c r="K244" s="29" t="s">
        <v>1012</v>
      </c>
      <c r="L244" s="30" t="s">
        <v>1019</v>
      </c>
      <c r="M244" s="29" t="s">
        <v>1020</v>
      </c>
      <c r="N244" s="29" t="s">
        <v>1021</v>
      </c>
      <c r="O244" s="29" t="s">
        <v>1022</v>
      </c>
      <c r="P244" s="43">
        <v>152</v>
      </c>
      <c r="Q244" s="29" t="s">
        <v>224</v>
      </c>
      <c r="R244" s="69" t="s">
        <v>63</v>
      </c>
      <c r="S244" s="30" t="s">
        <v>32</v>
      </c>
      <c r="T244" s="30">
        <v>3914</v>
      </c>
      <c r="U244" s="30" t="s">
        <v>32</v>
      </c>
      <c r="V244" s="30" t="s">
        <v>225</v>
      </c>
      <c r="W244" s="30" t="s">
        <v>32</v>
      </c>
      <c r="X244" s="30"/>
      <c r="Y244" s="30" t="s">
        <v>32</v>
      </c>
      <c r="Z244" s="30" t="s">
        <v>32</v>
      </c>
      <c r="AA244" s="30"/>
      <c r="AB244" s="30"/>
      <c r="AC244" s="30"/>
      <c r="AD244" s="30"/>
      <c r="AE244" s="30"/>
      <c r="AF244" s="30"/>
      <c r="AG244" s="30" t="s">
        <v>444</v>
      </c>
      <c r="AH244" s="30" t="s">
        <v>448</v>
      </c>
      <c r="AI244" s="30" t="s">
        <v>441</v>
      </c>
      <c r="AJ244" s="30" t="s">
        <v>445</v>
      </c>
      <c r="AK244" s="29" t="s">
        <v>1023</v>
      </c>
      <c r="AL244" s="29" t="s">
        <v>1024</v>
      </c>
      <c r="AM244" s="30">
        <v>0</v>
      </c>
      <c r="AN244" s="30">
        <v>80000</v>
      </c>
      <c r="AO244" s="30">
        <v>80000</v>
      </c>
      <c r="AP244" s="30">
        <v>80000</v>
      </c>
      <c r="AQ244" s="30">
        <v>80000</v>
      </c>
      <c r="AR244" s="30">
        <v>320000</v>
      </c>
      <c r="AS244" s="30">
        <v>75131</v>
      </c>
      <c r="AT244" s="30">
        <v>4869</v>
      </c>
      <c r="AU244" s="30">
        <v>84869</v>
      </c>
      <c r="AV244" s="29"/>
      <c r="AW244" s="146"/>
      <c r="AX244" s="30"/>
      <c r="AY244" s="30"/>
      <c r="AZ244" s="29"/>
      <c r="BA244" s="30">
        <v>42434</v>
      </c>
      <c r="BB244" s="29"/>
      <c r="BC244" s="29"/>
      <c r="BD244" s="37"/>
      <c r="BE244" s="29"/>
      <c r="BF244" s="29"/>
      <c r="BG244" s="30">
        <v>42435</v>
      </c>
    </row>
    <row r="245" spans="1:59" ht="84.75" customHeight="1" x14ac:dyDescent="0.25">
      <c r="A245" s="24" t="s">
        <v>209</v>
      </c>
      <c r="B245" s="24" t="s">
        <v>210</v>
      </c>
      <c r="C245" s="24" t="s">
        <v>211</v>
      </c>
      <c r="D245" s="24" t="s">
        <v>212</v>
      </c>
      <c r="E245" s="24" t="s">
        <v>223</v>
      </c>
      <c r="F245" s="24" t="s">
        <v>213</v>
      </c>
      <c r="G245" s="24" t="s">
        <v>214</v>
      </c>
      <c r="H245" s="24" t="s">
        <v>215</v>
      </c>
      <c r="I245" s="24" t="s">
        <v>993</v>
      </c>
      <c r="J245" s="24" t="s">
        <v>1011</v>
      </c>
      <c r="K245" s="24" t="s">
        <v>1012</v>
      </c>
      <c r="L245" s="25" t="s">
        <v>1019</v>
      </c>
      <c r="M245" s="24" t="s">
        <v>1020</v>
      </c>
      <c r="N245" s="24" t="s">
        <v>1025</v>
      </c>
      <c r="O245" s="24" t="s">
        <v>1022</v>
      </c>
      <c r="P245" s="51">
        <v>153</v>
      </c>
      <c r="Q245" s="24" t="s">
        <v>226</v>
      </c>
      <c r="R245" s="25" t="s">
        <v>55</v>
      </c>
      <c r="S245" s="25" t="s">
        <v>32</v>
      </c>
      <c r="T245" s="25">
        <v>3914</v>
      </c>
      <c r="U245" s="25" t="s">
        <v>32</v>
      </c>
      <c r="V245" s="25" t="s">
        <v>225</v>
      </c>
      <c r="W245" s="25" t="s">
        <v>32</v>
      </c>
      <c r="X245" s="25"/>
      <c r="Y245" s="25" t="s">
        <v>32</v>
      </c>
      <c r="Z245" s="25" t="s">
        <v>32</v>
      </c>
      <c r="AA245" s="25"/>
      <c r="AB245" s="25"/>
      <c r="AC245" s="25"/>
      <c r="AD245" s="25"/>
      <c r="AE245" s="25"/>
      <c r="AF245" s="25"/>
      <c r="AG245" s="25" t="s">
        <v>444</v>
      </c>
      <c r="AH245" s="25" t="s">
        <v>448</v>
      </c>
      <c r="AI245" s="25" t="s">
        <v>441</v>
      </c>
      <c r="AJ245" s="25" t="s">
        <v>445</v>
      </c>
      <c r="AK245" s="24" t="s">
        <v>1026</v>
      </c>
      <c r="AL245" s="24" t="s">
        <v>1024</v>
      </c>
      <c r="AM245" s="25">
        <v>0</v>
      </c>
      <c r="AN245" s="25">
        <v>4000</v>
      </c>
      <c r="AO245" s="25">
        <v>3560</v>
      </c>
      <c r="AP245" s="25">
        <v>4220</v>
      </c>
      <c r="AQ245" s="25">
        <v>4220</v>
      </c>
      <c r="AR245" s="25">
        <v>16000</v>
      </c>
      <c r="AS245" s="25">
        <v>3666</v>
      </c>
      <c r="AT245" s="25">
        <v>334</v>
      </c>
      <c r="AU245" s="25">
        <v>3560</v>
      </c>
      <c r="AV245" s="24"/>
      <c r="AW245" s="143"/>
      <c r="AX245" s="25"/>
      <c r="AY245" s="25"/>
      <c r="AZ245" s="24"/>
      <c r="BA245" s="25">
        <v>1780</v>
      </c>
      <c r="BB245" s="24"/>
      <c r="BC245" s="24"/>
      <c r="BD245" s="166"/>
      <c r="BE245" s="24"/>
      <c r="BF245" s="24"/>
      <c r="BG245" s="25">
        <v>1780</v>
      </c>
    </row>
    <row r="246" spans="1:59" ht="84.75" customHeight="1" x14ac:dyDescent="0.25">
      <c r="A246" s="29" t="s">
        <v>209</v>
      </c>
      <c r="B246" s="29" t="s">
        <v>210</v>
      </c>
      <c r="C246" s="29" t="s">
        <v>211</v>
      </c>
      <c r="D246" s="29" t="s">
        <v>212</v>
      </c>
      <c r="E246" s="29" t="s">
        <v>223</v>
      </c>
      <c r="F246" s="29" t="s">
        <v>213</v>
      </c>
      <c r="G246" s="29" t="s">
        <v>214</v>
      </c>
      <c r="H246" s="29" t="s">
        <v>227</v>
      </c>
      <c r="I246" s="29" t="s">
        <v>993</v>
      </c>
      <c r="J246" s="29" t="s">
        <v>720</v>
      </c>
      <c r="K246" s="29" t="s">
        <v>1027</v>
      </c>
      <c r="L246" s="44" t="s">
        <v>1006</v>
      </c>
      <c r="M246" s="29" t="s">
        <v>1007</v>
      </c>
      <c r="N246" s="29" t="s">
        <v>1013</v>
      </c>
      <c r="O246" s="29" t="s">
        <v>1028</v>
      </c>
      <c r="P246" s="43">
        <v>158</v>
      </c>
      <c r="Q246" s="29" t="s">
        <v>228</v>
      </c>
      <c r="R246" s="30" t="s">
        <v>81</v>
      </c>
      <c r="S246" s="30"/>
      <c r="T246" s="30"/>
      <c r="U246" s="30" t="s">
        <v>32</v>
      </c>
      <c r="V246" s="30" t="s">
        <v>225</v>
      </c>
      <c r="W246" s="30" t="s">
        <v>32</v>
      </c>
      <c r="X246" s="30" t="s">
        <v>32</v>
      </c>
      <c r="Y246" s="30" t="s">
        <v>32</v>
      </c>
      <c r="Z246" s="30" t="s">
        <v>32</v>
      </c>
      <c r="AA246" s="30"/>
      <c r="AB246" s="30"/>
      <c r="AC246" s="30"/>
      <c r="AD246" s="30"/>
      <c r="AE246" s="30"/>
      <c r="AF246" s="30"/>
      <c r="AG246" s="30" t="s">
        <v>444</v>
      </c>
      <c r="AH246" s="30" t="s">
        <v>456</v>
      </c>
      <c r="AI246" s="30" t="s">
        <v>441</v>
      </c>
      <c r="AJ246" s="30" t="s">
        <v>445</v>
      </c>
      <c r="AK246" s="29" t="s">
        <v>1029</v>
      </c>
      <c r="AL246" s="29" t="s">
        <v>1030</v>
      </c>
      <c r="AM246" s="30">
        <v>0</v>
      </c>
      <c r="AN246" s="30">
        <v>200</v>
      </c>
      <c r="AO246" s="30">
        <v>200</v>
      </c>
      <c r="AP246" s="30">
        <v>200</v>
      </c>
      <c r="AQ246" s="30">
        <v>200</v>
      </c>
      <c r="AR246" s="30">
        <v>800</v>
      </c>
      <c r="AS246" s="30">
        <v>200</v>
      </c>
      <c r="AT246" s="30"/>
      <c r="AU246" s="30">
        <v>200</v>
      </c>
      <c r="AV246" s="29"/>
      <c r="AW246" s="146"/>
      <c r="AX246" s="30"/>
      <c r="AY246" s="30"/>
      <c r="AZ246" s="29"/>
      <c r="BA246" s="29"/>
      <c r="BB246" s="29"/>
      <c r="BC246" s="29"/>
      <c r="BD246" s="37"/>
      <c r="BE246" s="29"/>
      <c r="BF246" s="29"/>
      <c r="BG246" s="30">
        <v>200</v>
      </c>
    </row>
    <row r="247" spans="1:59" ht="84.75" customHeight="1" x14ac:dyDescent="0.25">
      <c r="A247" s="24" t="s">
        <v>209</v>
      </c>
      <c r="B247" s="24" t="s">
        <v>210</v>
      </c>
      <c r="C247" s="24" t="s">
        <v>211</v>
      </c>
      <c r="D247" s="24" t="s">
        <v>212</v>
      </c>
      <c r="E247" s="24" t="s">
        <v>223</v>
      </c>
      <c r="F247" s="24" t="s">
        <v>213</v>
      </c>
      <c r="G247" s="24" t="s">
        <v>214</v>
      </c>
      <c r="H247" s="24" t="s">
        <v>227</v>
      </c>
      <c r="I247" s="24" t="s">
        <v>993</v>
      </c>
      <c r="J247" s="24" t="s">
        <v>720</v>
      </c>
      <c r="K247" s="24" t="s">
        <v>1027</v>
      </c>
      <c r="L247" s="78" t="s">
        <v>1006</v>
      </c>
      <c r="M247" s="24" t="s">
        <v>1007</v>
      </c>
      <c r="N247" s="24" t="s">
        <v>1013</v>
      </c>
      <c r="O247" s="24" t="s">
        <v>1028</v>
      </c>
      <c r="P247" s="51">
        <v>159</v>
      </c>
      <c r="Q247" s="24" t="s">
        <v>229</v>
      </c>
      <c r="R247" s="25" t="s">
        <v>81</v>
      </c>
      <c r="S247" s="25"/>
      <c r="T247" s="25"/>
      <c r="U247" s="25" t="s">
        <v>32</v>
      </c>
      <c r="V247" s="25" t="s">
        <v>225</v>
      </c>
      <c r="W247" s="25" t="s">
        <v>32</v>
      </c>
      <c r="X247" s="25" t="s">
        <v>32</v>
      </c>
      <c r="Y247" s="25" t="s">
        <v>32</v>
      </c>
      <c r="Z247" s="25" t="s">
        <v>32</v>
      </c>
      <c r="AA247" s="25"/>
      <c r="AB247" s="25"/>
      <c r="AC247" s="25"/>
      <c r="AD247" s="25"/>
      <c r="AE247" s="25"/>
      <c r="AF247" s="25"/>
      <c r="AG247" s="25" t="s">
        <v>444</v>
      </c>
      <c r="AH247" s="25" t="s">
        <v>456</v>
      </c>
      <c r="AI247" s="25" t="s">
        <v>441</v>
      </c>
      <c r="AJ247" s="25" t="s">
        <v>445</v>
      </c>
      <c r="AK247" s="24" t="s">
        <v>1031</v>
      </c>
      <c r="AL247" s="24" t="s">
        <v>1030</v>
      </c>
      <c r="AM247" s="25">
        <v>0</v>
      </c>
      <c r="AN247" s="25">
        <v>350</v>
      </c>
      <c r="AO247" s="25">
        <v>350</v>
      </c>
      <c r="AP247" s="25">
        <v>350</v>
      </c>
      <c r="AQ247" s="25">
        <v>350</v>
      </c>
      <c r="AR247" s="25">
        <v>1400</v>
      </c>
      <c r="AS247" s="25">
        <v>350</v>
      </c>
      <c r="AT247" s="25"/>
      <c r="AU247" s="25">
        <v>350</v>
      </c>
      <c r="AV247" s="24"/>
      <c r="AW247" s="143"/>
      <c r="AX247" s="25"/>
      <c r="AY247" s="25"/>
      <c r="AZ247" s="24"/>
      <c r="BA247" s="24"/>
      <c r="BB247" s="24"/>
      <c r="BC247" s="24"/>
      <c r="BD247" s="166"/>
      <c r="BE247" s="24"/>
      <c r="BF247" s="24"/>
      <c r="BG247" s="25">
        <v>350</v>
      </c>
    </row>
    <row r="248" spans="1:59" ht="84.75" customHeight="1" x14ac:dyDescent="0.25">
      <c r="A248" s="29" t="s">
        <v>209</v>
      </c>
      <c r="B248" s="29" t="s">
        <v>210</v>
      </c>
      <c r="C248" s="29" t="s">
        <v>211</v>
      </c>
      <c r="D248" s="29" t="s">
        <v>212</v>
      </c>
      <c r="E248" s="29" t="s">
        <v>223</v>
      </c>
      <c r="F248" s="29" t="s">
        <v>213</v>
      </c>
      <c r="G248" s="29" t="s">
        <v>214</v>
      </c>
      <c r="H248" s="29" t="s">
        <v>215</v>
      </c>
      <c r="I248" s="29" t="s">
        <v>993</v>
      </c>
      <c r="J248" s="29" t="s">
        <v>1011</v>
      </c>
      <c r="K248" s="29" t="s">
        <v>1012</v>
      </c>
      <c r="L248" s="30" t="s">
        <v>1019</v>
      </c>
      <c r="M248" s="29" t="s">
        <v>1020</v>
      </c>
      <c r="N248" s="29" t="s">
        <v>1021</v>
      </c>
      <c r="O248" s="29" t="s">
        <v>1022</v>
      </c>
      <c r="P248" s="43">
        <v>160</v>
      </c>
      <c r="Q248" s="29" t="s">
        <v>230</v>
      </c>
      <c r="R248" s="30" t="s">
        <v>81</v>
      </c>
      <c r="S248" s="30"/>
      <c r="T248" s="30">
        <v>3914</v>
      </c>
      <c r="U248" s="30" t="s">
        <v>32</v>
      </c>
      <c r="V248" s="30" t="s">
        <v>225</v>
      </c>
      <c r="W248" s="30" t="s">
        <v>32</v>
      </c>
      <c r="X248" s="30" t="s">
        <v>32</v>
      </c>
      <c r="Y248" s="30" t="s">
        <v>32</v>
      </c>
      <c r="Z248" s="30" t="s">
        <v>32</v>
      </c>
      <c r="AA248" s="30"/>
      <c r="AB248" s="30"/>
      <c r="AC248" s="30"/>
      <c r="AD248" s="30"/>
      <c r="AE248" s="30"/>
      <c r="AF248" s="30"/>
      <c r="AG248" s="30" t="s">
        <v>444</v>
      </c>
      <c r="AH248" s="30" t="s">
        <v>456</v>
      </c>
      <c r="AI248" s="30" t="s">
        <v>441</v>
      </c>
      <c r="AJ248" s="30" t="s">
        <v>445</v>
      </c>
      <c r="AK248" s="29" t="s">
        <v>1032</v>
      </c>
      <c r="AL248" s="29" t="s">
        <v>1024</v>
      </c>
      <c r="AM248" s="30" t="s">
        <v>1033</v>
      </c>
      <c r="AN248" s="30">
        <v>12000</v>
      </c>
      <c r="AO248" s="30">
        <v>10000</v>
      </c>
      <c r="AP248" s="30">
        <v>10000</v>
      </c>
      <c r="AQ248" s="30">
        <v>8000</v>
      </c>
      <c r="AR248" s="30">
        <v>40000</v>
      </c>
      <c r="AS248" s="30">
        <v>12000</v>
      </c>
      <c r="AT248" s="30"/>
      <c r="AU248" s="30">
        <v>10000</v>
      </c>
      <c r="AV248" s="29"/>
      <c r="AW248" s="146"/>
      <c r="AX248" s="30"/>
      <c r="AY248" s="30"/>
      <c r="AZ248" s="29"/>
      <c r="BA248" s="29"/>
      <c r="BB248" s="29"/>
      <c r="BC248" s="29"/>
      <c r="BD248" s="37"/>
      <c r="BE248" s="29"/>
      <c r="BF248" s="29"/>
      <c r="BG248" s="30">
        <v>10000</v>
      </c>
    </row>
    <row r="249" spans="1:59" ht="84.75" customHeight="1" x14ac:dyDescent="0.25">
      <c r="A249" s="24" t="s">
        <v>209</v>
      </c>
      <c r="B249" s="24" t="s">
        <v>210</v>
      </c>
      <c r="C249" s="24" t="s">
        <v>211</v>
      </c>
      <c r="D249" s="24" t="s">
        <v>212</v>
      </c>
      <c r="E249" s="24" t="s">
        <v>223</v>
      </c>
      <c r="F249" s="24" t="s">
        <v>213</v>
      </c>
      <c r="G249" s="24" t="s">
        <v>214</v>
      </c>
      <c r="H249" s="24" t="s">
        <v>215</v>
      </c>
      <c r="I249" s="24" t="s">
        <v>993</v>
      </c>
      <c r="J249" s="24" t="s">
        <v>1011</v>
      </c>
      <c r="K249" s="24" t="s">
        <v>1012</v>
      </c>
      <c r="L249" s="25" t="s">
        <v>1019</v>
      </c>
      <c r="M249" s="24" t="s">
        <v>1020</v>
      </c>
      <c r="N249" s="24" t="s">
        <v>1013</v>
      </c>
      <c r="O249" s="24" t="s">
        <v>1022</v>
      </c>
      <c r="P249" s="51">
        <v>161</v>
      </c>
      <c r="Q249" s="24" t="s">
        <v>231</v>
      </c>
      <c r="R249" s="25" t="s">
        <v>81</v>
      </c>
      <c r="S249" s="25"/>
      <c r="T249" s="25">
        <v>3914</v>
      </c>
      <c r="U249" s="25" t="s">
        <v>32</v>
      </c>
      <c r="V249" s="25" t="s">
        <v>225</v>
      </c>
      <c r="W249" s="25" t="s">
        <v>32</v>
      </c>
      <c r="X249" s="25" t="s">
        <v>32</v>
      </c>
      <c r="Y249" s="25" t="s">
        <v>32</v>
      </c>
      <c r="Z249" s="25" t="s">
        <v>32</v>
      </c>
      <c r="AA249" s="25"/>
      <c r="AB249" s="25"/>
      <c r="AC249" s="25"/>
      <c r="AD249" s="25"/>
      <c r="AE249" s="25"/>
      <c r="AF249" s="25"/>
      <c r="AG249" s="25" t="s">
        <v>444</v>
      </c>
      <c r="AH249" s="25" t="s">
        <v>456</v>
      </c>
      <c r="AI249" s="25" t="s">
        <v>441</v>
      </c>
      <c r="AJ249" s="25" t="s">
        <v>445</v>
      </c>
      <c r="AK249" s="24" t="s">
        <v>1034</v>
      </c>
      <c r="AL249" s="24" t="s">
        <v>1024</v>
      </c>
      <c r="AM249" s="25" t="s">
        <v>1033</v>
      </c>
      <c r="AN249" s="25">
        <v>4000</v>
      </c>
      <c r="AO249" s="25">
        <v>4000</v>
      </c>
      <c r="AP249" s="25">
        <v>4000</v>
      </c>
      <c r="AQ249" s="25">
        <v>4000</v>
      </c>
      <c r="AR249" s="25">
        <v>16000</v>
      </c>
      <c r="AS249" s="25">
        <v>4000</v>
      </c>
      <c r="AT249" s="25"/>
      <c r="AU249" s="25">
        <v>4000</v>
      </c>
      <c r="AV249" s="24"/>
      <c r="AW249" s="143"/>
      <c r="AX249" s="25"/>
      <c r="AY249" s="25"/>
      <c r="AZ249" s="24"/>
      <c r="BA249" s="24"/>
      <c r="BB249" s="24"/>
      <c r="BC249" s="24"/>
      <c r="BD249" s="166"/>
      <c r="BE249" s="24"/>
      <c r="BF249" s="24"/>
      <c r="BG249" s="25">
        <v>4000</v>
      </c>
    </row>
    <row r="250" spans="1:59" ht="84.75" customHeight="1" x14ac:dyDescent="0.25">
      <c r="A250" s="29" t="s">
        <v>209</v>
      </c>
      <c r="B250" s="29" t="s">
        <v>210</v>
      </c>
      <c r="C250" s="29" t="s">
        <v>211</v>
      </c>
      <c r="D250" s="29" t="s">
        <v>212</v>
      </c>
      <c r="E250" s="29" t="s">
        <v>212</v>
      </c>
      <c r="F250" s="29" t="s">
        <v>213</v>
      </c>
      <c r="G250" s="29" t="s">
        <v>214</v>
      </c>
      <c r="H250" s="29" t="s">
        <v>215</v>
      </c>
      <c r="I250" s="29" t="s">
        <v>993</v>
      </c>
      <c r="J250" s="29" t="s">
        <v>1035</v>
      </c>
      <c r="K250" s="29" t="s">
        <v>1036</v>
      </c>
      <c r="L250" s="30" t="s">
        <v>1037</v>
      </c>
      <c r="M250" s="29" t="s">
        <v>1038</v>
      </c>
      <c r="N250" s="29" t="s">
        <v>1039</v>
      </c>
      <c r="O250" s="29" t="s">
        <v>1040</v>
      </c>
      <c r="P250" s="43">
        <v>136</v>
      </c>
      <c r="Q250" s="29" t="s">
        <v>232</v>
      </c>
      <c r="R250" s="30" t="s">
        <v>36</v>
      </c>
      <c r="S250" s="30"/>
      <c r="T250" s="30">
        <v>3914</v>
      </c>
      <c r="U250" s="30" t="s">
        <v>32</v>
      </c>
      <c r="V250" s="30" t="s">
        <v>32</v>
      </c>
      <c r="W250" s="30" t="s">
        <v>32</v>
      </c>
      <c r="X250" s="30" t="s">
        <v>32</v>
      </c>
      <c r="Y250" s="30" t="s">
        <v>32</v>
      </c>
      <c r="Z250" s="30" t="s">
        <v>32</v>
      </c>
      <c r="AA250" s="30"/>
      <c r="AB250" s="30"/>
      <c r="AC250" s="30"/>
      <c r="AD250" s="30"/>
      <c r="AE250" s="30"/>
      <c r="AF250" s="30" t="s">
        <v>32</v>
      </c>
      <c r="AG250" s="30" t="s">
        <v>444</v>
      </c>
      <c r="AH250" s="30" t="s">
        <v>448</v>
      </c>
      <c r="AI250" s="30" t="s">
        <v>441</v>
      </c>
      <c r="AJ250" s="30" t="s">
        <v>445</v>
      </c>
      <c r="AK250" s="29" t="s">
        <v>1041</v>
      </c>
      <c r="AL250" s="29" t="s">
        <v>1042</v>
      </c>
      <c r="AM250" s="30"/>
      <c r="AN250" s="30">
        <v>341582</v>
      </c>
      <c r="AO250" s="30">
        <v>305214</v>
      </c>
      <c r="AP250" s="30"/>
      <c r="AQ250" s="30"/>
      <c r="AR250" s="30">
        <v>373103</v>
      </c>
      <c r="AS250" s="30"/>
      <c r="AT250" s="30"/>
      <c r="AU250" s="43">
        <v>305214</v>
      </c>
      <c r="AV250" s="29"/>
      <c r="AW250" s="146"/>
      <c r="AX250" s="30"/>
      <c r="AY250" s="30"/>
      <c r="AZ250" s="29"/>
      <c r="BA250" s="30">
        <v>167868</v>
      </c>
      <c r="BB250" s="29"/>
      <c r="BC250" s="29"/>
      <c r="BD250" s="37"/>
      <c r="BE250" s="29"/>
      <c r="BF250" s="29"/>
      <c r="BG250" s="30">
        <v>137346</v>
      </c>
    </row>
    <row r="251" spans="1:59" ht="84.75" customHeight="1" x14ac:dyDescent="0.25">
      <c r="A251" s="24" t="s">
        <v>209</v>
      </c>
      <c r="B251" s="24" t="s">
        <v>210</v>
      </c>
      <c r="C251" s="24" t="s">
        <v>211</v>
      </c>
      <c r="D251" s="24" t="s">
        <v>212</v>
      </c>
      <c r="E251" s="24" t="s">
        <v>223</v>
      </c>
      <c r="F251" s="24" t="s">
        <v>213</v>
      </c>
      <c r="G251" s="24" t="s">
        <v>214</v>
      </c>
      <c r="H251" s="24" t="s">
        <v>215</v>
      </c>
      <c r="I251" s="24" t="s">
        <v>993</v>
      </c>
      <c r="J251" s="24" t="s">
        <v>1011</v>
      </c>
      <c r="K251" s="24" t="s">
        <v>1012</v>
      </c>
      <c r="L251" s="25" t="s">
        <v>1037</v>
      </c>
      <c r="M251" s="24" t="s">
        <v>1038</v>
      </c>
      <c r="N251" s="24" t="s">
        <v>1039</v>
      </c>
      <c r="O251" s="24" t="s">
        <v>1040</v>
      </c>
      <c r="P251" s="51">
        <v>163</v>
      </c>
      <c r="Q251" s="24" t="s">
        <v>233</v>
      </c>
      <c r="R251" s="25" t="s">
        <v>36</v>
      </c>
      <c r="S251" s="25" t="s">
        <v>32</v>
      </c>
      <c r="T251" s="25"/>
      <c r="U251" s="25" t="s">
        <v>259</v>
      </c>
      <c r="V251" s="25" t="s">
        <v>260</v>
      </c>
      <c r="W251" s="25" t="s">
        <v>32</v>
      </c>
      <c r="X251" s="25"/>
      <c r="Y251" s="25" t="s">
        <v>32</v>
      </c>
      <c r="Z251" s="25" t="s">
        <v>32</v>
      </c>
      <c r="AA251" s="25"/>
      <c r="AB251" s="25"/>
      <c r="AC251" s="25"/>
      <c r="AD251" s="25"/>
      <c r="AE251" s="25"/>
      <c r="AF251" s="25"/>
      <c r="AG251" s="25" t="s">
        <v>444</v>
      </c>
      <c r="AH251" s="25" t="s">
        <v>535</v>
      </c>
      <c r="AI251" s="25" t="s">
        <v>441</v>
      </c>
      <c r="AJ251" s="25" t="s">
        <v>445</v>
      </c>
      <c r="AK251" s="24" t="s">
        <v>1043</v>
      </c>
      <c r="AL251" s="24" t="s">
        <v>1042</v>
      </c>
      <c r="AM251" s="25"/>
      <c r="AN251" s="25">
        <v>5016</v>
      </c>
      <c r="AO251" s="25">
        <v>4542</v>
      </c>
      <c r="AP251" s="25">
        <v>5028</v>
      </c>
      <c r="AQ251" s="25">
        <v>5029</v>
      </c>
      <c r="AR251" s="25">
        <v>20096</v>
      </c>
      <c r="AS251" s="25"/>
      <c r="AT251" s="25"/>
      <c r="AU251" s="25">
        <v>4542</v>
      </c>
      <c r="AV251" s="24"/>
      <c r="AW251" s="143"/>
      <c r="AX251" s="25"/>
      <c r="AY251" s="25"/>
      <c r="AZ251" s="24"/>
      <c r="BA251" s="24"/>
      <c r="BB251" s="24"/>
      <c r="BC251" s="24"/>
      <c r="BD251" s="166"/>
      <c r="BE251" s="24"/>
      <c r="BF251" s="24"/>
      <c r="BG251" s="25">
        <v>4542</v>
      </c>
    </row>
    <row r="252" spans="1:59" ht="84.75" customHeight="1" x14ac:dyDescent="0.25">
      <c r="A252" s="29" t="s">
        <v>209</v>
      </c>
      <c r="B252" s="29" t="s">
        <v>210</v>
      </c>
      <c r="C252" s="29" t="s">
        <v>211</v>
      </c>
      <c r="D252" s="29" t="s">
        <v>212</v>
      </c>
      <c r="E252" s="29" t="s">
        <v>223</v>
      </c>
      <c r="F252" s="29" t="s">
        <v>213</v>
      </c>
      <c r="G252" s="29" t="s">
        <v>214</v>
      </c>
      <c r="H252" s="29" t="s">
        <v>215</v>
      </c>
      <c r="I252" s="29" t="s">
        <v>993</v>
      </c>
      <c r="J252" s="29" t="s">
        <v>1011</v>
      </c>
      <c r="K252" s="29" t="s">
        <v>1012</v>
      </c>
      <c r="L252" s="30" t="s">
        <v>1037</v>
      </c>
      <c r="M252" s="29" t="s">
        <v>1038</v>
      </c>
      <c r="N252" s="29" t="s">
        <v>1039</v>
      </c>
      <c r="O252" s="29" t="s">
        <v>1040</v>
      </c>
      <c r="P252" s="43">
        <v>166</v>
      </c>
      <c r="Q252" s="29" t="s">
        <v>234</v>
      </c>
      <c r="R252" s="30" t="s">
        <v>36</v>
      </c>
      <c r="S252" s="30" t="s">
        <v>32</v>
      </c>
      <c r="T252" s="30"/>
      <c r="U252" s="30" t="s">
        <v>259</v>
      </c>
      <c r="V252" s="30" t="s">
        <v>260</v>
      </c>
      <c r="W252" s="30" t="s">
        <v>32</v>
      </c>
      <c r="X252" s="30"/>
      <c r="Y252" s="30" t="s">
        <v>32</v>
      </c>
      <c r="Z252" s="30" t="s">
        <v>32</v>
      </c>
      <c r="AA252" s="30"/>
      <c r="AB252" s="30"/>
      <c r="AC252" s="30"/>
      <c r="AD252" s="30"/>
      <c r="AE252" s="30"/>
      <c r="AF252" s="30"/>
      <c r="AG252" s="30" t="s">
        <v>444</v>
      </c>
      <c r="AH252" s="30" t="s">
        <v>448</v>
      </c>
      <c r="AI252" s="30" t="s">
        <v>457</v>
      </c>
      <c r="AJ252" s="30" t="s">
        <v>445</v>
      </c>
      <c r="AK252" s="29" t="s">
        <v>1044</v>
      </c>
      <c r="AL252" s="29" t="s">
        <v>1042</v>
      </c>
      <c r="AM252" s="30"/>
      <c r="AN252" s="30">
        <v>18074</v>
      </c>
      <c r="AO252" s="30">
        <v>17197</v>
      </c>
      <c r="AP252" s="30"/>
      <c r="AQ252" s="30"/>
      <c r="AR252" s="30">
        <v>21469</v>
      </c>
      <c r="AS252" s="30"/>
      <c r="AT252" s="30"/>
      <c r="AU252" s="30">
        <v>17197</v>
      </c>
      <c r="AV252" s="29"/>
      <c r="AW252" s="146"/>
      <c r="AX252" s="30"/>
      <c r="AY252" s="30"/>
      <c r="AZ252" s="29"/>
      <c r="BA252" s="30">
        <v>9548</v>
      </c>
      <c r="BB252" s="29"/>
      <c r="BC252" s="29"/>
      <c r="BD252" s="37"/>
      <c r="BE252" s="29"/>
      <c r="BF252" s="29"/>
      <c r="BG252" s="30">
        <v>7649</v>
      </c>
    </row>
    <row r="253" spans="1:59" ht="84.75" customHeight="1" x14ac:dyDescent="0.25">
      <c r="A253" s="24" t="s">
        <v>209</v>
      </c>
      <c r="B253" s="24" t="s">
        <v>210</v>
      </c>
      <c r="C253" s="24" t="s">
        <v>211</v>
      </c>
      <c r="D253" s="24" t="s">
        <v>212</v>
      </c>
      <c r="E253" s="24" t="s">
        <v>223</v>
      </c>
      <c r="F253" s="24" t="s">
        <v>213</v>
      </c>
      <c r="G253" s="24" t="s">
        <v>214</v>
      </c>
      <c r="H253" s="24" t="s">
        <v>99</v>
      </c>
      <c r="I253" s="24" t="s">
        <v>993</v>
      </c>
      <c r="J253" s="24" t="s">
        <v>701</v>
      </c>
      <c r="K253" s="24" t="s">
        <v>1045</v>
      </c>
      <c r="L253" s="25" t="s">
        <v>1037</v>
      </c>
      <c r="M253" s="24" t="s">
        <v>1038</v>
      </c>
      <c r="N253" s="24" t="s">
        <v>1039</v>
      </c>
      <c r="O253" s="24" t="s">
        <v>1040</v>
      </c>
      <c r="P253" s="51">
        <v>276</v>
      </c>
      <c r="Q253" s="24" t="s">
        <v>235</v>
      </c>
      <c r="R253" s="25" t="s">
        <v>36</v>
      </c>
      <c r="S253" s="25"/>
      <c r="T253" s="25"/>
      <c r="U253" s="25"/>
      <c r="V253" s="25"/>
      <c r="W253" s="25"/>
      <c r="X253" s="25"/>
      <c r="Y253" s="25"/>
      <c r="Z253" s="25"/>
      <c r="AA253" s="25"/>
      <c r="AB253" s="25"/>
      <c r="AC253" s="25"/>
      <c r="AD253" s="25"/>
      <c r="AE253" s="25"/>
      <c r="AF253" s="25"/>
      <c r="AG253" s="25" t="s">
        <v>444</v>
      </c>
      <c r="AH253" s="25" t="s">
        <v>535</v>
      </c>
      <c r="AI253" s="25" t="s">
        <v>441</v>
      </c>
      <c r="AJ253" s="25" t="s">
        <v>445</v>
      </c>
      <c r="AK253" s="24" t="s">
        <v>1046</v>
      </c>
      <c r="AL253" s="24" t="s">
        <v>1042</v>
      </c>
      <c r="AM253" s="25"/>
      <c r="AN253" s="25">
        <v>912</v>
      </c>
      <c r="AO253" s="25">
        <v>850</v>
      </c>
      <c r="AP253" s="25">
        <v>911</v>
      </c>
      <c r="AQ253" s="25">
        <v>911</v>
      </c>
      <c r="AR253" s="25">
        <v>3591</v>
      </c>
      <c r="AS253" s="25"/>
      <c r="AT253" s="25"/>
      <c r="AU253" s="25">
        <v>850</v>
      </c>
      <c r="AV253" s="24"/>
      <c r="AW253" s="143"/>
      <c r="AX253" s="25"/>
      <c r="AY253" s="25"/>
      <c r="AZ253" s="24"/>
      <c r="BA253" s="24"/>
      <c r="BB253" s="24"/>
      <c r="BC253" s="24"/>
      <c r="BD253" s="166"/>
      <c r="BE253" s="24"/>
      <c r="BF253" s="24"/>
      <c r="BG253" s="25">
        <v>850</v>
      </c>
    </row>
    <row r="254" spans="1:59" ht="84.75" customHeight="1" x14ac:dyDescent="0.25">
      <c r="A254" s="29" t="s">
        <v>209</v>
      </c>
      <c r="B254" s="29" t="s">
        <v>236</v>
      </c>
      <c r="C254" s="29" t="s">
        <v>26</v>
      </c>
      <c r="D254" s="29" t="s">
        <v>212</v>
      </c>
      <c r="E254" s="29" t="s">
        <v>223</v>
      </c>
      <c r="F254" s="29" t="s">
        <v>213</v>
      </c>
      <c r="G254" s="29" t="s">
        <v>214</v>
      </c>
      <c r="H254" s="29" t="s">
        <v>74</v>
      </c>
      <c r="I254" s="29" t="s">
        <v>993</v>
      </c>
      <c r="J254" s="29" t="s">
        <v>701</v>
      </c>
      <c r="K254" s="29" t="s">
        <v>730</v>
      </c>
      <c r="L254" s="30" t="s">
        <v>1037</v>
      </c>
      <c r="M254" s="29" t="s">
        <v>1038</v>
      </c>
      <c r="N254" s="29" t="s">
        <v>1039</v>
      </c>
      <c r="O254" s="29" t="s">
        <v>1040</v>
      </c>
      <c r="P254" s="43">
        <v>290</v>
      </c>
      <c r="Q254" s="29" t="s">
        <v>237</v>
      </c>
      <c r="R254" s="30" t="s">
        <v>55</v>
      </c>
      <c r="S254" s="30" t="s">
        <v>32</v>
      </c>
      <c r="T254" s="30"/>
      <c r="U254" s="30"/>
      <c r="V254" s="30"/>
      <c r="W254" s="30" t="s">
        <v>238</v>
      </c>
      <c r="X254" s="30"/>
      <c r="Y254" s="30"/>
      <c r="Z254" s="30"/>
      <c r="AA254" s="30"/>
      <c r="AB254" s="30"/>
      <c r="AC254" s="30"/>
      <c r="AD254" s="30"/>
      <c r="AE254" s="30"/>
      <c r="AF254" s="30"/>
      <c r="AG254" s="30" t="s">
        <v>444</v>
      </c>
      <c r="AH254" s="30" t="s">
        <v>456</v>
      </c>
      <c r="AI254" s="30" t="s">
        <v>441</v>
      </c>
      <c r="AJ254" s="30" t="s">
        <v>437</v>
      </c>
      <c r="AK254" s="29" t="s">
        <v>1047</v>
      </c>
      <c r="AL254" s="29" t="s">
        <v>1042</v>
      </c>
      <c r="AM254" s="30">
        <v>18</v>
      </c>
      <c r="AN254" s="30">
        <v>20</v>
      </c>
      <c r="AO254" s="30">
        <v>25</v>
      </c>
      <c r="AP254" s="30">
        <v>30</v>
      </c>
      <c r="AQ254" s="30">
        <v>35</v>
      </c>
      <c r="AR254" s="30">
        <v>35</v>
      </c>
      <c r="AS254" s="30">
        <v>16.66</v>
      </c>
      <c r="AT254" s="30">
        <v>1.3399999999999999</v>
      </c>
      <c r="AU254" s="30">
        <v>25</v>
      </c>
      <c r="AV254" s="29"/>
      <c r="AW254" s="146"/>
      <c r="AX254" s="30"/>
      <c r="AY254" s="30"/>
      <c r="AZ254" s="29"/>
      <c r="BA254" s="29"/>
      <c r="BB254" s="29"/>
      <c r="BC254" s="29"/>
      <c r="BD254" s="37"/>
      <c r="BE254" s="29"/>
      <c r="BF254" s="29"/>
      <c r="BG254" s="30">
        <v>25</v>
      </c>
    </row>
    <row r="255" spans="1:59" ht="84.75" customHeight="1" x14ac:dyDescent="0.25">
      <c r="A255" s="24" t="s">
        <v>209</v>
      </c>
      <c r="B255" s="24" t="s">
        <v>210</v>
      </c>
      <c r="C255" s="24" t="s">
        <v>211</v>
      </c>
      <c r="D255" s="24" t="s">
        <v>212</v>
      </c>
      <c r="E255" s="24" t="s">
        <v>223</v>
      </c>
      <c r="F255" s="24" t="s">
        <v>213</v>
      </c>
      <c r="G255" s="24" t="s">
        <v>214</v>
      </c>
      <c r="H255" s="24" t="s">
        <v>99</v>
      </c>
      <c r="I255" s="24" t="s">
        <v>993</v>
      </c>
      <c r="J255" s="24" t="s">
        <v>701</v>
      </c>
      <c r="K255" s="24" t="s">
        <v>1048</v>
      </c>
      <c r="L255" s="25" t="s">
        <v>1037</v>
      </c>
      <c r="M255" s="24" t="s">
        <v>1038</v>
      </c>
      <c r="N255" s="24" t="s">
        <v>1039</v>
      </c>
      <c r="O255" s="24" t="s">
        <v>1040</v>
      </c>
      <c r="P255" s="51">
        <v>283</v>
      </c>
      <c r="Q255" s="24" t="s">
        <v>239</v>
      </c>
      <c r="R255" s="25" t="s">
        <v>36</v>
      </c>
      <c r="S255" s="25"/>
      <c r="T255" s="25"/>
      <c r="U255" s="25"/>
      <c r="V255" s="25"/>
      <c r="W255" s="25"/>
      <c r="X255" s="25"/>
      <c r="Y255" s="25"/>
      <c r="Z255" s="25"/>
      <c r="AA255" s="25"/>
      <c r="AB255" s="25"/>
      <c r="AC255" s="25"/>
      <c r="AD255" s="25"/>
      <c r="AE255" s="25"/>
      <c r="AF255" s="25"/>
      <c r="AG255" s="25" t="s">
        <v>444</v>
      </c>
      <c r="AH255" s="25" t="s">
        <v>448</v>
      </c>
      <c r="AI255" s="25" t="s">
        <v>457</v>
      </c>
      <c r="AJ255" s="25" t="s">
        <v>445</v>
      </c>
      <c r="AK255" s="24" t="s">
        <v>1049</v>
      </c>
      <c r="AL255" s="24" t="s">
        <v>1042</v>
      </c>
      <c r="AM255" s="25"/>
      <c r="AN255" s="25">
        <v>35637</v>
      </c>
      <c r="AO255" s="25">
        <v>133941</v>
      </c>
      <c r="AP255" s="25"/>
      <c r="AQ255" s="25"/>
      <c r="AR255" s="25">
        <v>26227</v>
      </c>
      <c r="AS255" s="25"/>
      <c r="AT255" s="25"/>
      <c r="AU255" s="25">
        <v>133941</v>
      </c>
      <c r="AV255" s="24"/>
      <c r="AW255" s="143"/>
      <c r="AX255" s="25"/>
      <c r="AY255" s="25"/>
      <c r="AZ255" s="24"/>
      <c r="BA255" s="25">
        <v>73668</v>
      </c>
      <c r="BB255" s="24"/>
      <c r="BC255" s="24"/>
      <c r="BD255" s="166"/>
      <c r="BE255" s="24"/>
      <c r="BF255" s="24"/>
      <c r="BG255" s="25">
        <v>60273</v>
      </c>
    </row>
    <row r="256" spans="1:59" ht="84.75" customHeight="1" x14ac:dyDescent="0.25">
      <c r="A256" s="29" t="s">
        <v>209</v>
      </c>
      <c r="B256" s="29" t="s">
        <v>25</v>
      </c>
      <c r="C256" s="29" t="s">
        <v>211</v>
      </c>
      <c r="D256" s="29" t="s">
        <v>212</v>
      </c>
      <c r="E256" s="29" t="s">
        <v>217</v>
      </c>
      <c r="F256" s="29" t="s">
        <v>213</v>
      </c>
      <c r="G256" s="29" t="s">
        <v>214</v>
      </c>
      <c r="H256" s="29" t="s">
        <v>215</v>
      </c>
      <c r="I256" s="29" t="s">
        <v>993</v>
      </c>
      <c r="J256" s="29" t="s">
        <v>994</v>
      </c>
      <c r="K256" s="29" t="s">
        <v>995</v>
      </c>
      <c r="L256" s="44" t="s">
        <v>1006</v>
      </c>
      <c r="M256" s="29" t="s">
        <v>1007</v>
      </c>
      <c r="N256" s="29" t="s">
        <v>998</v>
      </c>
      <c r="O256" s="29" t="s">
        <v>999</v>
      </c>
      <c r="P256" s="167">
        <v>138</v>
      </c>
      <c r="Q256" s="168" t="s">
        <v>240</v>
      </c>
      <c r="R256" s="30" t="s">
        <v>10</v>
      </c>
      <c r="S256" s="30" t="s">
        <v>32</v>
      </c>
      <c r="T256" s="30"/>
      <c r="U256" s="30"/>
      <c r="V256" s="30"/>
      <c r="W256" s="30"/>
      <c r="X256" s="30"/>
      <c r="Y256" s="30"/>
      <c r="Z256" s="30"/>
      <c r="AA256" s="30"/>
      <c r="AB256" s="30"/>
      <c r="AC256" s="30"/>
      <c r="AD256" s="30"/>
      <c r="AE256" s="30"/>
      <c r="AF256" s="30" t="s">
        <v>32</v>
      </c>
      <c r="AG256" s="30" t="s">
        <v>469</v>
      </c>
      <c r="AH256" s="30" t="s">
        <v>463</v>
      </c>
      <c r="AI256" s="30" t="s">
        <v>436</v>
      </c>
      <c r="AJ256" s="30" t="s">
        <v>437</v>
      </c>
      <c r="AK256" s="29" t="s">
        <v>1004</v>
      </c>
      <c r="AL256" s="29" t="s">
        <v>1005</v>
      </c>
      <c r="AM256" s="30"/>
      <c r="AN256" s="30"/>
      <c r="AO256" s="30">
        <v>100</v>
      </c>
      <c r="AP256" s="30"/>
      <c r="AQ256" s="30"/>
      <c r="AR256" s="30">
        <v>100</v>
      </c>
      <c r="AS256" s="30"/>
      <c r="AT256" s="30"/>
      <c r="AU256" s="30">
        <v>100</v>
      </c>
      <c r="AV256" s="29"/>
      <c r="AW256" s="146"/>
      <c r="AX256" s="30">
        <v>10</v>
      </c>
      <c r="AY256" s="30"/>
      <c r="AZ256" s="29"/>
      <c r="BA256" s="30">
        <v>60</v>
      </c>
      <c r="BB256" s="30"/>
      <c r="BC256" s="30"/>
      <c r="BD256" s="37">
        <v>30</v>
      </c>
      <c r="BE256" s="30"/>
      <c r="BF256" s="30"/>
      <c r="BG256" s="30">
        <v>0</v>
      </c>
    </row>
    <row r="257" spans="1:59" ht="84.75" customHeight="1" x14ac:dyDescent="0.25">
      <c r="A257" s="24" t="s">
        <v>209</v>
      </c>
      <c r="B257" s="24" t="s">
        <v>25</v>
      </c>
      <c r="C257" s="24" t="s">
        <v>211</v>
      </c>
      <c r="D257" s="24" t="s">
        <v>212</v>
      </c>
      <c r="E257" s="24" t="s">
        <v>217</v>
      </c>
      <c r="F257" s="24" t="s">
        <v>213</v>
      </c>
      <c r="G257" s="24" t="s">
        <v>214</v>
      </c>
      <c r="H257" s="24" t="s">
        <v>215</v>
      </c>
      <c r="I257" s="24" t="s">
        <v>993</v>
      </c>
      <c r="J257" s="24" t="s">
        <v>1011</v>
      </c>
      <c r="K257" s="24" t="s">
        <v>1012</v>
      </c>
      <c r="L257" s="78" t="s">
        <v>1006</v>
      </c>
      <c r="M257" s="24" t="s">
        <v>1007</v>
      </c>
      <c r="N257" s="24" t="s">
        <v>1050</v>
      </c>
      <c r="O257" s="24" t="s">
        <v>1051</v>
      </c>
      <c r="P257" s="51">
        <v>168</v>
      </c>
      <c r="Q257" s="24" t="s">
        <v>241</v>
      </c>
      <c r="R257" s="25" t="s">
        <v>36</v>
      </c>
      <c r="S257" s="25"/>
      <c r="T257" s="25"/>
      <c r="U257" s="25"/>
      <c r="V257" s="25"/>
      <c r="W257" s="25"/>
      <c r="X257" s="25"/>
      <c r="Y257" s="25"/>
      <c r="Z257" s="25"/>
      <c r="AA257" s="25"/>
      <c r="AB257" s="25"/>
      <c r="AC257" s="25"/>
      <c r="AD257" s="25"/>
      <c r="AE257" s="25"/>
      <c r="AF257" s="25"/>
      <c r="AG257" s="25" t="s">
        <v>469</v>
      </c>
      <c r="AH257" s="25" t="s">
        <v>463</v>
      </c>
      <c r="AI257" s="25" t="s">
        <v>436</v>
      </c>
      <c r="AJ257" s="25" t="s">
        <v>437</v>
      </c>
      <c r="AK257" s="24" t="s">
        <v>1004</v>
      </c>
      <c r="AL257" s="24" t="s">
        <v>1005</v>
      </c>
      <c r="AM257" s="25"/>
      <c r="AN257" s="25">
        <v>100</v>
      </c>
      <c r="AO257" s="25">
        <v>100</v>
      </c>
      <c r="AP257" s="25"/>
      <c r="AQ257" s="25"/>
      <c r="AR257" s="25">
        <v>100</v>
      </c>
      <c r="AS257" s="25"/>
      <c r="AT257" s="25"/>
      <c r="AU257" s="25">
        <v>100</v>
      </c>
      <c r="AV257" s="24"/>
      <c r="AW257" s="143"/>
      <c r="AX257" s="25">
        <v>0</v>
      </c>
      <c r="AY257" s="25"/>
      <c r="AZ257" s="24"/>
      <c r="BA257" s="25">
        <v>0</v>
      </c>
      <c r="BB257" s="25"/>
      <c r="BC257" s="25"/>
      <c r="BD257" s="166">
        <v>80</v>
      </c>
      <c r="BE257" s="25"/>
      <c r="BF257" s="25"/>
      <c r="BG257" s="25">
        <v>20</v>
      </c>
    </row>
    <row r="258" spans="1:59" ht="84.75" customHeight="1" x14ac:dyDescent="0.25">
      <c r="A258" s="29" t="s">
        <v>209</v>
      </c>
      <c r="B258" s="29" t="s">
        <v>25</v>
      </c>
      <c r="C258" s="29" t="s">
        <v>211</v>
      </c>
      <c r="D258" s="29" t="s">
        <v>212</v>
      </c>
      <c r="E258" s="29" t="s">
        <v>217</v>
      </c>
      <c r="F258" s="29" t="s">
        <v>213</v>
      </c>
      <c r="G258" s="29" t="s">
        <v>214</v>
      </c>
      <c r="H258" s="29" t="s">
        <v>215</v>
      </c>
      <c r="I258" s="29" t="s">
        <v>993</v>
      </c>
      <c r="J258" s="29" t="s">
        <v>1011</v>
      </c>
      <c r="K258" s="29" t="s">
        <v>1012</v>
      </c>
      <c r="L258" s="44" t="s">
        <v>1006</v>
      </c>
      <c r="M258" s="29" t="s">
        <v>1007</v>
      </c>
      <c r="N258" s="29" t="s">
        <v>1050</v>
      </c>
      <c r="O258" s="29" t="s">
        <v>1051</v>
      </c>
      <c r="P258" s="43">
        <v>94</v>
      </c>
      <c r="Q258" s="29" t="s">
        <v>242</v>
      </c>
      <c r="R258" s="30" t="s">
        <v>36</v>
      </c>
      <c r="S258" s="30"/>
      <c r="T258" s="30"/>
      <c r="U258" s="30"/>
      <c r="V258" s="30"/>
      <c r="W258" s="30"/>
      <c r="X258" s="30"/>
      <c r="Y258" s="30"/>
      <c r="Z258" s="30"/>
      <c r="AA258" s="30"/>
      <c r="AB258" s="30"/>
      <c r="AC258" s="30"/>
      <c r="AD258" s="30"/>
      <c r="AE258" s="30"/>
      <c r="AF258" s="30"/>
      <c r="AG258" s="30" t="s">
        <v>444</v>
      </c>
      <c r="AH258" s="30" t="s">
        <v>463</v>
      </c>
      <c r="AI258" s="30" t="s">
        <v>441</v>
      </c>
      <c r="AJ258" s="30" t="s">
        <v>445</v>
      </c>
      <c r="AK258" s="29" t="s">
        <v>1052</v>
      </c>
      <c r="AL258" s="29" t="s">
        <v>1053</v>
      </c>
      <c r="AM258" s="30"/>
      <c r="AN258" s="30"/>
      <c r="AO258" s="30">
        <v>8</v>
      </c>
      <c r="AP258" s="30"/>
      <c r="AQ258" s="30"/>
      <c r="AR258" s="30">
        <v>8</v>
      </c>
      <c r="AS258" s="30"/>
      <c r="AT258" s="30"/>
      <c r="AU258" s="30">
        <v>8</v>
      </c>
      <c r="AV258" s="29"/>
      <c r="AW258" s="146"/>
      <c r="AX258" s="30">
        <v>2</v>
      </c>
      <c r="AY258" s="30"/>
      <c r="AZ258" s="29"/>
      <c r="BA258" s="30">
        <v>2</v>
      </c>
      <c r="BB258" s="30"/>
      <c r="BC258" s="30"/>
      <c r="BD258" s="37">
        <v>2</v>
      </c>
      <c r="BE258" s="30"/>
      <c r="BF258" s="30"/>
      <c r="BG258" s="30">
        <v>2</v>
      </c>
    </row>
    <row r="259" spans="1:59" ht="84.75" customHeight="1" x14ac:dyDescent="0.25">
      <c r="A259" s="24" t="s">
        <v>209</v>
      </c>
      <c r="B259" s="24" t="s">
        <v>25</v>
      </c>
      <c r="C259" s="24" t="s">
        <v>211</v>
      </c>
      <c r="D259" s="24" t="s">
        <v>212</v>
      </c>
      <c r="E259" s="24" t="s">
        <v>217</v>
      </c>
      <c r="F259" s="24" t="s">
        <v>213</v>
      </c>
      <c r="G259" s="24" t="s">
        <v>175</v>
      </c>
      <c r="H259" s="24" t="s">
        <v>180</v>
      </c>
      <c r="I259" s="24" t="s">
        <v>993</v>
      </c>
      <c r="J259" s="24" t="s">
        <v>432</v>
      </c>
      <c r="K259" s="24" t="s">
        <v>506</v>
      </c>
      <c r="L259" s="78" t="s">
        <v>1006</v>
      </c>
      <c r="M259" s="24" t="s">
        <v>1007</v>
      </c>
      <c r="N259" s="24" t="s">
        <v>1050</v>
      </c>
      <c r="O259" s="24" t="s">
        <v>1051</v>
      </c>
      <c r="P259" s="51">
        <v>170</v>
      </c>
      <c r="Q259" s="52" t="s">
        <v>243</v>
      </c>
      <c r="R259" s="25" t="s">
        <v>36</v>
      </c>
      <c r="S259" s="25"/>
      <c r="T259" s="25"/>
      <c r="U259" s="25"/>
      <c r="V259" s="25"/>
      <c r="W259" s="25"/>
      <c r="X259" s="25"/>
      <c r="Y259" s="25"/>
      <c r="Z259" s="25"/>
      <c r="AA259" s="25"/>
      <c r="AB259" s="25"/>
      <c r="AC259" s="25"/>
      <c r="AD259" s="25"/>
      <c r="AE259" s="25"/>
      <c r="AF259" s="25"/>
      <c r="AG259" s="25" t="s">
        <v>469</v>
      </c>
      <c r="AH259" s="25" t="s">
        <v>463</v>
      </c>
      <c r="AI259" s="25" t="s">
        <v>436</v>
      </c>
      <c r="AJ259" s="25" t="s">
        <v>437</v>
      </c>
      <c r="AK259" s="24" t="s">
        <v>1004</v>
      </c>
      <c r="AL259" s="24" t="s">
        <v>1005</v>
      </c>
      <c r="AM259" s="25">
        <v>0</v>
      </c>
      <c r="AN259" s="25"/>
      <c r="AO259" s="25">
        <v>100</v>
      </c>
      <c r="AP259" s="25">
        <v>100</v>
      </c>
      <c r="AQ259" s="25">
        <v>100</v>
      </c>
      <c r="AR259" s="25">
        <v>100</v>
      </c>
      <c r="AS259" s="25"/>
      <c r="AT259" s="25"/>
      <c r="AU259" s="25">
        <v>100</v>
      </c>
      <c r="AV259" s="24"/>
      <c r="AW259" s="143"/>
      <c r="AX259" s="25">
        <v>0</v>
      </c>
      <c r="AY259" s="25"/>
      <c r="AZ259" s="24"/>
      <c r="BA259" s="25">
        <v>20</v>
      </c>
      <c r="BB259" s="25"/>
      <c r="BC259" s="25"/>
      <c r="BD259" s="166">
        <v>30</v>
      </c>
      <c r="BE259" s="25"/>
      <c r="BF259" s="25"/>
      <c r="BG259" s="25">
        <v>50</v>
      </c>
    </row>
    <row r="260" spans="1:59" ht="84.75" customHeight="1" x14ac:dyDescent="0.25">
      <c r="A260" s="29" t="s">
        <v>209</v>
      </c>
      <c r="B260" s="29" t="s">
        <v>25</v>
      </c>
      <c r="C260" s="29" t="s">
        <v>211</v>
      </c>
      <c r="D260" s="29" t="s">
        <v>212</v>
      </c>
      <c r="E260" s="29" t="s">
        <v>217</v>
      </c>
      <c r="F260" s="29" t="s">
        <v>213</v>
      </c>
      <c r="G260" s="29" t="s">
        <v>175</v>
      </c>
      <c r="H260" s="29" t="s">
        <v>180</v>
      </c>
      <c r="I260" s="29" t="s">
        <v>993</v>
      </c>
      <c r="J260" s="29" t="s">
        <v>432</v>
      </c>
      <c r="K260" s="29" t="s">
        <v>506</v>
      </c>
      <c r="L260" s="44" t="s">
        <v>1006</v>
      </c>
      <c r="M260" s="29" t="s">
        <v>1007</v>
      </c>
      <c r="N260" s="29" t="s">
        <v>1050</v>
      </c>
      <c r="O260" s="29" t="s">
        <v>1051</v>
      </c>
      <c r="P260" s="43">
        <v>171</v>
      </c>
      <c r="Q260" s="29" t="s">
        <v>244</v>
      </c>
      <c r="R260" s="30" t="s">
        <v>36</v>
      </c>
      <c r="S260" s="30" t="s">
        <v>32</v>
      </c>
      <c r="T260" s="30"/>
      <c r="U260" s="30"/>
      <c r="V260" s="30"/>
      <c r="W260" s="30"/>
      <c r="X260" s="30"/>
      <c r="Y260" s="30"/>
      <c r="Z260" s="30"/>
      <c r="AA260" s="30"/>
      <c r="AB260" s="30"/>
      <c r="AC260" s="30"/>
      <c r="AD260" s="30"/>
      <c r="AE260" s="30"/>
      <c r="AF260" s="30"/>
      <c r="AG260" s="30" t="s">
        <v>469</v>
      </c>
      <c r="AH260" s="30" t="s">
        <v>463</v>
      </c>
      <c r="AI260" s="30" t="s">
        <v>436</v>
      </c>
      <c r="AJ260" s="30" t="s">
        <v>437</v>
      </c>
      <c r="AK260" s="29" t="s">
        <v>1004</v>
      </c>
      <c r="AL260" s="29" t="s">
        <v>1005</v>
      </c>
      <c r="AM260" s="30"/>
      <c r="AN260" s="30"/>
      <c r="AO260" s="30">
        <v>100</v>
      </c>
      <c r="AP260" s="30"/>
      <c r="AQ260" s="30"/>
      <c r="AR260" s="30">
        <v>100</v>
      </c>
      <c r="AS260" s="30"/>
      <c r="AT260" s="30"/>
      <c r="AU260" s="30">
        <v>100</v>
      </c>
      <c r="AV260" s="29"/>
      <c r="AW260" s="146"/>
      <c r="AX260" s="30">
        <v>20</v>
      </c>
      <c r="AY260" s="30"/>
      <c r="AZ260" s="29"/>
      <c r="BA260" s="30">
        <v>30</v>
      </c>
      <c r="BB260" s="30"/>
      <c r="BC260" s="30"/>
      <c r="BD260" s="37">
        <v>0</v>
      </c>
      <c r="BE260" s="30"/>
      <c r="BF260" s="30"/>
      <c r="BG260" s="30">
        <v>50</v>
      </c>
    </row>
    <row r="261" spans="1:59" ht="84.75" customHeight="1" x14ac:dyDescent="0.25">
      <c r="A261" s="24" t="s">
        <v>209</v>
      </c>
      <c r="B261" s="24" t="s">
        <v>210</v>
      </c>
      <c r="C261" s="24" t="s">
        <v>211</v>
      </c>
      <c r="D261" s="24" t="s">
        <v>212</v>
      </c>
      <c r="E261" s="24" t="s">
        <v>212</v>
      </c>
      <c r="F261" s="24" t="s">
        <v>213</v>
      </c>
      <c r="G261" s="24" t="s">
        <v>214</v>
      </c>
      <c r="H261" s="24" t="s">
        <v>215</v>
      </c>
      <c r="I261" s="24" t="s">
        <v>993</v>
      </c>
      <c r="J261" s="24" t="s">
        <v>950</v>
      </c>
      <c r="K261" s="24" t="s">
        <v>1054</v>
      </c>
      <c r="L261" s="78" t="s">
        <v>1006</v>
      </c>
      <c r="M261" s="24" t="s">
        <v>1007</v>
      </c>
      <c r="N261" s="24" t="s">
        <v>1055</v>
      </c>
      <c r="O261" s="24" t="s">
        <v>1056</v>
      </c>
      <c r="P261" s="51">
        <v>95</v>
      </c>
      <c r="Q261" s="24" t="s">
        <v>245</v>
      </c>
      <c r="R261" s="25" t="s">
        <v>36</v>
      </c>
      <c r="S261" s="25"/>
      <c r="T261" s="25"/>
      <c r="U261" s="25"/>
      <c r="V261" s="25"/>
      <c r="W261" s="25"/>
      <c r="X261" s="25"/>
      <c r="Y261" s="25"/>
      <c r="Z261" s="25"/>
      <c r="AA261" s="25"/>
      <c r="AB261" s="25"/>
      <c r="AC261" s="25"/>
      <c r="AD261" s="25"/>
      <c r="AE261" s="25"/>
      <c r="AF261" s="25"/>
      <c r="AG261" s="25" t="s">
        <v>434</v>
      </c>
      <c r="AH261" s="25" t="s">
        <v>463</v>
      </c>
      <c r="AI261" s="25" t="s">
        <v>441</v>
      </c>
      <c r="AJ261" s="25" t="s">
        <v>437</v>
      </c>
      <c r="AK261" s="24" t="s">
        <v>1004</v>
      </c>
      <c r="AL261" s="24" t="s">
        <v>1005</v>
      </c>
      <c r="AM261" s="25">
        <v>0</v>
      </c>
      <c r="AN261" s="25"/>
      <c r="AO261" s="25">
        <v>100</v>
      </c>
      <c r="AP261" s="25"/>
      <c r="AQ261" s="25"/>
      <c r="AR261" s="25">
        <v>100</v>
      </c>
      <c r="AS261" s="25"/>
      <c r="AT261" s="25"/>
      <c r="AU261" s="25">
        <v>100</v>
      </c>
      <c r="AV261" s="24"/>
      <c r="AW261" s="143"/>
      <c r="AX261" s="25">
        <v>0</v>
      </c>
      <c r="AY261" s="25"/>
      <c r="AZ261" s="24"/>
      <c r="BA261" s="25">
        <v>0</v>
      </c>
      <c r="BB261" s="25"/>
      <c r="BC261" s="25"/>
      <c r="BD261" s="166">
        <v>65</v>
      </c>
      <c r="BE261" s="25"/>
      <c r="BF261" s="25"/>
      <c r="BG261" s="25">
        <v>35</v>
      </c>
    </row>
    <row r="262" spans="1:59" ht="84.75" customHeight="1" x14ac:dyDescent="0.25">
      <c r="A262" s="29" t="s">
        <v>209</v>
      </c>
      <c r="B262" s="29" t="s">
        <v>210</v>
      </c>
      <c r="C262" s="29" t="s">
        <v>211</v>
      </c>
      <c r="D262" s="29" t="s">
        <v>212</v>
      </c>
      <c r="E262" s="29" t="s">
        <v>223</v>
      </c>
      <c r="F262" s="29" t="s">
        <v>213</v>
      </c>
      <c r="G262" s="29" t="s">
        <v>246</v>
      </c>
      <c r="H262" s="29" t="s">
        <v>215</v>
      </c>
      <c r="I262" s="29" t="s">
        <v>1057</v>
      </c>
      <c r="J262" s="29" t="s">
        <v>1058</v>
      </c>
      <c r="K262" s="29" t="s">
        <v>1059</v>
      </c>
      <c r="L262" s="44" t="s">
        <v>1006</v>
      </c>
      <c r="M262" s="29" t="s">
        <v>1007</v>
      </c>
      <c r="N262" s="29" t="s">
        <v>1060</v>
      </c>
      <c r="O262" s="29" t="s">
        <v>1061</v>
      </c>
      <c r="P262" s="43">
        <v>213</v>
      </c>
      <c r="Q262" s="29" t="s">
        <v>247</v>
      </c>
      <c r="R262" s="30" t="s">
        <v>10</v>
      </c>
      <c r="S262" s="30" t="s">
        <v>32</v>
      </c>
      <c r="T262" s="30"/>
      <c r="U262" s="30"/>
      <c r="V262" s="30"/>
      <c r="W262" s="30"/>
      <c r="X262" s="30"/>
      <c r="Y262" s="30"/>
      <c r="Z262" s="30"/>
      <c r="AA262" s="30"/>
      <c r="AB262" s="30"/>
      <c r="AC262" s="30"/>
      <c r="AD262" s="30"/>
      <c r="AE262" s="30"/>
      <c r="AF262" s="30"/>
      <c r="AG262" s="30" t="s">
        <v>444</v>
      </c>
      <c r="AH262" s="30" t="s">
        <v>535</v>
      </c>
      <c r="AI262" s="30" t="s">
        <v>441</v>
      </c>
      <c r="AJ262" s="30" t="s">
        <v>445</v>
      </c>
      <c r="AK262" s="29" t="s">
        <v>1062</v>
      </c>
      <c r="AL262" s="29" t="s">
        <v>1063</v>
      </c>
      <c r="AM262" s="30">
        <v>68376</v>
      </c>
      <c r="AN262" s="30"/>
      <c r="AO262" s="30">
        <v>70000</v>
      </c>
      <c r="AP262" s="30"/>
      <c r="AQ262" s="30"/>
      <c r="AR262" s="30">
        <v>70000</v>
      </c>
      <c r="AS262" s="30"/>
      <c r="AT262" s="30"/>
      <c r="AU262" s="30">
        <v>70000</v>
      </c>
      <c r="AV262" s="29"/>
      <c r="AW262" s="146"/>
      <c r="AX262" s="30"/>
      <c r="AY262" s="30"/>
      <c r="AZ262" s="29"/>
      <c r="BA262" s="29"/>
      <c r="BB262" s="29"/>
      <c r="BC262" s="29"/>
      <c r="BD262" s="37"/>
      <c r="BE262" s="29"/>
      <c r="BF262" s="29"/>
      <c r="BG262" s="30">
        <v>70000</v>
      </c>
    </row>
    <row r="263" spans="1:59" ht="84.75" customHeight="1" x14ac:dyDescent="0.25">
      <c r="A263" s="24" t="s">
        <v>209</v>
      </c>
      <c r="B263" s="24" t="s">
        <v>210</v>
      </c>
      <c r="C263" s="24" t="s">
        <v>211</v>
      </c>
      <c r="D263" s="24" t="s">
        <v>212</v>
      </c>
      <c r="E263" s="24" t="s">
        <v>212</v>
      </c>
      <c r="F263" s="24" t="s">
        <v>213</v>
      </c>
      <c r="G263" s="24" t="s">
        <v>246</v>
      </c>
      <c r="H263" s="24" t="s">
        <v>215</v>
      </c>
      <c r="I263" s="24" t="s">
        <v>1057</v>
      </c>
      <c r="J263" s="24" t="s">
        <v>1058</v>
      </c>
      <c r="K263" s="24" t="s">
        <v>1064</v>
      </c>
      <c r="L263" s="78" t="s">
        <v>1006</v>
      </c>
      <c r="M263" s="24" t="s">
        <v>1007</v>
      </c>
      <c r="N263" s="24" t="s">
        <v>1060</v>
      </c>
      <c r="O263" s="24" t="s">
        <v>1061</v>
      </c>
      <c r="P263" s="51">
        <v>209</v>
      </c>
      <c r="Q263" s="24" t="s">
        <v>248</v>
      </c>
      <c r="R263" s="25" t="s">
        <v>10</v>
      </c>
      <c r="S263" s="25" t="s">
        <v>32</v>
      </c>
      <c r="T263" s="25"/>
      <c r="U263" s="25"/>
      <c r="V263" s="25"/>
      <c r="W263" s="25"/>
      <c r="X263" s="25"/>
      <c r="Y263" s="25"/>
      <c r="Z263" s="25"/>
      <c r="AA263" s="25"/>
      <c r="AB263" s="25"/>
      <c r="AC263" s="25"/>
      <c r="AD263" s="25"/>
      <c r="AE263" s="25"/>
      <c r="AF263" s="25"/>
      <c r="AG263" s="25" t="s">
        <v>434</v>
      </c>
      <c r="AH263" s="25" t="s">
        <v>463</v>
      </c>
      <c r="AI263" s="25" t="s">
        <v>441</v>
      </c>
      <c r="AJ263" s="25" t="s">
        <v>437</v>
      </c>
      <c r="AK263" s="24" t="s">
        <v>1065</v>
      </c>
      <c r="AL263" s="24" t="s">
        <v>1066</v>
      </c>
      <c r="AM263" s="25">
        <v>0</v>
      </c>
      <c r="AN263" s="25">
        <v>0</v>
      </c>
      <c r="AO263" s="25">
        <v>100</v>
      </c>
      <c r="AP263" s="25"/>
      <c r="AQ263" s="25"/>
      <c r="AR263" s="25">
        <v>100</v>
      </c>
      <c r="AS263" s="25"/>
      <c r="AT263" s="25"/>
      <c r="AU263" s="25">
        <v>100</v>
      </c>
      <c r="AV263" s="24"/>
      <c r="AW263" s="143"/>
      <c r="AX263" s="25">
        <v>0</v>
      </c>
      <c r="AY263" s="25"/>
      <c r="AZ263" s="24"/>
      <c r="BA263" s="25">
        <v>0</v>
      </c>
      <c r="BB263" s="25"/>
      <c r="BC263" s="25"/>
      <c r="BD263" s="166">
        <v>40</v>
      </c>
      <c r="BE263" s="25"/>
      <c r="BF263" s="25"/>
      <c r="BG263" s="25">
        <v>60</v>
      </c>
    </row>
    <row r="264" spans="1:59" ht="84.75" customHeight="1" x14ac:dyDescent="0.25">
      <c r="A264" s="29" t="s">
        <v>209</v>
      </c>
      <c r="B264" s="29" t="s">
        <v>210</v>
      </c>
      <c r="C264" s="29" t="s">
        <v>211</v>
      </c>
      <c r="D264" s="29" t="s">
        <v>212</v>
      </c>
      <c r="E264" s="29" t="s">
        <v>223</v>
      </c>
      <c r="F264" s="29" t="s">
        <v>213</v>
      </c>
      <c r="G264" s="29" t="s">
        <v>214</v>
      </c>
      <c r="H264" s="29" t="s">
        <v>215</v>
      </c>
      <c r="I264" s="29" t="s">
        <v>993</v>
      </c>
      <c r="J264" s="29" t="s">
        <v>1067</v>
      </c>
      <c r="K264" s="29" t="s">
        <v>1068</v>
      </c>
      <c r="L264" s="44" t="s">
        <v>1006</v>
      </c>
      <c r="M264" s="29" t="s">
        <v>1007</v>
      </c>
      <c r="N264" s="29" t="s">
        <v>1069</v>
      </c>
      <c r="O264" s="29" t="s">
        <v>1070</v>
      </c>
      <c r="P264" s="43">
        <v>154</v>
      </c>
      <c r="Q264" s="29" t="s">
        <v>249</v>
      </c>
      <c r="R264" s="30" t="s">
        <v>55</v>
      </c>
      <c r="S264" s="30" t="s">
        <v>32</v>
      </c>
      <c r="T264" s="30"/>
      <c r="U264" s="30"/>
      <c r="V264" s="30" t="s">
        <v>250</v>
      </c>
      <c r="W264" s="30"/>
      <c r="X264" s="30"/>
      <c r="Y264" s="30"/>
      <c r="Z264" s="30"/>
      <c r="AA264" s="30"/>
      <c r="AB264" s="30"/>
      <c r="AC264" s="30"/>
      <c r="AD264" s="30"/>
      <c r="AE264" s="30"/>
      <c r="AF264" s="30"/>
      <c r="AG264" s="30" t="s">
        <v>534</v>
      </c>
      <c r="AH264" s="30" t="s">
        <v>448</v>
      </c>
      <c r="AI264" s="30" t="s">
        <v>457</v>
      </c>
      <c r="AJ264" s="30" t="s">
        <v>445</v>
      </c>
      <c r="AK264" s="29" t="s">
        <v>1071</v>
      </c>
      <c r="AL264" s="29" t="s">
        <v>1063</v>
      </c>
      <c r="AM264" s="30">
        <v>74900</v>
      </c>
      <c r="AN264" s="30">
        <v>77200</v>
      </c>
      <c r="AO264" s="30">
        <v>79700</v>
      </c>
      <c r="AP264" s="30">
        <v>82300</v>
      </c>
      <c r="AQ264" s="30">
        <v>85000</v>
      </c>
      <c r="AR264" s="30">
        <v>85000</v>
      </c>
      <c r="AS264" s="30">
        <v>77200</v>
      </c>
      <c r="AT264" s="30"/>
      <c r="AU264" s="30">
        <v>79700</v>
      </c>
      <c r="AV264" s="29"/>
      <c r="AW264" s="146"/>
      <c r="AX264" s="30"/>
      <c r="AY264" s="30"/>
      <c r="AZ264" s="29"/>
      <c r="BA264" s="30">
        <v>39850</v>
      </c>
      <c r="BB264" s="29"/>
      <c r="BC264" s="29"/>
      <c r="BD264" s="37"/>
      <c r="BE264" s="29"/>
      <c r="BF264" s="29"/>
      <c r="BG264" s="30">
        <v>39850</v>
      </c>
    </row>
    <row r="265" spans="1:59" ht="84.75" customHeight="1" x14ac:dyDescent="0.25">
      <c r="A265" s="24" t="s">
        <v>209</v>
      </c>
      <c r="B265" s="24" t="s">
        <v>210</v>
      </c>
      <c r="C265" s="24" t="s">
        <v>211</v>
      </c>
      <c r="D265" s="24" t="s">
        <v>212</v>
      </c>
      <c r="E265" s="24" t="s">
        <v>212</v>
      </c>
      <c r="F265" s="24" t="s">
        <v>213</v>
      </c>
      <c r="G265" s="24" t="s">
        <v>79</v>
      </c>
      <c r="H265" s="24" t="s">
        <v>227</v>
      </c>
      <c r="I265" s="24" t="s">
        <v>1072</v>
      </c>
      <c r="J265" s="24" t="s">
        <v>720</v>
      </c>
      <c r="K265" s="24" t="s">
        <v>1027</v>
      </c>
      <c r="L265" s="78" t="s">
        <v>1006</v>
      </c>
      <c r="M265" s="24" t="s">
        <v>1007</v>
      </c>
      <c r="N265" s="24" t="s">
        <v>1013</v>
      </c>
      <c r="O265" s="24" t="s">
        <v>1014</v>
      </c>
      <c r="P265" s="51">
        <v>215</v>
      </c>
      <c r="Q265" s="24" t="s">
        <v>251</v>
      </c>
      <c r="R265" s="25" t="s">
        <v>55</v>
      </c>
      <c r="S265" s="25" t="s">
        <v>32</v>
      </c>
      <c r="T265" s="25"/>
      <c r="U265" s="25"/>
      <c r="V265" s="25" t="s">
        <v>140</v>
      </c>
      <c r="W265" s="25"/>
      <c r="X265" s="25"/>
      <c r="Y265" s="25"/>
      <c r="Z265" s="25"/>
      <c r="AA265" s="25"/>
      <c r="AB265" s="25"/>
      <c r="AC265" s="25"/>
      <c r="AD265" s="25"/>
      <c r="AE265" s="25"/>
      <c r="AF265" s="25"/>
      <c r="AG265" s="25" t="s">
        <v>534</v>
      </c>
      <c r="AH265" s="25" t="s">
        <v>456</v>
      </c>
      <c r="AI265" s="25" t="s">
        <v>457</v>
      </c>
      <c r="AJ265" s="25" t="s">
        <v>437</v>
      </c>
      <c r="AK265" s="24" t="s">
        <v>1073</v>
      </c>
      <c r="AL265" s="24" t="s">
        <v>1063</v>
      </c>
      <c r="AM265" s="25">
        <v>22</v>
      </c>
      <c r="AN265" s="25">
        <v>23</v>
      </c>
      <c r="AO265" s="25">
        <v>24</v>
      </c>
      <c r="AP265" s="25">
        <v>25</v>
      </c>
      <c r="AQ265" s="25">
        <v>26</v>
      </c>
      <c r="AR265" s="25">
        <v>26</v>
      </c>
      <c r="AS265" s="25">
        <v>23</v>
      </c>
      <c r="AT265" s="25"/>
      <c r="AU265" s="25">
        <v>24</v>
      </c>
      <c r="AV265" s="24"/>
      <c r="AW265" s="143"/>
      <c r="AX265" s="25"/>
      <c r="AY265" s="25"/>
      <c r="AZ265" s="24"/>
      <c r="BA265" s="24"/>
      <c r="BB265" s="24"/>
      <c r="BC265" s="24"/>
      <c r="BD265" s="166"/>
      <c r="BE265" s="24"/>
      <c r="BF265" s="24"/>
      <c r="BG265" s="25">
        <v>24</v>
      </c>
    </row>
    <row r="266" spans="1:59" ht="84.75" customHeight="1" x14ac:dyDescent="0.25">
      <c r="A266" s="29" t="s">
        <v>209</v>
      </c>
      <c r="B266" s="29" t="s">
        <v>210</v>
      </c>
      <c r="C266" s="29" t="s">
        <v>211</v>
      </c>
      <c r="D266" s="29" t="s">
        <v>212</v>
      </c>
      <c r="E266" s="29" t="s">
        <v>212</v>
      </c>
      <c r="F266" s="29" t="s">
        <v>213</v>
      </c>
      <c r="G266" s="29" t="s">
        <v>79</v>
      </c>
      <c r="H266" s="29" t="s">
        <v>227</v>
      </c>
      <c r="I266" s="29" t="s">
        <v>1072</v>
      </c>
      <c r="J266" s="29" t="s">
        <v>720</v>
      </c>
      <c r="K266" s="29" t="s">
        <v>1027</v>
      </c>
      <c r="L266" s="44" t="s">
        <v>1006</v>
      </c>
      <c r="M266" s="29" t="s">
        <v>1007</v>
      </c>
      <c r="N266" s="29" t="s">
        <v>1013</v>
      </c>
      <c r="O266" s="29" t="s">
        <v>1028</v>
      </c>
      <c r="P266" s="43">
        <v>216</v>
      </c>
      <c r="Q266" s="29" t="s">
        <v>252</v>
      </c>
      <c r="R266" s="30" t="s">
        <v>10</v>
      </c>
      <c r="S266" s="30" t="s">
        <v>32</v>
      </c>
      <c r="T266" s="30"/>
      <c r="U266" s="30"/>
      <c r="V266" s="30"/>
      <c r="W266" s="30"/>
      <c r="X266" s="30"/>
      <c r="Y266" s="30"/>
      <c r="Z266" s="30"/>
      <c r="AA266" s="30"/>
      <c r="AB266" s="30"/>
      <c r="AC266" s="30"/>
      <c r="AD266" s="30"/>
      <c r="AE266" s="30"/>
      <c r="AF266" s="30" t="s">
        <v>32</v>
      </c>
      <c r="AG266" s="30" t="s">
        <v>444</v>
      </c>
      <c r="AH266" s="30" t="s">
        <v>463</v>
      </c>
      <c r="AI266" s="30" t="s">
        <v>457</v>
      </c>
      <c r="AJ266" s="30" t="s">
        <v>445</v>
      </c>
      <c r="AK266" s="29" t="s">
        <v>1074</v>
      </c>
      <c r="AL266" s="29" t="s">
        <v>1075</v>
      </c>
      <c r="AM266" s="30" t="s">
        <v>1033</v>
      </c>
      <c r="AN266" s="30">
        <v>15</v>
      </c>
      <c r="AO266" s="30">
        <v>15</v>
      </c>
      <c r="AP266" s="30"/>
      <c r="AQ266" s="30"/>
      <c r="AR266" s="30">
        <v>15</v>
      </c>
      <c r="AS266" s="30"/>
      <c r="AT266" s="30"/>
      <c r="AU266" s="30">
        <v>15</v>
      </c>
      <c r="AV266" s="29"/>
      <c r="AW266" s="146"/>
      <c r="AX266" s="30">
        <v>3</v>
      </c>
      <c r="AY266" s="30"/>
      <c r="AZ266" s="29"/>
      <c r="BA266" s="30">
        <v>4</v>
      </c>
      <c r="BB266" s="30"/>
      <c r="BC266" s="30"/>
      <c r="BD266" s="37">
        <v>4</v>
      </c>
      <c r="BE266" s="30"/>
      <c r="BF266" s="30"/>
      <c r="BG266" s="30">
        <v>4</v>
      </c>
    </row>
    <row r="267" spans="1:59" ht="84.75" customHeight="1" x14ac:dyDescent="0.25">
      <c r="A267" s="24" t="s">
        <v>209</v>
      </c>
      <c r="B267" s="24" t="s">
        <v>210</v>
      </c>
      <c r="C267" s="24" t="s">
        <v>211</v>
      </c>
      <c r="D267" s="24" t="s">
        <v>212</v>
      </c>
      <c r="E267" s="24" t="s">
        <v>212</v>
      </c>
      <c r="F267" s="24" t="s">
        <v>213</v>
      </c>
      <c r="G267" s="24" t="s">
        <v>79</v>
      </c>
      <c r="H267" s="24" t="s">
        <v>227</v>
      </c>
      <c r="I267" s="24" t="s">
        <v>1072</v>
      </c>
      <c r="J267" s="24" t="s">
        <v>720</v>
      </c>
      <c r="K267" s="24" t="s">
        <v>1027</v>
      </c>
      <c r="L267" s="78" t="s">
        <v>1006</v>
      </c>
      <c r="M267" s="24" t="s">
        <v>1007</v>
      </c>
      <c r="N267" s="24" t="s">
        <v>1013</v>
      </c>
      <c r="O267" s="24" t="s">
        <v>1028</v>
      </c>
      <c r="P267" s="51">
        <v>217</v>
      </c>
      <c r="Q267" s="24" t="s">
        <v>253</v>
      </c>
      <c r="R267" s="25" t="s">
        <v>10</v>
      </c>
      <c r="S267" s="25" t="s">
        <v>221</v>
      </c>
      <c r="T267" s="25"/>
      <c r="U267" s="25" t="s">
        <v>32</v>
      </c>
      <c r="V267" s="25" t="s">
        <v>225</v>
      </c>
      <c r="W267" s="25" t="s">
        <v>32</v>
      </c>
      <c r="X267" s="25" t="s">
        <v>32</v>
      </c>
      <c r="Y267" s="25" t="s">
        <v>32</v>
      </c>
      <c r="Z267" s="25" t="s">
        <v>32</v>
      </c>
      <c r="AA267" s="25"/>
      <c r="AB267" s="25"/>
      <c r="AC267" s="25"/>
      <c r="AD267" s="25"/>
      <c r="AE267" s="25"/>
      <c r="AF267" s="25"/>
      <c r="AG267" s="25" t="s">
        <v>444</v>
      </c>
      <c r="AH267" s="25" t="s">
        <v>456</v>
      </c>
      <c r="AI267" s="25" t="s">
        <v>457</v>
      </c>
      <c r="AJ267" s="25" t="s">
        <v>445</v>
      </c>
      <c r="AK267" s="24" t="s">
        <v>1076</v>
      </c>
      <c r="AL267" s="24" t="s">
        <v>1077</v>
      </c>
      <c r="AM267" s="25" t="s">
        <v>1033</v>
      </c>
      <c r="AN267" s="25"/>
      <c r="AO267" s="25">
        <v>3</v>
      </c>
      <c r="AP267" s="25"/>
      <c r="AQ267" s="25"/>
      <c r="AR267" s="25">
        <v>3</v>
      </c>
      <c r="AS267" s="25"/>
      <c r="AT267" s="25"/>
      <c r="AU267" s="25">
        <v>3</v>
      </c>
      <c r="AV267" s="24"/>
      <c r="AW267" s="143"/>
      <c r="AX267" s="25"/>
      <c r="AY267" s="25"/>
      <c r="AZ267" s="24"/>
      <c r="BA267" s="24"/>
      <c r="BB267" s="24"/>
      <c r="BC267" s="24"/>
      <c r="BD267" s="166"/>
      <c r="BE267" s="24"/>
      <c r="BF267" s="24"/>
      <c r="BG267" s="25">
        <v>3</v>
      </c>
    </row>
    <row r="268" spans="1:59" ht="84.75" customHeight="1" x14ac:dyDescent="0.25">
      <c r="A268" s="29" t="s">
        <v>209</v>
      </c>
      <c r="B268" s="29" t="s">
        <v>210</v>
      </c>
      <c r="C268" s="29" t="s">
        <v>211</v>
      </c>
      <c r="D268" s="29" t="s">
        <v>212</v>
      </c>
      <c r="E268" s="29" t="s">
        <v>223</v>
      </c>
      <c r="F268" s="29" t="s">
        <v>213</v>
      </c>
      <c r="G268" s="29" t="s">
        <v>79</v>
      </c>
      <c r="H268" s="29" t="s">
        <v>227</v>
      </c>
      <c r="I268" s="29" t="s">
        <v>1057</v>
      </c>
      <c r="J268" s="29" t="s">
        <v>720</v>
      </c>
      <c r="K268" s="29" t="s">
        <v>1027</v>
      </c>
      <c r="L268" s="44" t="s">
        <v>1006</v>
      </c>
      <c r="M268" s="29" t="s">
        <v>1007</v>
      </c>
      <c r="N268" s="29" t="s">
        <v>1013</v>
      </c>
      <c r="O268" s="29" t="s">
        <v>1028</v>
      </c>
      <c r="P268" s="43">
        <v>261</v>
      </c>
      <c r="Q268" s="29" t="s">
        <v>254</v>
      </c>
      <c r="R268" s="30" t="s">
        <v>81</v>
      </c>
      <c r="S268" s="30"/>
      <c r="T268" s="30"/>
      <c r="U268" s="30" t="s">
        <v>32</v>
      </c>
      <c r="V268" s="30" t="s">
        <v>225</v>
      </c>
      <c r="W268" s="30" t="s">
        <v>32</v>
      </c>
      <c r="X268" s="30" t="s">
        <v>32</v>
      </c>
      <c r="Y268" s="30" t="s">
        <v>32</v>
      </c>
      <c r="Z268" s="30" t="s">
        <v>32</v>
      </c>
      <c r="AA268" s="30"/>
      <c r="AB268" s="30"/>
      <c r="AC268" s="30"/>
      <c r="AD268" s="30"/>
      <c r="AE268" s="30"/>
      <c r="AF268" s="30"/>
      <c r="AG268" s="30" t="s">
        <v>1078</v>
      </c>
      <c r="AH268" s="30" t="s">
        <v>456</v>
      </c>
      <c r="AI268" s="30" t="s">
        <v>441</v>
      </c>
      <c r="AJ268" s="30" t="s">
        <v>445</v>
      </c>
      <c r="AK268" s="29" t="s">
        <v>1079</v>
      </c>
      <c r="AL268" s="29" t="s">
        <v>1080</v>
      </c>
      <c r="AM268" s="30">
        <v>0</v>
      </c>
      <c r="AN268" s="30">
        <v>2</v>
      </c>
      <c r="AO268" s="30">
        <v>2</v>
      </c>
      <c r="AP268" s="30">
        <v>2</v>
      </c>
      <c r="AQ268" s="30">
        <v>2</v>
      </c>
      <c r="AR268" s="30">
        <v>8</v>
      </c>
      <c r="AS268" s="30"/>
      <c r="AT268" s="30"/>
      <c r="AU268" s="30">
        <v>2</v>
      </c>
      <c r="AV268" s="29"/>
      <c r="AW268" s="146"/>
      <c r="AX268" s="30"/>
      <c r="AY268" s="30"/>
      <c r="AZ268" s="29"/>
      <c r="BA268" s="29"/>
      <c r="BB268" s="29"/>
      <c r="BC268" s="29"/>
      <c r="BD268" s="37"/>
      <c r="BE268" s="29"/>
      <c r="BF268" s="29"/>
      <c r="BG268" s="30">
        <v>2</v>
      </c>
    </row>
    <row r="269" spans="1:59" ht="84.75" customHeight="1" x14ac:dyDescent="0.25">
      <c r="A269" s="24" t="s">
        <v>209</v>
      </c>
      <c r="B269" s="24" t="s">
        <v>210</v>
      </c>
      <c r="C269" s="24" t="s">
        <v>211</v>
      </c>
      <c r="D269" s="24" t="s">
        <v>212</v>
      </c>
      <c r="E269" s="24" t="s">
        <v>223</v>
      </c>
      <c r="F269" s="24" t="s">
        <v>213</v>
      </c>
      <c r="G269" s="24" t="s">
        <v>79</v>
      </c>
      <c r="H269" s="24" t="s">
        <v>227</v>
      </c>
      <c r="I269" s="24" t="s">
        <v>1057</v>
      </c>
      <c r="J269" s="24" t="s">
        <v>720</v>
      </c>
      <c r="K269" s="24" t="s">
        <v>1081</v>
      </c>
      <c r="L269" s="78" t="s">
        <v>1006</v>
      </c>
      <c r="M269" s="24" t="s">
        <v>1007</v>
      </c>
      <c r="N269" s="24" t="s">
        <v>1082</v>
      </c>
      <c r="O269" s="24" t="s">
        <v>1083</v>
      </c>
      <c r="P269" s="51">
        <v>262</v>
      </c>
      <c r="Q269" s="24" t="s">
        <v>255</v>
      </c>
      <c r="R269" s="25" t="s">
        <v>81</v>
      </c>
      <c r="S269" s="25"/>
      <c r="T269" s="25"/>
      <c r="U269" s="25"/>
      <c r="V269" s="25"/>
      <c r="W269" s="25"/>
      <c r="X269" s="25" t="s">
        <v>32</v>
      </c>
      <c r="Y269" s="25"/>
      <c r="Z269" s="25"/>
      <c r="AA269" s="25"/>
      <c r="AB269" s="25"/>
      <c r="AC269" s="25"/>
      <c r="AD269" s="25"/>
      <c r="AE269" s="25"/>
      <c r="AF269" s="25"/>
      <c r="AG269" s="25" t="s">
        <v>434</v>
      </c>
      <c r="AH269" s="25" t="s">
        <v>456</v>
      </c>
      <c r="AI269" s="25" t="s">
        <v>457</v>
      </c>
      <c r="AJ269" s="25" t="s">
        <v>437</v>
      </c>
      <c r="AK269" s="24" t="s">
        <v>1084</v>
      </c>
      <c r="AL269" s="24" t="s">
        <v>1085</v>
      </c>
      <c r="AM269" s="25">
        <v>0</v>
      </c>
      <c r="AN269" s="25">
        <v>20</v>
      </c>
      <c r="AO269" s="25">
        <v>100</v>
      </c>
      <c r="AP269" s="25"/>
      <c r="AQ269" s="25"/>
      <c r="AR269" s="25">
        <v>100</v>
      </c>
      <c r="AS269" s="25">
        <v>20</v>
      </c>
      <c r="AT269" s="25"/>
      <c r="AU269" s="25">
        <v>100</v>
      </c>
      <c r="AV269" s="24"/>
      <c r="AW269" s="143"/>
      <c r="AX269" s="25"/>
      <c r="AY269" s="25"/>
      <c r="AZ269" s="24"/>
      <c r="BA269" s="24"/>
      <c r="BB269" s="24"/>
      <c r="BC269" s="24"/>
      <c r="BD269" s="166"/>
      <c r="BE269" s="24"/>
      <c r="BF269" s="24"/>
      <c r="BG269" s="25">
        <v>100</v>
      </c>
    </row>
    <row r="270" spans="1:59" ht="84.75" customHeight="1" x14ac:dyDescent="0.25">
      <c r="A270" s="29" t="s">
        <v>209</v>
      </c>
      <c r="B270" s="29" t="s">
        <v>210</v>
      </c>
      <c r="C270" s="29" t="s">
        <v>211</v>
      </c>
      <c r="D270" s="29" t="s">
        <v>212</v>
      </c>
      <c r="E270" s="29" t="s">
        <v>223</v>
      </c>
      <c r="F270" s="29" t="s">
        <v>213</v>
      </c>
      <c r="G270" s="29" t="s">
        <v>214</v>
      </c>
      <c r="H270" s="29" t="s">
        <v>99</v>
      </c>
      <c r="I270" s="29" t="s">
        <v>1072</v>
      </c>
      <c r="J270" s="29" t="s">
        <v>726</v>
      </c>
      <c r="K270" s="29" t="s">
        <v>1086</v>
      </c>
      <c r="L270" s="44" t="s">
        <v>1006</v>
      </c>
      <c r="M270" s="29" t="s">
        <v>1007</v>
      </c>
      <c r="N270" s="29" t="s">
        <v>1082</v>
      </c>
      <c r="O270" s="29" t="s">
        <v>1083</v>
      </c>
      <c r="P270" s="43">
        <v>268</v>
      </c>
      <c r="Q270" s="29" t="s">
        <v>256</v>
      </c>
      <c r="R270" s="30" t="s">
        <v>10</v>
      </c>
      <c r="S270" s="30"/>
      <c r="T270" s="30"/>
      <c r="U270" s="30" t="s">
        <v>257</v>
      </c>
      <c r="V270" s="30" t="s">
        <v>258</v>
      </c>
      <c r="W270" s="30" t="s">
        <v>32</v>
      </c>
      <c r="X270" s="30" t="s">
        <v>32</v>
      </c>
      <c r="Y270" s="30" t="s">
        <v>32</v>
      </c>
      <c r="Z270" s="30" t="s">
        <v>32</v>
      </c>
      <c r="AA270" s="30"/>
      <c r="AB270" s="30"/>
      <c r="AC270" s="30"/>
      <c r="AD270" s="30"/>
      <c r="AE270" s="30"/>
      <c r="AF270" s="30"/>
      <c r="AG270" s="30" t="s">
        <v>1078</v>
      </c>
      <c r="AH270" s="30" t="s">
        <v>463</v>
      </c>
      <c r="AI270" s="30" t="s">
        <v>457</v>
      </c>
      <c r="AJ270" s="30" t="s">
        <v>445</v>
      </c>
      <c r="AK270" s="29" t="s">
        <v>1087</v>
      </c>
      <c r="AL270" s="29" t="s">
        <v>1088</v>
      </c>
      <c r="AM270" s="30"/>
      <c r="AN270" s="30">
        <v>30</v>
      </c>
      <c r="AO270" s="30">
        <v>75</v>
      </c>
      <c r="AP270" s="30"/>
      <c r="AQ270" s="30"/>
      <c r="AR270" s="30">
        <v>75</v>
      </c>
      <c r="AS270" s="30"/>
      <c r="AT270" s="30"/>
      <c r="AU270" s="30">
        <v>75</v>
      </c>
      <c r="AV270" s="29"/>
      <c r="AW270" s="146"/>
      <c r="AX270" s="72">
        <v>18.75</v>
      </c>
      <c r="AY270" s="30"/>
      <c r="AZ270" s="29"/>
      <c r="BA270" s="30">
        <v>19</v>
      </c>
      <c r="BB270" s="30"/>
      <c r="BC270" s="30"/>
      <c r="BD270" s="37">
        <v>19</v>
      </c>
      <c r="BE270" s="30"/>
      <c r="BF270" s="30"/>
      <c r="BG270" s="30">
        <v>18</v>
      </c>
    </row>
    <row r="271" spans="1:59" ht="84.75" customHeight="1" x14ac:dyDescent="0.25">
      <c r="A271" s="24" t="s">
        <v>209</v>
      </c>
      <c r="B271" s="24" t="s">
        <v>210</v>
      </c>
      <c r="C271" s="24" t="s">
        <v>211</v>
      </c>
      <c r="D271" s="24" t="s">
        <v>212</v>
      </c>
      <c r="E271" s="24" t="s">
        <v>223</v>
      </c>
      <c r="F271" s="24" t="s">
        <v>213</v>
      </c>
      <c r="G271" s="24" t="s">
        <v>214</v>
      </c>
      <c r="H271" s="24" t="s">
        <v>99</v>
      </c>
      <c r="I271" s="24" t="s">
        <v>993</v>
      </c>
      <c r="J271" s="24" t="s">
        <v>701</v>
      </c>
      <c r="K271" s="24" t="s">
        <v>730</v>
      </c>
      <c r="L271" s="78" t="s">
        <v>1006</v>
      </c>
      <c r="M271" s="24" t="s">
        <v>1007</v>
      </c>
      <c r="N271" s="24" t="s">
        <v>1082</v>
      </c>
      <c r="O271" s="24" t="s">
        <v>1083</v>
      </c>
      <c r="P271" s="51">
        <v>291</v>
      </c>
      <c r="Q271" s="24" t="s">
        <v>261</v>
      </c>
      <c r="R271" s="25" t="s">
        <v>55</v>
      </c>
      <c r="S271" s="25" t="s">
        <v>32</v>
      </c>
      <c r="T271" s="25"/>
      <c r="U271" s="25"/>
      <c r="V271" s="25"/>
      <c r="W271" s="25" t="s">
        <v>262</v>
      </c>
      <c r="X271" s="25"/>
      <c r="Y271" s="25"/>
      <c r="Z271" s="25"/>
      <c r="AA271" s="25"/>
      <c r="AB271" s="25"/>
      <c r="AC271" s="25"/>
      <c r="AD271" s="25"/>
      <c r="AE271" s="25"/>
      <c r="AF271" s="25"/>
      <c r="AG271" s="25" t="s">
        <v>444</v>
      </c>
      <c r="AH271" s="25" t="s">
        <v>456</v>
      </c>
      <c r="AI271" s="25" t="s">
        <v>441</v>
      </c>
      <c r="AJ271" s="25" t="s">
        <v>445</v>
      </c>
      <c r="AK271" s="24" t="s">
        <v>1089</v>
      </c>
      <c r="AL271" s="24" t="s">
        <v>1090</v>
      </c>
      <c r="AM271" s="25">
        <v>0</v>
      </c>
      <c r="AN271" s="25">
        <v>10</v>
      </c>
      <c r="AO271" s="25">
        <v>10</v>
      </c>
      <c r="AP271" s="25">
        <v>10</v>
      </c>
      <c r="AQ271" s="25">
        <v>10</v>
      </c>
      <c r="AR271" s="25">
        <v>40</v>
      </c>
      <c r="AS271" s="25">
        <v>21</v>
      </c>
      <c r="AT271" s="25"/>
      <c r="AU271" s="25">
        <v>10</v>
      </c>
      <c r="AV271" s="24"/>
      <c r="AW271" s="143"/>
      <c r="AX271" s="25"/>
      <c r="AY271" s="25"/>
      <c r="AZ271" s="24"/>
      <c r="BA271" s="24"/>
      <c r="BB271" s="24"/>
      <c r="BC271" s="24"/>
      <c r="BD271" s="166"/>
      <c r="BE271" s="24"/>
      <c r="BF271" s="24"/>
      <c r="BG271" s="25">
        <v>10</v>
      </c>
    </row>
    <row r="272" spans="1:59" ht="84.75" customHeight="1" x14ac:dyDescent="0.25">
      <c r="A272" s="29" t="s">
        <v>209</v>
      </c>
      <c r="B272" s="29" t="s">
        <v>210</v>
      </c>
      <c r="C272" s="29" t="s">
        <v>211</v>
      </c>
      <c r="D272" s="29" t="s">
        <v>212</v>
      </c>
      <c r="E272" s="29" t="s">
        <v>223</v>
      </c>
      <c r="F272" s="29" t="s">
        <v>213</v>
      </c>
      <c r="G272" s="29" t="s">
        <v>214</v>
      </c>
      <c r="H272" s="29" t="s">
        <v>99</v>
      </c>
      <c r="I272" s="29" t="s">
        <v>993</v>
      </c>
      <c r="J272" s="29" t="s">
        <v>701</v>
      </c>
      <c r="K272" s="29" t="s">
        <v>1081</v>
      </c>
      <c r="L272" s="44" t="s">
        <v>1006</v>
      </c>
      <c r="M272" s="29" t="s">
        <v>1007</v>
      </c>
      <c r="N272" s="29" t="s">
        <v>1082</v>
      </c>
      <c r="O272" s="29" t="s">
        <v>1083</v>
      </c>
      <c r="P272" s="43">
        <v>280</v>
      </c>
      <c r="Q272" s="29" t="s">
        <v>263</v>
      </c>
      <c r="R272" s="30" t="s">
        <v>10</v>
      </c>
      <c r="S272" s="30"/>
      <c r="T272" s="30"/>
      <c r="U272" s="30"/>
      <c r="V272" s="30"/>
      <c r="W272" s="30"/>
      <c r="X272" s="30" t="s">
        <v>32</v>
      </c>
      <c r="Y272" s="30"/>
      <c r="Z272" s="30"/>
      <c r="AA272" s="30"/>
      <c r="AB272" s="30"/>
      <c r="AC272" s="30"/>
      <c r="AD272" s="30"/>
      <c r="AE272" s="30"/>
      <c r="AF272" s="30"/>
      <c r="AG272" s="30" t="s">
        <v>434</v>
      </c>
      <c r="AH272" s="30" t="s">
        <v>463</v>
      </c>
      <c r="AI272" s="30" t="s">
        <v>457</v>
      </c>
      <c r="AJ272" s="30" t="s">
        <v>437</v>
      </c>
      <c r="AK272" s="29" t="s">
        <v>1091</v>
      </c>
      <c r="AL272" s="29" t="s">
        <v>1092</v>
      </c>
      <c r="AM272" s="30">
        <v>0</v>
      </c>
      <c r="AN272" s="30">
        <v>20</v>
      </c>
      <c r="AO272" s="30">
        <v>100</v>
      </c>
      <c r="AP272" s="30"/>
      <c r="AQ272" s="30"/>
      <c r="AR272" s="30">
        <v>100</v>
      </c>
      <c r="AS272" s="30"/>
      <c r="AT272" s="30"/>
      <c r="AU272" s="30">
        <v>100</v>
      </c>
      <c r="AV272" s="29"/>
      <c r="AW272" s="146"/>
      <c r="AX272" s="30">
        <v>30</v>
      </c>
      <c r="AY272" s="30"/>
      <c r="AZ272" s="29"/>
      <c r="BA272" s="30">
        <v>70</v>
      </c>
      <c r="BB272" s="30"/>
      <c r="BC272" s="30"/>
      <c r="BD272" s="37">
        <v>0</v>
      </c>
      <c r="BE272" s="30"/>
      <c r="BF272" s="30"/>
      <c r="BG272" s="30">
        <v>0</v>
      </c>
    </row>
    <row r="273" spans="1:59" ht="84.75" customHeight="1" x14ac:dyDescent="0.25">
      <c r="A273" s="24" t="s">
        <v>209</v>
      </c>
      <c r="B273" s="24" t="s">
        <v>210</v>
      </c>
      <c r="C273" s="24" t="s">
        <v>211</v>
      </c>
      <c r="D273" s="24" t="s">
        <v>212</v>
      </c>
      <c r="E273" s="24" t="s">
        <v>212</v>
      </c>
      <c r="F273" s="24" t="s">
        <v>213</v>
      </c>
      <c r="G273" s="24" t="s">
        <v>264</v>
      </c>
      <c r="H273" s="24" t="s">
        <v>265</v>
      </c>
      <c r="I273" s="24" t="s">
        <v>1093</v>
      </c>
      <c r="J273" s="24" t="s">
        <v>1094</v>
      </c>
      <c r="K273" s="24" t="s">
        <v>1095</v>
      </c>
      <c r="L273" s="78" t="s">
        <v>1006</v>
      </c>
      <c r="M273" s="24" t="s">
        <v>1007</v>
      </c>
      <c r="N273" s="24" t="s">
        <v>1096</v>
      </c>
      <c r="O273" s="24" t="s">
        <v>1097</v>
      </c>
      <c r="P273" s="51">
        <v>310</v>
      </c>
      <c r="Q273" s="24" t="s">
        <v>266</v>
      </c>
      <c r="R273" s="69" t="s">
        <v>63</v>
      </c>
      <c r="S273" s="25"/>
      <c r="T273" s="25" t="s">
        <v>267</v>
      </c>
      <c r="U273" s="25"/>
      <c r="V273" s="25"/>
      <c r="W273" s="25"/>
      <c r="X273" s="25"/>
      <c r="Y273" s="25"/>
      <c r="Z273" s="25"/>
      <c r="AA273" s="25"/>
      <c r="AB273" s="25"/>
      <c r="AC273" s="25"/>
      <c r="AD273" s="25"/>
      <c r="AE273" s="25"/>
      <c r="AF273" s="25"/>
      <c r="AG273" s="25" t="s">
        <v>534</v>
      </c>
      <c r="AH273" s="25" t="s">
        <v>460</v>
      </c>
      <c r="AI273" s="25" t="s">
        <v>441</v>
      </c>
      <c r="AJ273" s="25" t="s">
        <v>437</v>
      </c>
      <c r="AK273" s="24" t="s">
        <v>1098</v>
      </c>
      <c r="AL273" s="24" t="s">
        <v>1099</v>
      </c>
      <c r="AM273" s="25">
        <v>40</v>
      </c>
      <c r="AN273" s="25">
        <v>48</v>
      </c>
      <c r="AO273" s="25">
        <v>53</v>
      </c>
      <c r="AP273" s="25">
        <v>56</v>
      </c>
      <c r="AQ273" s="25">
        <v>60</v>
      </c>
      <c r="AR273" s="25">
        <v>60</v>
      </c>
      <c r="AS273" s="25">
        <v>48</v>
      </c>
      <c r="AT273" s="25">
        <v>0</v>
      </c>
      <c r="AU273" s="25">
        <v>5</v>
      </c>
      <c r="AV273" s="24">
        <v>0</v>
      </c>
      <c r="AW273" s="143">
        <v>0</v>
      </c>
      <c r="AX273" s="25">
        <v>1</v>
      </c>
      <c r="AY273" s="25">
        <v>1</v>
      </c>
      <c r="AZ273" s="24">
        <v>1</v>
      </c>
      <c r="BA273" s="24">
        <v>0.5</v>
      </c>
      <c r="BB273" s="24">
        <v>0</v>
      </c>
      <c r="BC273" s="24">
        <v>0.5</v>
      </c>
      <c r="BD273" s="166">
        <v>0.5</v>
      </c>
      <c r="BE273" s="24">
        <v>0</v>
      </c>
      <c r="BF273" s="24">
        <v>0</v>
      </c>
      <c r="BG273" s="25">
        <v>0.5</v>
      </c>
    </row>
    <row r="274" spans="1:59" ht="84.75" customHeight="1" x14ac:dyDescent="0.25">
      <c r="A274" s="29" t="s">
        <v>209</v>
      </c>
      <c r="B274" s="29" t="s">
        <v>210</v>
      </c>
      <c r="C274" s="29" t="s">
        <v>211</v>
      </c>
      <c r="D274" s="29" t="s">
        <v>212</v>
      </c>
      <c r="E274" s="29" t="s">
        <v>223</v>
      </c>
      <c r="F274" s="29" t="s">
        <v>213</v>
      </c>
      <c r="G274" s="29" t="s">
        <v>214</v>
      </c>
      <c r="H274" s="29" t="s">
        <v>215</v>
      </c>
      <c r="I274" s="29" t="s">
        <v>1100</v>
      </c>
      <c r="J274" s="29" t="s">
        <v>1101</v>
      </c>
      <c r="K274" s="29" t="s">
        <v>1102</v>
      </c>
      <c r="L274" s="44" t="s">
        <v>1006</v>
      </c>
      <c r="M274" s="29" t="s">
        <v>1007</v>
      </c>
      <c r="N274" s="29" t="s">
        <v>1103</v>
      </c>
      <c r="O274" s="29" t="s">
        <v>1104</v>
      </c>
      <c r="P274" s="43">
        <v>127</v>
      </c>
      <c r="Q274" s="29" t="s">
        <v>268</v>
      </c>
      <c r="R274" s="30" t="s">
        <v>36</v>
      </c>
      <c r="S274" s="30"/>
      <c r="T274" s="30"/>
      <c r="U274" s="30"/>
      <c r="V274" s="30"/>
      <c r="W274" s="30"/>
      <c r="X274" s="30"/>
      <c r="Y274" s="30"/>
      <c r="Z274" s="30"/>
      <c r="AA274" s="30" t="s">
        <v>32</v>
      </c>
      <c r="AB274" s="30"/>
      <c r="AC274" s="30"/>
      <c r="AD274" s="30"/>
      <c r="AE274" s="30"/>
      <c r="AF274" s="30"/>
      <c r="AG274" s="30" t="s">
        <v>469</v>
      </c>
      <c r="AH274" s="30" t="s">
        <v>463</v>
      </c>
      <c r="AI274" s="30" t="s">
        <v>441</v>
      </c>
      <c r="AJ274" s="30" t="s">
        <v>437</v>
      </c>
      <c r="AK274" s="29" t="s">
        <v>1105</v>
      </c>
      <c r="AL274" s="29" t="s">
        <v>1099</v>
      </c>
      <c r="AM274" s="30"/>
      <c r="AN274" s="30"/>
      <c r="AO274" s="30">
        <v>100</v>
      </c>
      <c r="AP274" s="30"/>
      <c r="AQ274" s="30"/>
      <c r="AR274" s="30">
        <v>100</v>
      </c>
      <c r="AS274" s="30"/>
      <c r="AT274" s="30"/>
      <c r="AU274" s="30">
        <v>100</v>
      </c>
      <c r="AV274" s="29"/>
      <c r="AW274" s="146"/>
      <c r="AX274" s="30">
        <v>0</v>
      </c>
      <c r="AY274" s="30"/>
      <c r="AZ274" s="29"/>
      <c r="BA274" s="30">
        <v>0</v>
      </c>
      <c r="BB274" s="30"/>
      <c r="BC274" s="30"/>
      <c r="BD274" s="37">
        <v>50</v>
      </c>
      <c r="BE274" s="30"/>
      <c r="BF274" s="30"/>
      <c r="BG274" s="30">
        <v>50</v>
      </c>
    </row>
    <row r="275" spans="1:59" ht="84.75" customHeight="1" x14ac:dyDescent="0.25">
      <c r="A275" s="24" t="s">
        <v>209</v>
      </c>
      <c r="B275" s="24" t="s">
        <v>210</v>
      </c>
      <c r="C275" s="24" t="s">
        <v>211</v>
      </c>
      <c r="D275" s="24" t="s">
        <v>212</v>
      </c>
      <c r="E275" s="24" t="s">
        <v>223</v>
      </c>
      <c r="F275" s="24" t="s">
        <v>213</v>
      </c>
      <c r="G275" s="24" t="s">
        <v>214</v>
      </c>
      <c r="H275" s="24" t="s">
        <v>215</v>
      </c>
      <c r="I275" s="24" t="s">
        <v>1100</v>
      </c>
      <c r="J275" s="24" t="s">
        <v>1101</v>
      </c>
      <c r="K275" s="24" t="s">
        <v>1102</v>
      </c>
      <c r="L275" s="78" t="s">
        <v>1006</v>
      </c>
      <c r="M275" s="24" t="s">
        <v>1007</v>
      </c>
      <c r="N275" s="24" t="s">
        <v>1103</v>
      </c>
      <c r="O275" s="24" t="s">
        <v>1104</v>
      </c>
      <c r="P275" s="51">
        <v>96</v>
      </c>
      <c r="Q275" s="24" t="s">
        <v>269</v>
      </c>
      <c r="R275" s="25" t="s">
        <v>10</v>
      </c>
      <c r="S275" s="25" t="s">
        <v>32</v>
      </c>
      <c r="T275" s="25"/>
      <c r="U275" s="25"/>
      <c r="V275" s="25"/>
      <c r="W275" s="25"/>
      <c r="X275" s="25"/>
      <c r="Y275" s="25"/>
      <c r="Z275" s="25"/>
      <c r="AA275" s="25"/>
      <c r="AB275" s="25"/>
      <c r="AC275" s="25"/>
      <c r="AD275" s="25"/>
      <c r="AE275" s="25"/>
      <c r="AF275" s="25"/>
      <c r="AG275" s="25" t="s">
        <v>444</v>
      </c>
      <c r="AH275" s="25" t="s">
        <v>456</v>
      </c>
      <c r="AI275" s="25" t="s">
        <v>441</v>
      </c>
      <c r="AJ275" s="25" t="s">
        <v>445</v>
      </c>
      <c r="AK275" s="24" t="s">
        <v>1106</v>
      </c>
      <c r="AL275" s="24" t="s">
        <v>1107</v>
      </c>
      <c r="AM275" s="25">
        <v>430000</v>
      </c>
      <c r="AN275" s="25">
        <v>472686</v>
      </c>
      <c r="AO275" s="25">
        <v>481320</v>
      </c>
      <c r="AP275" s="25"/>
      <c r="AQ275" s="25"/>
      <c r="AR275" s="25">
        <v>481320</v>
      </c>
      <c r="AS275" s="25"/>
      <c r="AT275" s="25"/>
      <c r="AU275" s="25">
        <v>481320</v>
      </c>
      <c r="AV275" s="24"/>
      <c r="AW275" s="143"/>
      <c r="AX275" s="25"/>
      <c r="AY275" s="25"/>
      <c r="AZ275" s="24"/>
      <c r="BA275" s="24"/>
      <c r="BB275" s="24"/>
      <c r="BC275" s="24"/>
      <c r="BD275" s="166"/>
      <c r="BE275" s="24"/>
      <c r="BF275" s="24"/>
      <c r="BG275" s="25">
        <v>481320</v>
      </c>
    </row>
    <row r="276" spans="1:59" ht="84.75" customHeight="1" x14ac:dyDescent="0.25">
      <c r="A276" s="29" t="s">
        <v>209</v>
      </c>
      <c r="B276" s="29" t="s">
        <v>210</v>
      </c>
      <c r="C276" s="29" t="s">
        <v>211</v>
      </c>
      <c r="D276" s="29" t="s">
        <v>212</v>
      </c>
      <c r="E276" s="29" t="s">
        <v>212</v>
      </c>
      <c r="F276" s="29" t="s">
        <v>213</v>
      </c>
      <c r="G276" s="29" t="s">
        <v>264</v>
      </c>
      <c r="H276" s="29" t="s">
        <v>265</v>
      </c>
      <c r="I276" s="29" t="s">
        <v>993</v>
      </c>
      <c r="J276" s="29" t="s">
        <v>936</v>
      </c>
      <c r="K276" s="29" t="s">
        <v>1108</v>
      </c>
      <c r="L276" s="44" t="s">
        <v>1006</v>
      </c>
      <c r="M276" s="29" t="s">
        <v>1007</v>
      </c>
      <c r="N276" s="29" t="s">
        <v>1109</v>
      </c>
      <c r="O276" s="29" t="s">
        <v>1110</v>
      </c>
      <c r="P276" s="43">
        <v>99</v>
      </c>
      <c r="Q276" s="29" t="s">
        <v>270</v>
      </c>
      <c r="R276" s="30" t="s">
        <v>36</v>
      </c>
      <c r="S276" s="30"/>
      <c r="T276" s="30"/>
      <c r="U276" s="30" t="s">
        <v>32</v>
      </c>
      <c r="V276" s="30"/>
      <c r="W276" s="30"/>
      <c r="X276" s="30"/>
      <c r="Y276" s="30"/>
      <c r="Z276" s="30"/>
      <c r="AA276" s="30"/>
      <c r="AB276" s="30"/>
      <c r="AC276" s="30" t="s">
        <v>32</v>
      </c>
      <c r="AD276" s="30"/>
      <c r="AE276" s="30"/>
      <c r="AF276" s="30"/>
      <c r="AG276" s="30" t="s">
        <v>434</v>
      </c>
      <c r="AH276" s="30" t="s">
        <v>535</v>
      </c>
      <c r="AI276" s="30" t="s">
        <v>441</v>
      </c>
      <c r="AJ276" s="30" t="s">
        <v>437</v>
      </c>
      <c r="AK276" s="29" t="s">
        <v>270</v>
      </c>
      <c r="AL276" s="29" t="s">
        <v>1111</v>
      </c>
      <c r="AM276" s="30" t="s">
        <v>1010</v>
      </c>
      <c r="AN276" s="30"/>
      <c r="AO276" s="30">
        <v>100</v>
      </c>
      <c r="AP276" s="30"/>
      <c r="AQ276" s="30"/>
      <c r="AR276" s="30">
        <v>100</v>
      </c>
      <c r="AS276" s="30"/>
      <c r="AT276" s="30"/>
      <c r="AU276" s="30">
        <v>100</v>
      </c>
      <c r="AV276" s="29"/>
      <c r="AW276" s="146"/>
      <c r="AX276" s="30"/>
      <c r="AY276" s="30"/>
      <c r="AZ276" s="29"/>
      <c r="BA276" s="29"/>
      <c r="BB276" s="29"/>
      <c r="BC276" s="29"/>
      <c r="BD276" s="37"/>
      <c r="BE276" s="29"/>
      <c r="BF276" s="29"/>
      <c r="BG276" s="30">
        <v>100</v>
      </c>
    </row>
    <row r="277" spans="1:59" ht="84.75" customHeight="1" x14ac:dyDescent="0.25">
      <c r="A277" s="24" t="s">
        <v>209</v>
      </c>
      <c r="B277" s="24" t="s">
        <v>210</v>
      </c>
      <c r="C277" s="24" t="s">
        <v>211</v>
      </c>
      <c r="D277" s="24" t="s">
        <v>212</v>
      </c>
      <c r="E277" s="24" t="s">
        <v>212</v>
      </c>
      <c r="F277" s="24" t="s">
        <v>213</v>
      </c>
      <c r="G277" s="24" t="s">
        <v>214</v>
      </c>
      <c r="H277" s="24" t="s">
        <v>215</v>
      </c>
      <c r="I277" s="24" t="s">
        <v>993</v>
      </c>
      <c r="J277" s="24" t="s">
        <v>994</v>
      </c>
      <c r="K277" s="24" t="s">
        <v>995</v>
      </c>
      <c r="L277" s="78" t="s">
        <v>996</v>
      </c>
      <c r="M277" s="24" t="s">
        <v>997</v>
      </c>
      <c r="N277" s="24" t="s">
        <v>998</v>
      </c>
      <c r="O277" s="24" t="s">
        <v>999</v>
      </c>
      <c r="P277" s="51">
        <v>188</v>
      </c>
      <c r="Q277" s="24" t="s">
        <v>271</v>
      </c>
      <c r="R277" s="69" t="s">
        <v>63</v>
      </c>
      <c r="S277" s="25"/>
      <c r="T277" s="25"/>
      <c r="U277" s="25"/>
      <c r="V277" s="25"/>
      <c r="W277" s="25"/>
      <c r="X277" s="25"/>
      <c r="Y277" s="25"/>
      <c r="Z277" s="25"/>
      <c r="AA277" s="25"/>
      <c r="AB277" s="25"/>
      <c r="AC277" s="25"/>
      <c r="AD277" s="25"/>
      <c r="AE277" s="25"/>
      <c r="AF277" s="25" t="s">
        <v>32</v>
      </c>
      <c r="AG277" s="25" t="s">
        <v>444</v>
      </c>
      <c r="AH277" s="25" t="s">
        <v>463</v>
      </c>
      <c r="AI277" s="25" t="s">
        <v>457</v>
      </c>
      <c r="AJ277" s="25" t="s">
        <v>445</v>
      </c>
      <c r="AK277" s="24" t="s">
        <v>1112</v>
      </c>
      <c r="AL277" s="24" t="s">
        <v>1113</v>
      </c>
      <c r="AM277" s="25">
        <v>61</v>
      </c>
      <c r="AN277" s="25">
        <v>61</v>
      </c>
      <c r="AO277" s="25">
        <v>63</v>
      </c>
      <c r="AP277" s="25"/>
      <c r="AQ277" s="25"/>
      <c r="AR277" s="25">
        <v>63</v>
      </c>
      <c r="AS277" s="25">
        <v>61</v>
      </c>
      <c r="AT277" s="25"/>
      <c r="AU277" s="25">
        <v>63</v>
      </c>
      <c r="AV277" s="24"/>
      <c r="AW277" s="143"/>
      <c r="AX277" s="25">
        <v>16</v>
      </c>
      <c r="AY277" s="25"/>
      <c r="AZ277" s="24"/>
      <c r="BA277" s="25">
        <v>16</v>
      </c>
      <c r="BB277" s="25"/>
      <c r="BC277" s="25"/>
      <c r="BD277" s="166">
        <v>16</v>
      </c>
      <c r="BE277" s="25"/>
      <c r="BF277" s="25"/>
      <c r="BG277" s="25">
        <v>15</v>
      </c>
    </row>
    <row r="278" spans="1:59" ht="84.75" customHeight="1" x14ac:dyDescent="0.25">
      <c r="A278" s="29" t="s">
        <v>209</v>
      </c>
      <c r="B278" s="29" t="s">
        <v>210</v>
      </c>
      <c r="C278" s="29" t="s">
        <v>26</v>
      </c>
      <c r="D278" s="29" t="s">
        <v>212</v>
      </c>
      <c r="E278" s="29" t="s">
        <v>212</v>
      </c>
      <c r="F278" s="29" t="s">
        <v>213</v>
      </c>
      <c r="G278" s="29" t="s">
        <v>264</v>
      </c>
      <c r="H278" s="29" t="s">
        <v>265</v>
      </c>
      <c r="I278" s="29" t="s">
        <v>1093</v>
      </c>
      <c r="J278" s="29" t="s">
        <v>1094</v>
      </c>
      <c r="K278" s="29" t="s">
        <v>1114</v>
      </c>
      <c r="L278" s="44" t="s">
        <v>1006</v>
      </c>
      <c r="M278" s="29" t="s">
        <v>1007</v>
      </c>
      <c r="N278" s="29" t="s">
        <v>1096</v>
      </c>
      <c r="O278" s="29" t="s">
        <v>1097</v>
      </c>
      <c r="P278" s="43">
        <v>306</v>
      </c>
      <c r="Q278" s="29" t="s">
        <v>1115</v>
      </c>
      <c r="R278" s="30" t="s">
        <v>10</v>
      </c>
      <c r="S278" s="30" t="s">
        <v>32</v>
      </c>
      <c r="T278" s="30">
        <v>3866</v>
      </c>
      <c r="U278" s="30"/>
      <c r="V278" s="30"/>
      <c r="W278" s="30"/>
      <c r="X278" s="30"/>
      <c r="Y278" s="30"/>
      <c r="Z278" s="30"/>
      <c r="AA278" s="30"/>
      <c r="AB278" s="30"/>
      <c r="AC278" s="30"/>
      <c r="AD278" s="30"/>
      <c r="AE278" s="30"/>
      <c r="AF278" s="30"/>
      <c r="AG278" s="30" t="s">
        <v>444</v>
      </c>
      <c r="AH278" s="30" t="s">
        <v>463</v>
      </c>
      <c r="AI278" s="30" t="s">
        <v>441</v>
      </c>
      <c r="AJ278" s="30" t="s">
        <v>1116</v>
      </c>
      <c r="AK278" s="29" t="s">
        <v>1117</v>
      </c>
      <c r="AL278" s="29" t="s">
        <v>1118</v>
      </c>
      <c r="AM278" s="30">
        <v>11</v>
      </c>
      <c r="AN278" s="30">
        <v>11</v>
      </c>
      <c r="AO278" s="30">
        <v>14</v>
      </c>
      <c r="AP278" s="30">
        <v>17</v>
      </c>
      <c r="AQ278" s="30">
        <v>20</v>
      </c>
      <c r="AR278" s="30">
        <v>20</v>
      </c>
      <c r="AS278" s="30"/>
      <c r="AT278" s="30">
        <v>0</v>
      </c>
      <c r="AU278" s="30">
        <v>3</v>
      </c>
      <c r="AV278" s="169"/>
      <c r="AW278" s="170"/>
      <c r="AX278" s="171">
        <v>0</v>
      </c>
      <c r="AY278" s="171"/>
      <c r="AZ278" s="169"/>
      <c r="BA278" s="171">
        <v>1</v>
      </c>
      <c r="BB278" s="171"/>
      <c r="BC278" s="171"/>
      <c r="BD278" s="172">
        <v>1</v>
      </c>
      <c r="BE278" s="171"/>
      <c r="BF278" s="171"/>
      <c r="BG278" s="171">
        <v>1</v>
      </c>
    </row>
    <row r="279" spans="1:59" ht="84.75" customHeight="1" x14ac:dyDescent="0.25">
      <c r="A279" s="173" t="s">
        <v>209</v>
      </c>
      <c r="B279" s="174" t="s">
        <v>210</v>
      </c>
      <c r="C279" s="174" t="s">
        <v>211</v>
      </c>
      <c r="D279" s="174" t="s">
        <v>212</v>
      </c>
      <c r="E279" s="174" t="s">
        <v>223</v>
      </c>
      <c r="F279" s="174" t="s">
        <v>213</v>
      </c>
      <c r="G279" s="174" t="s">
        <v>264</v>
      </c>
      <c r="H279" s="174" t="s">
        <v>265</v>
      </c>
      <c r="I279" s="174" t="s">
        <v>993</v>
      </c>
      <c r="J279" s="175" t="s">
        <v>936</v>
      </c>
      <c r="K279" s="175" t="s">
        <v>1108</v>
      </c>
      <c r="L279" s="176" t="s">
        <v>1006</v>
      </c>
      <c r="M279" s="175" t="s">
        <v>1007</v>
      </c>
      <c r="N279" s="175" t="s">
        <v>1119</v>
      </c>
      <c r="O279" s="175" t="s">
        <v>1120</v>
      </c>
      <c r="P279" s="176" t="s">
        <v>1121</v>
      </c>
      <c r="Q279" s="175" t="s">
        <v>1122</v>
      </c>
      <c r="R279" s="177" t="s">
        <v>10</v>
      </c>
      <c r="S279" s="177" t="s">
        <v>32</v>
      </c>
      <c r="T279" s="177"/>
      <c r="U279" s="177"/>
      <c r="V279" s="177"/>
      <c r="W279" s="177"/>
      <c r="X279" s="177"/>
      <c r="Y279" s="177"/>
      <c r="Z279" s="177"/>
      <c r="AA279" s="177"/>
      <c r="AB279" s="177"/>
      <c r="AC279" s="177"/>
      <c r="AD279" s="177"/>
      <c r="AE279" s="177"/>
      <c r="AF279" s="177"/>
      <c r="AG279" s="177" t="s">
        <v>444</v>
      </c>
      <c r="AH279" s="177" t="s">
        <v>463</v>
      </c>
      <c r="AI279" s="177" t="s">
        <v>441</v>
      </c>
      <c r="AJ279" s="177" t="s">
        <v>445</v>
      </c>
      <c r="AK279" s="178" t="s">
        <v>1123</v>
      </c>
      <c r="AL279" s="177" t="s">
        <v>1124</v>
      </c>
      <c r="AM279" s="177">
        <v>0</v>
      </c>
      <c r="AN279" s="177">
        <v>0</v>
      </c>
      <c r="AO279" s="177">
        <v>20</v>
      </c>
      <c r="AP279" s="177"/>
      <c r="AQ279" s="177"/>
      <c r="AR279" s="177">
        <v>20</v>
      </c>
      <c r="AS279" s="177"/>
      <c r="AT279" s="177">
        <v>0</v>
      </c>
      <c r="AU279" s="177">
        <v>20</v>
      </c>
      <c r="AV279" s="179"/>
      <c r="AW279" s="170"/>
      <c r="AX279" s="134"/>
      <c r="AY279" s="134"/>
      <c r="AZ279" s="179"/>
      <c r="BA279" s="134"/>
      <c r="BB279" s="134"/>
      <c r="BC279" s="134"/>
      <c r="BD279" s="180">
        <v>10</v>
      </c>
      <c r="BE279" s="134"/>
      <c r="BF279" s="134"/>
      <c r="BG279" s="134">
        <v>10</v>
      </c>
    </row>
    <row r="281" spans="1:59" x14ac:dyDescent="0.25">
      <c r="AX281">
        <f>16-15.22</f>
        <v>0.77999999999999936</v>
      </c>
    </row>
    <row r="283" spans="1:59" x14ac:dyDescent="0.25">
      <c r="AX283">
        <v>2.8</v>
      </c>
    </row>
    <row r="284" spans="1:59" x14ac:dyDescent="0.25">
      <c r="AT284" s="183"/>
      <c r="AU284" s="184">
        <f>AU80-AS80</f>
        <v>2.7799999999999994</v>
      </c>
      <c r="AX284" s="185">
        <f>AX281/AX283</f>
        <v>0.27857142857142836</v>
      </c>
    </row>
    <row r="285" spans="1:59" x14ac:dyDescent="0.25">
      <c r="AO285" t="s">
        <v>1125</v>
      </c>
      <c r="AX285" s="185"/>
    </row>
    <row r="286" spans="1:59" x14ac:dyDescent="0.25">
      <c r="AP286" t="str">
        <f>+AS4</f>
        <v>Columna45</v>
      </c>
      <c r="AQ286" s="186">
        <f>AS36</f>
        <v>35</v>
      </c>
      <c r="AX286" s="185">
        <v>1</v>
      </c>
    </row>
    <row r="287" spans="1:59" x14ac:dyDescent="0.25">
      <c r="AP287" s="187" t="s">
        <v>1126</v>
      </c>
      <c r="AQ287" s="186">
        <f>+AU36</f>
        <v>37</v>
      </c>
    </row>
    <row r="288" spans="1:59" x14ac:dyDescent="0.25">
      <c r="V288">
        <f>1390000-214000</f>
        <v>1176000</v>
      </c>
      <c r="AP288" t="s">
        <v>1127</v>
      </c>
      <c r="AS288" s="188">
        <f>+AR289/AR290</f>
        <v>0.375</v>
      </c>
    </row>
    <row r="289" spans="41:50" x14ac:dyDescent="0.25">
      <c r="AP289" t="s">
        <v>1128</v>
      </c>
      <c r="AQ289" s="186">
        <v>35.75</v>
      </c>
      <c r="AR289" s="186">
        <f>+AQ289-AQ286</f>
        <v>0.75</v>
      </c>
      <c r="AS289" s="186"/>
      <c r="AT289" s="186"/>
      <c r="AX289" s="185" t="e">
        <f>#REF!/AX80</f>
        <v>#REF!</v>
      </c>
    </row>
    <row r="290" spans="41:50" x14ac:dyDescent="0.25">
      <c r="AR290" s="186">
        <f>+AQ287-AQ286</f>
        <v>2</v>
      </c>
    </row>
    <row r="291" spans="41:50" x14ac:dyDescent="0.25">
      <c r="AX291">
        <v>18</v>
      </c>
    </row>
    <row r="292" spans="41:50" x14ac:dyDescent="0.25">
      <c r="AO292" t="s">
        <v>1129</v>
      </c>
      <c r="AP292" t="s">
        <v>1130</v>
      </c>
      <c r="AQ292" s="186">
        <f>+AM217</f>
        <v>0</v>
      </c>
      <c r="AX292">
        <v>16</v>
      </c>
    </row>
    <row r="293" spans="41:50" x14ac:dyDescent="0.25">
      <c r="AP293" t="s">
        <v>1131</v>
      </c>
      <c r="AQ293" s="186">
        <f>+AR217</f>
        <v>100</v>
      </c>
      <c r="AX293" s="189">
        <v>15.77</v>
      </c>
    </row>
    <row r="294" spans="41:50" x14ac:dyDescent="0.25">
      <c r="AP294" t="s">
        <v>1127</v>
      </c>
      <c r="AS294" s="188">
        <f>+AR295/AR296</f>
        <v>0.4</v>
      </c>
    </row>
    <row r="295" spans="41:50" x14ac:dyDescent="0.25">
      <c r="AP295" t="s">
        <v>1128</v>
      </c>
      <c r="AQ295" s="186">
        <v>40</v>
      </c>
      <c r="AR295" s="186">
        <f>+AQ295-AQ292</f>
        <v>40</v>
      </c>
    </row>
    <row r="296" spans="41:50" x14ac:dyDescent="0.25">
      <c r="AR296" s="186">
        <f>+AQ293-AQ292</f>
        <v>100</v>
      </c>
      <c r="AX296" t="s">
        <v>1132</v>
      </c>
    </row>
    <row r="297" spans="41:50" x14ac:dyDescent="0.25">
      <c r="AX297" s="190">
        <f>200000/260000</f>
        <v>0.76923076923076927</v>
      </c>
    </row>
    <row r="299" spans="41:50" x14ac:dyDescent="0.25">
      <c r="AX299" s="185">
        <f>15.22/15</f>
        <v>1.0146666666666666</v>
      </c>
    </row>
    <row r="300" spans="41:50" x14ac:dyDescent="0.25">
      <c r="AX300">
        <v>12</v>
      </c>
    </row>
    <row r="301" spans="41:50" x14ac:dyDescent="0.25">
      <c r="AQ301" s="186">
        <f>+AS35-AM35</f>
        <v>3.2999999999999972</v>
      </c>
    </row>
    <row r="302" spans="41:50" x14ac:dyDescent="0.25">
      <c r="AQ302" s="186" t="e">
        <f>+#REF!-AM35</f>
        <v>#REF!</v>
      </c>
    </row>
  </sheetData>
  <mergeCells count="46">
    <mergeCell ref="L1:L2"/>
    <mergeCell ref="A1:A2"/>
    <mergeCell ref="B1:B2"/>
    <mergeCell ref="C1:C2"/>
    <mergeCell ref="D1:D2"/>
    <mergeCell ref="E1:E2"/>
    <mergeCell ref="F1:F2"/>
    <mergeCell ref="G1:G2"/>
    <mergeCell ref="H1:H2"/>
    <mergeCell ref="I1:I2"/>
    <mergeCell ref="J1:J2"/>
    <mergeCell ref="K1:K2"/>
    <mergeCell ref="AK1:AK2"/>
    <mergeCell ref="M1:M2"/>
    <mergeCell ref="N1:N2"/>
    <mergeCell ref="O1:O2"/>
    <mergeCell ref="P1:P2"/>
    <mergeCell ref="Q1:Q2"/>
    <mergeCell ref="R1:R2"/>
    <mergeCell ref="S1:AF1"/>
    <mergeCell ref="AG1:AG2"/>
    <mergeCell ref="AH1:AH2"/>
    <mergeCell ref="AI1:AI2"/>
    <mergeCell ref="AJ1:AJ2"/>
    <mergeCell ref="AW1:AW2"/>
    <mergeCell ref="AL1:AL2"/>
    <mergeCell ref="AM1:AM2"/>
    <mergeCell ref="AN1:AN2"/>
    <mergeCell ref="AO1:AO2"/>
    <mergeCell ref="AP1:AP2"/>
    <mergeCell ref="AQ1:AQ2"/>
    <mergeCell ref="AR1:AR2"/>
    <mergeCell ref="AS1:AS2"/>
    <mergeCell ref="AT1:AT2"/>
    <mergeCell ref="AU1:AU2"/>
    <mergeCell ref="AV1:AV2"/>
    <mergeCell ref="BD1:BD2"/>
    <mergeCell ref="BE1:BE2"/>
    <mergeCell ref="BF1:BF2"/>
    <mergeCell ref="BG1:BG2"/>
    <mergeCell ref="AX1:AX2"/>
    <mergeCell ref="AY1:AY2"/>
    <mergeCell ref="AZ1:AZ2"/>
    <mergeCell ref="BA1:BA2"/>
    <mergeCell ref="BB1:BB2"/>
    <mergeCell ref="BC1:BC2"/>
  </mergeCells>
  <pageMargins left="0.7" right="0.7" top="0.75" bottom="0.75" header="0.3" footer="0.3"/>
  <drawing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D2830-9E3A-404F-9183-1EE020D325BC}">
  <dimension ref="A1:AA164"/>
  <sheetViews>
    <sheetView tabSelected="1" workbookViewId="0">
      <selection activeCell="D9" sqref="D9"/>
    </sheetView>
  </sheetViews>
  <sheetFormatPr baseColWidth="10" defaultRowHeight="15" x14ac:dyDescent="0.25"/>
  <cols>
    <col min="2" max="2" width="21.28515625" customWidth="1"/>
    <col min="3" max="3" width="19.28515625" customWidth="1"/>
    <col min="4" max="4" width="22" customWidth="1"/>
    <col min="5" max="5" width="26.28515625" customWidth="1"/>
    <col min="6" max="6" width="39.42578125" customWidth="1"/>
    <col min="7" max="7" width="28" customWidth="1"/>
    <col min="8" max="8" width="24.85546875" customWidth="1"/>
    <col min="9" max="9" width="27.5703125" customWidth="1"/>
    <col min="24" max="24" width="16.7109375" customWidth="1"/>
    <col min="25" max="25" width="13" style="4" customWidth="1"/>
    <col min="26" max="26" width="14.28515625" style="5" customWidth="1"/>
    <col min="27" max="27" width="17.5703125" style="5" customWidth="1"/>
  </cols>
  <sheetData>
    <row r="1" spans="1:27" ht="33.75" customHeight="1" x14ac:dyDescent="0.25">
      <c r="A1" s="11"/>
      <c r="B1" s="270" t="s">
        <v>395</v>
      </c>
      <c r="C1" s="270"/>
      <c r="D1" s="270"/>
      <c r="E1" s="270"/>
      <c r="F1" s="270"/>
      <c r="G1" s="270"/>
      <c r="H1" s="270"/>
      <c r="I1" s="270"/>
      <c r="J1" s="270"/>
      <c r="K1" s="270"/>
      <c r="L1" s="270"/>
      <c r="M1" s="270"/>
      <c r="N1" s="270"/>
      <c r="O1" s="270"/>
      <c r="P1" s="270"/>
      <c r="Q1" s="12"/>
      <c r="Y1"/>
      <c r="Z1"/>
      <c r="AA1"/>
    </row>
    <row r="2" spans="1:27" ht="51" customHeight="1" thickBot="1" x14ac:dyDescent="0.3">
      <c r="A2" s="13"/>
      <c r="B2" s="270"/>
      <c r="C2" s="270"/>
      <c r="D2" s="270"/>
      <c r="E2" s="270"/>
      <c r="F2" s="270"/>
      <c r="G2" s="270"/>
      <c r="H2" s="270"/>
      <c r="I2" s="270"/>
      <c r="J2" s="270"/>
      <c r="K2" s="270"/>
      <c r="L2" s="270"/>
      <c r="M2" s="270"/>
      <c r="N2" s="270"/>
      <c r="O2" s="270"/>
      <c r="P2" s="270"/>
      <c r="Q2" s="14"/>
    </row>
    <row r="3" spans="1:27" s="1" customFormat="1" ht="16.5" thickBot="1" x14ac:dyDescent="0.3">
      <c r="A3" s="271" t="s">
        <v>0</v>
      </c>
      <c r="B3" s="273" t="s">
        <v>1</v>
      </c>
      <c r="C3" s="271" t="s">
        <v>2</v>
      </c>
      <c r="D3" s="275" t="s">
        <v>3</v>
      </c>
      <c r="E3" s="273" t="s">
        <v>4</v>
      </c>
      <c r="F3" s="266" t="s">
        <v>5</v>
      </c>
      <c r="G3" s="266" t="s">
        <v>6</v>
      </c>
      <c r="H3" s="266" t="s">
        <v>7</v>
      </c>
      <c r="I3" s="268" t="s">
        <v>8</v>
      </c>
      <c r="J3" s="268" t="s">
        <v>9</v>
      </c>
      <c r="K3" s="277" t="s">
        <v>1138</v>
      </c>
      <c r="L3" s="278"/>
      <c r="M3" s="278"/>
      <c r="N3" s="278"/>
      <c r="O3" s="278"/>
      <c r="P3" s="278"/>
      <c r="Q3" s="278"/>
      <c r="R3" s="278"/>
      <c r="S3" s="278"/>
      <c r="T3" s="278"/>
      <c r="U3" s="278"/>
      <c r="V3" s="278"/>
      <c r="W3" s="278"/>
      <c r="X3" s="279"/>
      <c r="Y3" s="265" t="s">
        <v>1133</v>
      </c>
      <c r="Z3" s="265"/>
      <c r="AA3" s="265"/>
    </row>
    <row r="4" spans="1:27" s="1" customFormat="1" ht="47.25" x14ac:dyDescent="0.25">
      <c r="A4" s="272"/>
      <c r="B4" s="274"/>
      <c r="C4" s="272"/>
      <c r="D4" s="276"/>
      <c r="E4" s="274"/>
      <c r="F4" s="267"/>
      <c r="G4" s="267"/>
      <c r="H4" s="267"/>
      <c r="I4" s="269"/>
      <c r="J4" s="269" t="s">
        <v>9</v>
      </c>
      <c r="K4" s="7" t="s">
        <v>10</v>
      </c>
      <c r="L4" s="7" t="s">
        <v>11</v>
      </c>
      <c r="M4" s="7" t="s">
        <v>12</v>
      </c>
      <c r="N4" s="7" t="s">
        <v>13</v>
      </c>
      <c r="O4" s="6" t="s">
        <v>14</v>
      </c>
      <c r="P4" s="6" t="s">
        <v>15</v>
      </c>
      <c r="Q4" s="6" t="s">
        <v>16</v>
      </c>
      <c r="R4" s="6" t="s">
        <v>17</v>
      </c>
      <c r="S4" s="6" t="s">
        <v>18</v>
      </c>
      <c r="T4" s="6" t="s">
        <v>19</v>
      </c>
      <c r="U4" s="6" t="s">
        <v>20</v>
      </c>
      <c r="V4" s="6" t="s">
        <v>21</v>
      </c>
      <c r="W4" s="7" t="s">
        <v>22</v>
      </c>
      <c r="X4" s="7" t="s">
        <v>23</v>
      </c>
      <c r="Y4" s="2" t="s">
        <v>394</v>
      </c>
      <c r="Z4" s="3" t="s">
        <v>1134</v>
      </c>
      <c r="AA4" s="3" t="s">
        <v>1135</v>
      </c>
    </row>
    <row r="5" spans="1:27" s="219" customFormat="1" ht="84.75" customHeight="1" x14ac:dyDescent="0.25">
      <c r="A5" s="249" t="s">
        <v>297</v>
      </c>
      <c r="B5" s="249" t="s">
        <v>25</v>
      </c>
      <c r="C5" s="249" t="s">
        <v>306</v>
      </c>
      <c r="D5" s="249" t="s">
        <v>307</v>
      </c>
      <c r="E5" s="249" t="s">
        <v>307</v>
      </c>
      <c r="F5" s="215" t="s">
        <v>170</v>
      </c>
      <c r="G5" s="215" t="s">
        <v>175</v>
      </c>
      <c r="H5" s="215" t="s">
        <v>180</v>
      </c>
      <c r="I5" s="217" t="s">
        <v>308</v>
      </c>
      <c r="J5" s="215" t="s">
        <v>36</v>
      </c>
      <c r="K5" s="215"/>
      <c r="L5" s="215"/>
      <c r="M5" s="215"/>
      <c r="N5" s="215"/>
      <c r="O5" s="215"/>
      <c r="P5" s="215"/>
      <c r="Q5" s="215"/>
      <c r="R5" s="215"/>
      <c r="S5" s="215"/>
      <c r="T5" s="215"/>
      <c r="U5" s="215"/>
      <c r="V5" s="215"/>
      <c r="W5" s="215"/>
      <c r="X5" s="215"/>
      <c r="Y5" s="218">
        <v>80</v>
      </c>
      <c r="Z5" s="214">
        <v>0.5</v>
      </c>
      <c r="AA5" s="214">
        <v>0.5</v>
      </c>
    </row>
    <row r="6" spans="1:27" s="219" customFormat="1" ht="84.75" customHeight="1" x14ac:dyDescent="0.25">
      <c r="A6" s="216" t="s">
        <v>297</v>
      </c>
      <c r="B6" s="216" t="s">
        <v>25</v>
      </c>
      <c r="C6" s="216" t="s">
        <v>306</v>
      </c>
      <c r="D6" s="216" t="s">
        <v>307</v>
      </c>
      <c r="E6" s="216" t="s">
        <v>307</v>
      </c>
      <c r="F6" s="215" t="s">
        <v>170</v>
      </c>
      <c r="G6" s="215" t="s">
        <v>175</v>
      </c>
      <c r="H6" s="215" t="s">
        <v>180</v>
      </c>
      <c r="I6" s="217" t="s">
        <v>311</v>
      </c>
      <c r="J6" s="215" t="s">
        <v>36</v>
      </c>
      <c r="K6" s="215"/>
      <c r="L6" s="215"/>
      <c r="M6" s="215"/>
      <c r="N6" s="215"/>
      <c r="O6" s="215"/>
      <c r="P6" s="215"/>
      <c r="Q6" s="215"/>
      <c r="R6" s="215"/>
      <c r="S6" s="215"/>
      <c r="T6" s="215"/>
      <c r="U6" s="215"/>
      <c r="V6" s="215"/>
      <c r="W6" s="215"/>
      <c r="X6" s="215"/>
      <c r="Y6" s="220">
        <v>1</v>
      </c>
      <c r="Z6" s="214">
        <v>0</v>
      </c>
      <c r="AA6" s="214">
        <v>1</v>
      </c>
    </row>
    <row r="7" spans="1:27" s="219" customFormat="1" ht="84.75" customHeight="1" x14ac:dyDescent="0.25">
      <c r="A7" s="216" t="s">
        <v>297</v>
      </c>
      <c r="B7" s="216" t="s">
        <v>25</v>
      </c>
      <c r="C7" s="216" t="s">
        <v>306</v>
      </c>
      <c r="D7" s="216" t="s">
        <v>307</v>
      </c>
      <c r="E7" s="216" t="s">
        <v>307</v>
      </c>
      <c r="F7" s="215" t="s">
        <v>170</v>
      </c>
      <c r="G7" s="215" t="s">
        <v>175</v>
      </c>
      <c r="H7" s="215" t="s">
        <v>180</v>
      </c>
      <c r="I7" s="217" t="s">
        <v>312</v>
      </c>
      <c r="J7" s="215" t="s">
        <v>36</v>
      </c>
      <c r="K7" s="215"/>
      <c r="L7" s="215"/>
      <c r="M7" s="215"/>
      <c r="N7" s="215"/>
      <c r="O7" s="215"/>
      <c r="P7" s="215"/>
      <c r="Q7" s="215"/>
      <c r="R7" s="215"/>
      <c r="S7" s="215"/>
      <c r="T7" s="215"/>
      <c r="U7" s="215"/>
      <c r="V7" s="215"/>
      <c r="W7" s="215"/>
      <c r="X7" s="215"/>
      <c r="Y7" s="221">
        <v>40</v>
      </c>
      <c r="Z7" s="214">
        <v>0.375</v>
      </c>
      <c r="AA7" s="214">
        <v>0.375</v>
      </c>
    </row>
    <row r="8" spans="1:27" s="219" customFormat="1" ht="84.75" customHeight="1" x14ac:dyDescent="0.25">
      <c r="A8" s="216" t="s">
        <v>297</v>
      </c>
      <c r="B8" s="216" t="s">
        <v>25</v>
      </c>
      <c r="C8" s="216" t="s">
        <v>306</v>
      </c>
      <c r="D8" s="216" t="s">
        <v>307</v>
      </c>
      <c r="E8" s="216" t="s">
        <v>307</v>
      </c>
      <c r="F8" s="215" t="s">
        <v>170</v>
      </c>
      <c r="G8" s="215" t="s">
        <v>175</v>
      </c>
      <c r="H8" s="215" t="s">
        <v>180</v>
      </c>
      <c r="I8" s="217" t="s">
        <v>315</v>
      </c>
      <c r="J8" s="215" t="s">
        <v>36</v>
      </c>
      <c r="K8" s="215"/>
      <c r="L8" s="215"/>
      <c r="M8" s="215"/>
      <c r="N8" s="215"/>
      <c r="O8" s="215"/>
      <c r="P8" s="215"/>
      <c r="Q8" s="215"/>
      <c r="R8" s="215"/>
      <c r="S8" s="215"/>
      <c r="T8" s="215"/>
      <c r="U8" s="215"/>
      <c r="V8" s="215"/>
      <c r="W8" s="215"/>
      <c r="X8" s="215"/>
      <c r="Y8" s="222">
        <v>1200000000000</v>
      </c>
      <c r="Z8" s="214">
        <v>0.2325786315325</v>
      </c>
      <c r="AA8" s="214">
        <v>0.33333333333333331</v>
      </c>
    </row>
    <row r="9" spans="1:27" s="219" customFormat="1" ht="84.75" customHeight="1" x14ac:dyDescent="0.25">
      <c r="A9" s="216" t="s">
        <v>24</v>
      </c>
      <c r="B9" s="216" t="s">
        <v>25</v>
      </c>
      <c r="C9" s="244" t="s">
        <v>299</v>
      </c>
      <c r="D9" s="216" t="s">
        <v>27</v>
      </c>
      <c r="E9" s="216" t="s">
        <v>65</v>
      </c>
      <c r="F9" s="215" t="s">
        <v>28</v>
      </c>
      <c r="G9" s="215" t="s">
        <v>29</v>
      </c>
      <c r="H9" s="215" t="s">
        <v>30</v>
      </c>
      <c r="I9" s="223" t="s">
        <v>31</v>
      </c>
      <c r="J9" s="215" t="s">
        <v>10</v>
      </c>
      <c r="K9" s="224" t="s">
        <v>32</v>
      </c>
      <c r="L9" s="224"/>
      <c r="M9" s="224"/>
      <c r="N9" s="224"/>
      <c r="O9" s="224"/>
      <c r="P9" s="224"/>
      <c r="Q9" s="224"/>
      <c r="R9" s="224"/>
      <c r="S9" s="224"/>
      <c r="T9" s="224"/>
      <c r="U9" s="224"/>
      <c r="V9" s="224"/>
      <c r="W9" s="224"/>
      <c r="X9" s="224"/>
      <c r="Y9" s="220">
        <v>5</v>
      </c>
      <c r="Z9" s="214">
        <v>0</v>
      </c>
      <c r="AA9" s="214">
        <v>0</v>
      </c>
    </row>
    <row r="10" spans="1:27" s="219" customFormat="1" ht="84.75" customHeight="1" x14ac:dyDescent="0.25">
      <c r="A10" s="216" t="s">
        <v>24</v>
      </c>
      <c r="B10" s="216" t="s">
        <v>25</v>
      </c>
      <c r="C10" s="244" t="s">
        <v>299</v>
      </c>
      <c r="D10" s="216" t="s">
        <v>27</v>
      </c>
      <c r="E10" s="216" t="s">
        <v>34</v>
      </c>
      <c r="F10" s="215" t="s">
        <v>28</v>
      </c>
      <c r="G10" s="215" t="s">
        <v>29</v>
      </c>
      <c r="H10" s="215" t="s">
        <v>30</v>
      </c>
      <c r="I10" s="225" t="s">
        <v>33</v>
      </c>
      <c r="J10" s="215" t="s">
        <v>63</v>
      </c>
      <c r="K10" s="215" t="s">
        <v>32</v>
      </c>
      <c r="L10" s="215"/>
      <c r="M10" s="215"/>
      <c r="N10" s="215"/>
      <c r="O10" s="215"/>
      <c r="P10" s="215"/>
      <c r="Q10" s="215"/>
      <c r="R10" s="215"/>
      <c r="S10" s="215"/>
      <c r="T10" s="215"/>
      <c r="U10" s="215"/>
      <c r="V10" s="215" t="s">
        <v>32</v>
      </c>
      <c r="W10" s="215"/>
      <c r="X10" s="215"/>
      <c r="Y10" s="226">
        <v>18</v>
      </c>
      <c r="Z10" s="214">
        <v>0.19784172661870469</v>
      </c>
      <c r="AA10" s="214">
        <v>0.28057553956834513</v>
      </c>
    </row>
    <row r="11" spans="1:27" s="219" customFormat="1" ht="84.75" customHeight="1" x14ac:dyDescent="0.25">
      <c r="A11" s="216" t="s">
        <v>24</v>
      </c>
      <c r="B11" s="216" t="s">
        <v>25</v>
      </c>
      <c r="C11" s="244" t="s">
        <v>299</v>
      </c>
      <c r="D11" s="216" t="s">
        <v>27</v>
      </c>
      <c r="E11" s="216" t="s">
        <v>34</v>
      </c>
      <c r="F11" s="215" t="s">
        <v>28</v>
      </c>
      <c r="G11" s="215" t="s">
        <v>29</v>
      </c>
      <c r="H11" s="215" t="s">
        <v>30</v>
      </c>
      <c r="I11" s="223" t="s">
        <v>35</v>
      </c>
      <c r="J11" s="215" t="s">
        <v>624</v>
      </c>
      <c r="K11" s="215"/>
      <c r="L11" s="215"/>
      <c r="M11" s="215"/>
      <c r="N11" s="215"/>
      <c r="O11" s="215"/>
      <c r="P11" s="215"/>
      <c r="Q11" s="215"/>
      <c r="R11" s="215"/>
      <c r="S11" s="215"/>
      <c r="T11" s="215"/>
      <c r="U11" s="215"/>
      <c r="V11" s="215"/>
      <c r="W11" s="215"/>
      <c r="X11" s="215"/>
      <c r="Y11" s="226">
        <v>56</v>
      </c>
      <c r="Z11" s="214">
        <v>0.32142857142857145</v>
      </c>
      <c r="AA11" s="214">
        <v>0.32142857142857145</v>
      </c>
    </row>
    <row r="12" spans="1:27" s="219" customFormat="1" ht="84.75" customHeight="1" x14ac:dyDescent="0.25">
      <c r="A12" s="216" t="s">
        <v>24</v>
      </c>
      <c r="B12" s="216" t="s">
        <v>25</v>
      </c>
      <c r="C12" s="244" t="s">
        <v>299</v>
      </c>
      <c r="D12" s="216" t="s">
        <v>27</v>
      </c>
      <c r="E12" s="216" t="s">
        <v>34</v>
      </c>
      <c r="F12" s="215" t="s">
        <v>28</v>
      </c>
      <c r="G12" s="215" t="s">
        <v>29</v>
      </c>
      <c r="H12" s="215" t="s">
        <v>30</v>
      </c>
      <c r="I12" s="223" t="s">
        <v>37</v>
      </c>
      <c r="J12" s="215" t="s">
        <v>10</v>
      </c>
      <c r="K12" s="215"/>
      <c r="L12" s="215"/>
      <c r="M12" s="215"/>
      <c r="N12" s="215"/>
      <c r="O12" s="215"/>
      <c r="P12" s="215"/>
      <c r="Q12" s="215"/>
      <c r="R12" s="215"/>
      <c r="S12" s="215"/>
      <c r="T12" s="215"/>
      <c r="U12" s="215" t="s">
        <v>32</v>
      </c>
      <c r="V12" s="215"/>
      <c r="W12" s="215"/>
      <c r="X12" s="215"/>
      <c r="Y12" s="220">
        <v>580</v>
      </c>
      <c r="Z12" s="214">
        <v>0.11724137931034483</v>
      </c>
      <c r="AA12" s="214">
        <v>0.2</v>
      </c>
    </row>
    <row r="13" spans="1:27" s="219" customFormat="1" ht="84.75" customHeight="1" x14ac:dyDescent="0.25">
      <c r="A13" s="216" t="s">
        <v>24</v>
      </c>
      <c r="B13" s="216" t="s">
        <v>25</v>
      </c>
      <c r="C13" s="244" t="s">
        <v>299</v>
      </c>
      <c r="D13" s="216" t="s">
        <v>27</v>
      </c>
      <c r="E13" s="216" t="s">
        <v>27</v>
      </c>
      <c r="F13" s="215" t="s">
        <v>38</v>
      </c>
      <c r="G13" s="215" t="s">
        <v>39</v>
      </c>
      <c r="H13" s="215" t="s">
        <v>30</v>
      </c>
      <c r="I13" s="223" t="s">
        <v>40</v>
      </c>
      <c r="J13" s="215" t="s">
        <v>63</v>
      </c>
      <c r="K13" s="215" t="s">
        <v>32</v>
      </c>
      <c r="L13" s="215"/>
      <c r="M13" s="215"/>
      <c r="N13" s="215" t="s">
        <v>41</v>
      </c>
      <c r="O13" s="215"/>
      <c r="P13" s="215"/>
      <c r="Q13" s="215"/>
      <c r="R13" s="215"/>
      <c r="S13" s="215"/>
      <c r="T13" s="215"/>
      <c r="U13" s="215"/>
      <c r="V13" s="215"/>
      <c r="W13" s="215"/>
      <c r="X13" s="215"/>
      <c r="Y13" s="227">
        <v>164051</v>
      </c>
      <c r="Z13" s="214">
        <v>0</v>
      </c>
      <c r="AA13" s="214">
        <v>0</v>
      </c>
    </row>
    <row r="14" spans="1:27" s="219" customFormat="1" ht="84.75" customHeight="1" x14ac:dyDescent="0.25">
      <c r="A14" s="216" t="s">
        <v>24</v>
      </c>
      <c r="B14" s="216" t="s">
        <v>25</v>
      </c>
      <c r="C14" s="244" t="s">
        <v>299</v>
      </c>
      <c r="D14" s="216" t="s">
        <v>27</v>
      </c>
      <c r="E14" s="216" t="s">
        <v>34</v>
      </c>
      <c r="F14" s="215" t="s">
        <v>42</v>
      </c>
      <c r="G14" s="215" t="s">
        <v>29</v>
      </c>
      <c r="H14" s="215" t="s">
        <v>30</v>
      </c>
      <c r="I14" s="223" t="s">
        <v>43</v>
      </c>
      <c r="J14" s="215" t="s">
        <v>10</v>
      </c>
      <c r="K14" s="215" t="s">
        <v>32</v>
      </c>
      <c r="L14" s="215">
        <v>3931</v>
      </c>
      <c r="M14" s="215"/>
      <c r="N14" s="215" t="s">
        <v>44</v>
      </c>
      <c r="O14" s="215"/>
      <c r="P14" s="215"/>
      <c r="Q14" s="215"/>
      <c r="R14" s="215"/>
      <c r="S14" s="215"/>
      <c r="T14" s="215"/>
      <c r="U14" s="215"/>
      <c r="V14" s="215" t="s">
        <v>32</v>
      </c>
      <c r="W14" s="215"/>
      <c r="X14" s="215"/>
      <c r="Y14" s="220">
        <v>96</v>
      </c>
      <c r="Z14" s="214">
        <v>2.0833333333333332E-2</v>
      </c>
      <c r="AA14" s="214">
        <v>0.5</v>
      </c>
    </row>
    <row r="15" spans="1:27" s="219" customFormat="1" ht="84.75" customHeight="1" x14ac:dyDescent="0.25">
      <c r="A15" s="216" t="s">
        <v>24</v>
      </c>
      <c r="B15" s="216" t="s">
        <v>25</v>
      </c>
      <c r="C15" s="244" t="s">
        <v>299</v>
      </c>
      <c r="D15" s="216" t="s">
        <v>27</v>
      </c>
      <c r="E15" s="216" t="s">
        <v>34</v>
      </c>
      <c r="F15" s="215" t="s">
        <v>42</v>
      </c>
      <c r="G15" s="215" t="s">
        <v>29</v>
      </c>
      <c r="H15" s="215" t="s">
        <v>30</v>
      </c>
      <c r="I15" s="223" t="s">
        <v>45</v>
      </c>
      <c r="J15" s="215" t="s">
        <v>10</v>
      </c>
      <c r="K15" s="215" t="s">
        <v>32</v>
      </c>
      <c r="L15" s="215"/>
      <c r="M15" s="215"/>
      <c r="N15" s="215"/>
      <c r="O15" s="215"/>
      <c r="P15" s="215" t="s">
        <v>32</v>
      </c>
      <c r="Q15" s="215" t="s">
        <v>32</v>
      </c>
      <c r="R15" s="215"/>
      <c r="S15" s="215"/>
      <c r="T15" s="215"/>
      <c r="U15" s="215"/>
      <c r="V15" s="215" t="s">
        <v>32</v>
      </c>
      <c r="W15" s="215"/>
      <c r="X15" s="215"/>
      <c r="Y15" s="227">
        <v>285000</v>
      </c>
      <c r="Z15" s="214">
        <v>0</v>
      </c>
      <c r="AA15" s="214">
        <v>1</v>
      </c>
    </row>
    <row r="16" spans="1:27" s="219" customFormat="1" ht="84.75" customHeight="1" x14ac:dyDescent="0.25">
      <c r="A16" s="216" t="s">
        <v>24</v>
      </c>
      <c r="B16" s="216" t="s">
        <v>25</v>
      </c>
      <c r="C16" s="244" t="s">
        <v>299</v>
      </c>
      <c r="D16" s="216" t="s">
        <v>27</v>
      </c>
      <c r="E16" s="216" t="s">
        <v>34</v>
      </c>
      <c r="F16" s="215" t="s">
        <v>42</v>
      </c>
      <c r="G16" s="215" t="s">
        <v>29</v>
      </c>
      <c r="H16" s="215" t="s">
        <v>30</v>
      </c>
      <c r="I16" s="223" t="s">
        <v>46</v>
      </c>
      <c r="J16" s="215" t="s">
        <v>36</v>
      </c>
      <c r="K16" s="215" t="s">
        <v>32</v>
      </c>
      <c r="L16" s="215"/>
      <c r="M16" s="215"/>
      <c r="N16" s="215"/>
      <c r="O16" s="215"/>
      <c r="P16" s="215" t="s">
        <v>32</v>
      </c>
      <c r="Q16" s="215"/>
      <c r="R16" s="215"/>
      <c r="S16" s="215"/>
      <c r="T16" s="215"/>
      <c r="U16" s="215" t="s">
        <v>32</v>
      </c>
      <c r="V16" s="215" t="s">
        <v>32</v>
      </c>
      <c r="W16" s="215" t="s">
        <v>32</v>
      </c>
      <c r="X16" s="215"/>
      <c r="Y16" s="227">
        <v>2000</v>
      </c>
      <c r="Z16" s="214">
        <v>4.8000000000000001E-2</v>
      </c>
      <c r="AA16" s="214">
        <v>0.5</v>
      </c>
    </row>
    <row r="17" spans="1:27" s="219" customFormat="1" ht="84.75" customHeight="1" x14ac:dyDescent="0.25">
      <c r="A17" s="216" t="s">
        <v>24</v>
      </c>
      <c r="B17" s="216" t="s">
        <v>25</v>
      </c>
      <c r="C17" s="244" t="s">
        <v>299</v>
      </c>
      <c r="D17" s="216" t="s">
        <v>27</v>
      </c>
      <c r="E17" s="216" t="s">
        <v>34</v>
      </c>
      <c r="F17" s="215" t="s">
        <v>42</v>
      </c>
      <c r="G17" s="215" t="s">
        <v>29</v>
      </c>
      <c r="H17" s="215" t="s">
        <v>30</v>
      </c>
      <c r="I17" s="223" t="s">
        <v>47</v>
      </c>
      <c r="J17" s="215" t="s">
        <v>36</v>
      </c>
      <c r="K17" s="215" t="s">
        <v>32</v>
      </c>
      <c r="L17" s="215"/>
      <c r="M17" s="215"/>
      <c r="N17" s="215"/>
      <c r="O17" s="215"/>
      <c r="P17" s="215"/>
      <c r="Q17" s="215"/>
      <c r="R17" s="215"/>
      <c r="S17" s="215"/>
      <c r="T17" s="215"/>
      <c r="U17" s="215" t="s">
        <v>32</v>
      </c>
      <c r="V17" s="215" t="s">
        <v>32</v>
      </c>
      <c r="W17" s="215"/>
      <c r="X17" s="215"/>
      <c r="Y17" s="227">
        <v>1500</v>
      </c>
      <c r="Z17" s="214">
        <v>0</v>
      </c>
      <c r="AA17" s="214">
        <v>0.33333333333333331</v>
      </c>
    </row>
    <row r="18" spans="1:27" s="219" customFormat="1" ht="84.75" customHeight="1" x14ac:dyDescent="0.25">
      <c r="A18" s="216" t="s">
        <v>24</v>
      </c>
      <c r="B18" s="216" t="s">
        <v>25</v>
      </c>
      <c r="C18" s="244" t="s">
        <v>299</v>
      </c>
      <c r="D18" s="216" t="s">
        <v>27</v>
      </c>
      <c r="E18" s="216" t="s">
        <v>27</v>
      </c>
      <c r="F18" s="215" t="s">
        <v>28</v>
      </c>
      <c r="G18" s="215" t="s">
        <v>29</v>
      </c>
      <c r="H18" s="215" t="s">
        <v>30</v>
      </c>
      <c r="I18" s="223" t="s">
        <v>48</v>
      </c>
      <c r="J18" s="215" t="s">
        <v>10</v>
      </c>
      <c r="K18" s="215"/>
      <c r="L18" s="215"/>
      <c r="M18" s="215"/>
      <c r="N18" s="215"/>
      <c r="O18" s="215"/>
      <c r="P18" s="215"/>
      <c r="Q18" s="215"/>
      <c r="R18" s="215"/>
      <c r="S18" s="215"/>
      <c r="T18" s="215"/>
      <c r="U18" s="215" t="s">
        <v>32</v>
      </c>
      <c r="V18" s="215"/>
      <c r="W18" s="215"/>
      <c r="X18" s="215"/>
      <c r="Y18" s="227">
        <v>4500</v>
      </c>
      <c r="Z18" s="214">
        <v>0.7028888888888889</v>
      </c>
      <c r="AA18" s="214">
        <v>0.8</v>
      </c>
    </row>
    <row r="19" spans="1:27" s="219" customFormat="1" ht="84.75" customHeight="1" x14ac:dyDescent="0.25">
      <c r="A19" s="216" t="s">
        <v>24</v>
      </c>
      <c r="B19" s="216" t="s">
        <v>25</v>
      </c>
      <c r="C19" s="244" t="s">
        <v>299</v>
      </c>
      <c r="D19" s="216" t="s">
        <v>27</v>
      </c>
      <c r="E19" s="216" t="s">
        <v>65</v>
      </c>
      <c r="F19" s="215" t="s">
        <v>28</v>
      </c>
      <c r="G19" s="215" t="s">
        <v>29</v>
      </c>
      <c r="H19" s="215" t="s">
        <v>30</v>
      </c>
      <c r="I19" s="223" t="s">
        <v>49</v>
      </c>
      <c r="J19" s="215" t="s">
        <v>10</v>
      </c>
      <c r="K19" s="215" t="s">
        <v>32</v>
      </c>
      <c r="L19" s="215"/>
      <c r="M19" s="215"/>
      <c r="N19" s="215"/>
      <c r="O19" s="215"/>
      <c r="P19" s="215"/>
      <c r="Q19" s="215"/>
      <c r="R19" s="215"/>
      <c r="S19" s="215"/>
      <c r="T19" s="215"/>
      <c r="U19" s="215"/>
      <c r="V19" s="215"/>
      <c r="W19" s="215"/>
      <c r="X19" s="215"/>
      <c r="Y19" s="227">
        <v>200</v>
      </c>
      <c r="Z19" s="214">
        <v>0</v>
      </c>
      <c r="AA19" s="214">
        <v>0.5</v>
      </c>
    </row>
    <row r="20" spans="1:27" s="219" customFormat="1" ht="84.75" customHeight="1" x14ac:dyDescent="0.25">
      <c r="A20" s="216" t="s">
        <v>24</v>
      </c>
      <c r="B20" s="216" t="s">
        <v>25</v>
      </c>
      <c r="C20" s="244" t="s">
        <v>299</v>
      </c>
      <c r="D20" s="216" t="s">
        <v>27</v>
      </c>
      <c r="E20" s="216" t="s">
        <v>65</v>
      </c>
      <c r="F20" s="215" t="s">
        <v>28</v>
      </c>
      <c r="G20" s="215" t="s">
        <v>29</v>
      </c>
      <c r="H20" s="215" t="s">
        <v>30</v>
      </c>
      <c r="I20" s="223" t="s">
        <v>50</v>
      </c>
      <c r="J20" s="215" t="s">
        <v>10</v>
      </c>
      <c r="K20" s="215" t="s">
        <v>32</v>
      </c>
      <c r="L20" s="215"/>
      <c r="M20" s="215"/>
      <c r="N20" s="215"/>
      <c r="O20" s="215"/>
      <c r="P20" s="215"/>
      <c r="Q20" s="215"/>
      <c r="R20" s="215"/>
      <c r="S20" s="215"/>
      <c r="T20" s="215"/>
      <c r="U20" s="215"/>
      <c r="V20" s="215"/>
      <c r="W20" s="215"/>
      <c r="X20" s="215"/>
      <c r="Y20" s="227">
        <v>700000</v>
      </c>
      <c r="Z20" s="214">
        <v>0</v>
      </c>
      <c r="AA20" s="214">
        <v>1</v>
      </c>
    </row>
    <row r="21" spans="1:27" s="219" customFormat="1" ht="84.75" customHeight="1" x14ac:dyDescent="0.25">
      <c r="A21" s="216" t="s">
        <v>24</v>
      </c>
      <c r="B21" s="216" t="s">
        <v>25</v>
      </c>
      <c r="C21" s="244" t="s">
        <v>299</v>
      </c>
      <c r="D21" s="216" t="s">
        <v>27</v>
      </c>
      <c r="E21" s="216" t="s">
        <v>34</v>
      </c>
      <c r="F21" s="215" t="s">
        <v>51</v>
      </c>
      <c r="G21" s="215" t="s">
        <v>29</v>
      </c>
      <c r="H21" s="215" t="s">
        <v>30</v>
      </c>
      <c r="I21" s="223" t="s">
        <v>52</v>
      </c>
      <c r="J21" s="215" t="s">
        <v>53</v>
      </c>
      <c r="K21" s="215"/>
      <c r="L21" s="215"/>
      <c r="M21" s="215"/>
      <c r="N21" s="215"/>
      <c r="O21" s="215"/>
      <c r="P21" s="215"/>
      <c r="Q21" s="215"/>
      <c r="R21" s="215"/>
      <c r="S21" s="215"/>
      <c r="T21" s="215"/>
      <c r="U21" s="215"/>
      <c r="V21" s="215"/>
      <c r="W21" s="215"/>
      <c r="X21" s="215"/>
      <c r="Y21" s="227">
        <v>1400</v>
      </c>
      <c r="Z21" s="214">
        <v>0</v>
      </c>
      <c r="AA21" s="214">
        <v>0</v>
      </c>
    </row>
    <row r="22" spans="1:27" s="219" customFormat="1" ht="84.75" customHeight="1" x14ac:dyDescent="0.25">
      <c r="A22" s="216" t="s">
        <v>24</v>
      </c>
      <c r="B22" s="216" t="s">
        <v>25</v>
      </c>
      <c r="C22" s="244" t="s">
        <v>299</v>
      </c>
      <c r="D22" s="216" t="s">
        <v>27</v>
      </c>
      <c r="E22" s="216" t="s">
        <v>34</v>
      </c>
      <c r="F22" s="215" t="s">
        <v>51</v>
      </c>
      <c r="G22" s="215" t="s">
        <v>29</v>
      </c>
      <c r="H22" s="215" t="s">
        <v>30</v>
      </c>
      <c r="I22" s="223" t="s">
        <v>54</v>
      </c>
      <c r="J22" s="215" t="s">
        <v>55</v>
      </c>
      <c r="K22" s="215" t="s">
        <v>32</v>
      </c>
      <c r="L22" s="215"/>
      <c r="M22" s="215"/>
      <c r="N22" s="215" t="s">
        <v>56</v>
      </c>
      <c r="O22" s="215"/>
      <c r="P22" s="215"/>
      <c r="Q22" s="215"/>
      <c r="R22" s="215"/>
      <c r="S22" s="215"/>
      <c r="T22" s="215"/>
      <c r="U22" s="215"/>
      <c r="V22" s="215"/>
      <c r="W22" s="215"/>
      <c r="X22" s="215"/>
      <c r="Y22" s="227">
        <v>2000</v>
      </c>
      <c r="Z22" s="214">
        <v>0</v>
      </c>
      <c r="AA22" s="214">
        <v>0.25</v>
      </c>
    </row>
    <row r="23" spans="1:27" s="219" customFormat="1" ht="84.75" customHeight="1" x14ac:dyDescent="0.25">
      <c r="A23" s="216" t="s">
        <v>24</v>
      </c>
      <c r="B23" s="216" t="s">
        <v>25</v>
      </c>
      <c r="C23" s="244" t="s">
        <v>299</v>
      </c>
      <c r="D23" s="216" t="s">
        <v>27</v>
      </c>
      <c r="E23" s="216" t="s">
        <v>34</v>
      </c>
      <c r="F23" s="215" t="s">
        <v>51</v>
      </c>
      <c r="G23" s="215" t="s">
        <v>29</v>
      </c>
      <c r="H23" s="215" t="s">
        <v>30</v>
      </c>
      <c r="I23" s="223" t="s">
        <v>57</v>
      </c>
      <c r="J23" s="215" t="s">
        <v>10</v>
      </c>
      <c r="K23" s="215"/>
      <c r="L23" s="215"/>
      <c r="M23" s="215" t="s">
        <v>32</v>
      </c>
      <c r="N23" s="215" t="s">
        <v>56</v>
      </c>
      <c r="O23" s="215"/>
      <c r="P23" s="215"/>
      <c r="Q23" s="215"/>
      <c r="R23" s="215"/>
      <c r="S23" s="215"/>
      <c r="T23" s="215"/>
      <c r="U23" s="215"/>
      <c r="V23" s="215"/>
      <c r="W23" s="215"/>
      <c r="X23" s="215"/>
      <c r="Y23" s="227">
        <v>9000</v>
      </c>
      <c r="Z23" s="214">
        <v>0</v>
      </c>
      <c r="AA23" s="214">
        <v>0.22222222222222221</v>
      </c>
    </row>
    <row r="24" spans="1:27" s="219" customFormat="1" ht="84.75" customHeight="1" x14ac:dyDescent="0.25">
      <c r="A24" s="216" t="s">
        <v>24</v>
      </c>
      <c r="B24" s="216" t="s">
        <v>25</v>
      </c>
      <c r="C24" s="244" t="s">
        <v>299</v>
      </c>
      <c r="D24" s="216" t="s">
        <v>27</v>
      </c>
      <c r="E24" s="216" t="s">
        <v>34</v>
      </c>
      <c r="F24" s="215" t="s">
        <v>51</v>
      </c>
      <c r="G24" s="215" t="s">
        <v>29</v>
      </c>
      <c r="H24" s="215" t="s">
        <v>30</v>
      </c>
      <c r="I24" s="223" t="s">
        <v>58</v>
      </c>
      <c r="J24" s="215" t="s">
        <v>10</v>
      </c>
      <c r="K24" s="215"/>
      <c r="L24" s="215"/>
      <c r="M24" s="215" t="s">
        <v>32</v>
      </c>
      <c r="N24" s="215" t="s">
        <v>59</v>
      </c>
      <c r="O24" s="215"/>
      <c r="P24" s="215"/>
      <c r="Q24" s="215"/>
      <c r="R24" s="215"/>
      <c r="S24" s="215"/>
      <c r="T24" s="215"/>
      <c r="U24" s="215"/>
      <c r="V24" s="215"/>
      <c r="W24" s="215"/>
      <c r="X24" s="215"/>
      <c r="Y24" s="227">
        <v>1822</v>
      </c>
      <c r="Z24" s="214">
        <v>0</v>
      </c>
      <c r="AA24" s="214">
        <v>0</v>
      </c>
    </row>
    <row r="25" spans="1:27" s="219" customFormat="1" ht="84.75" customHeight="1" x14ac:dyDescent="0.25">
      <c r="A25" s="216" t="s">
        <v>24</v>
      </c>
      <c r="B25" s="216" t="s">
        <v>25</v>
      </c>
      <c r="C25" s="244" t="s">
        <v>299</v>
      </c>
      <c r="D25" s="216" t="s">
        <v>27</v>
      </c>
      <c r="E25" s="216" t="s">
        <v>34</v>
      </c>
      <c r="F25" s="215" t="s">
        <v>51</v>
      </c>
      <c r="G25" s="215" t="s">
        <v>29</v>
      </c>
      <c r="H25" s="215" t="s">
        <v>30</v>
      </c>
      <c r="I25" s="223" t="s">
        <v>60</v>
      </c>
      <c r="J25" s="215" t="s">
        <v>10</v>
      </c>
      <c r="K25" s="215"/>
      <c r="L25" s="215"/>
      <c r="M25" s="215"/>
      <c r="N25" s="215" t="s">
        <v>56</v>
      </c>
      <c r="O25" s="215"/>
      <c r="P25" s="215"/>
      <c r="Q25" s="215"/>
      <c r="R25" s="215"/>
      <c r="S25" s="215"/>
      <c r="T25" s="215"/>
      <c r="U25" s="215"/>
      <c r="V25" s="215"/>
      <c r="W25" s="215"/>
      <c r="X25" s="215"/>
      <c r="Y25" s="227">
        <v>2000</v>
      </c>
      <c r="Z25" s="214">
        <v>0</v>
      </c>
      <c r="AA25" s="214">
        <v>0</v>
      </c>
    </row>
    <row r="26" spans="1:27" s="219" customFormat="1" ht="84.75" customHeight="1" x14ac:dyDescent="0.25">
      <c r="A26" s="216" t="s">
        <v>24</v>
      </c>
      <c r="B26" s="216" t="s">
        <v>25</v>
      </c>
      <c r="C26" s="244" t="s">
        <v>299</v>
      </c>
      <c r="D26" s="216" t="s">
        <v>27</v>
      </c>
      <c r="E26" s="216" t="s">
        <v>27</v>
      </c>
      <c r="F26" s="215" t="s">
        <v>51</v>
      </c>
      <c r="G26" s="215" t="s">
        <v>29</v>
      </c>
      <c r="H26" s="215" t="s">
        <v>30</v>
      </c>
      <c r="I26" s="223" t="s">
        <v>61</v>
      </c>
      <c r="J26" s="215" t="s">
        <v>10</v>
      </c>
      <c r="K26" s="215"/>
      <c r="L26" s="215"/>
      <c r="M26" s="215"/>
      <c r="N26" s="215" t="s">
        <v>56</v>
      </c>
      <c r="O26" s="215"/>
      <c r="P26" s="215"/>
      <c r="Q26" s="215"/>
      <c r="R26" s="215"/>
      <c r="S26" s="215"/>
      <c r="T26" s="215"/>
      <c r="U26" s="215"/>
      <c r="V26" s="215"/>
      <c r="W26" s="215"/>
      <c r="X26" s="215"/>
      <c r="Y26" s="220">
        <v>84100</v>
      </c>
      <c r="Z26" s="214">
        <v>0</v>
      </c>
      <c r="AA26" s="214">
        <v>0.65398335315101075</v>
      </c>
    </row>
    <row r="27" spans="1:27" s="219" customFormat="1" ht="84.75" customHeight="1" x14ac:dyDescent="0.25">
      <c r="A27" s="216" t="s">
        <v>24</v>
      </c>
      <c r="B27" s="216" t="s">
        <v>25</v>
      </c>
      <c r="C27" s="244" t="s">
        <v>299</v>
      </c>
      <c r="D27" s="216" t="s">
        <v>27</v>
      </c>
      <c r="E27" s="216" t="s">
        <v>65</v>
      </c>
      <c r="F27" s="215" t="s">
        <v>28</v>
      </c>
      <c r="G27" s="215" t="s">
        <v>29</v>
      </c>
      <c r="H27" s="215" t="s">
        <v>30</v>
      </c>
      <c r="I27" s="223" t="s">
        <v>62</v>
      </c>
      <c r="J27" s="215" t="s">
        <v>63</v>
      </c>
      <c r="K27" s="215" t="s">
        <v>32</v>
      </c>
      <c r="L27" s="215"/>
      <c r="M27" s="215"/>
      <c r="N27" s="215"/>
      <c r="O27" s="215"/>
      <c r="P27" s="215"/>
      <c r="Q27" s="215"/>
      <c r="R27" s="215"/>
      <c r="S27" s="215"/>
      <c r="T27" s="215"/>
      <c r="U27" s="215"/>
      <c r="V27" s="215"/>
      <c r="W27" s="215"/>
      <c r="X27" s="215"/>
      <c r="Y27" s="220">
        <v>34.4</v>
      </c>
      <c r="Z27" s="214">
        <v>0</v>
      </c>
      <c r="AA27" s="214">
        <v>0</v>
      </c>
    </row>
    <row r="28" spans="1:27" s="219" customFormat="1" ht="84.75" customHeight="1" x14ac:dyDescent="0.25">
      <c r="A28" s="216" t="s">
        <v>24</v>
      </c>
      <c r="B28" s="216" t="s">
        <v>25</v>
      </c>
      <c r="C28" s="244" t="s">
        <v>299</v>
      </c>
      <c r="D28" s="216" t="s">
        <v>27</v>
      </c>
      <c r="E28" s="216" t="s">
        <v>65</v>
      </c>
      <c r="F28" s="215" t="s">
        <v>28</v>
      </c>
      <c r="G28" s="215" t="s">
        <v>29</v>
      </c>
      <c r="H28" s="215" t="s">
        <v>30</v>
      </c>
      <c r="I28" s="223" t="s">
        <v>64</v>
      </c>
      <c r="J28" s="215" t="s">
        <v>63</v>
      </c>
      <c r="K28" s="215" t="s">
        <v>32</v>
      </c>
      <c r="L28" s="215"/>
      <c r="M28" s="215"/>
      <c r="N28" s="215"/>
      <c r="O28" s="215"/>
      <c r="P28" s="215"/>
      <c r="Q28" s="215"/>
      <c r="R28" s="215"/>
      <c r="S28" s="215"/>
      <c r="T28" s="215"/>
      <c r="U28" s="215"/>
      <c r="V28" s="215"/>
      <c r="W28" s="215"/>
      <c r="X28" s="215"/>
      <c r="Y28" s="220">
        <v>17</v>
      </c>
      <c r="Z28" s="214">
        <v>0</v>
      </c>
      <c r="AA28" s="214">
        <v>0</v>
      </c>
    </row>
    <row r="29" spans="1:27" s="219" customFormat="1" ht="84.75" customHeight="1" x14ac:dyDescent="0.25">
      <c r="A29" s="216" t="s">
        <v>24</v>
      </c>
      <c r="B29" s="216" t="s">
        <v>25</v>
      </c>
      <c r="C29" s="244" t="s">
        <v>299</v>
      </c>
      <c r="D29" s="216" t="s">
        <v>27</v>
      </c>
      <c r="E29" s="216" t="s">
        <v>65</v>
      </c>
      <c r="F29" s="215" t="s">
        <v>28</v>
      </c>
      <c r="G29" s="215" t="s">
        <v>29</v>
      </c>
      <c r="H29" s="215" t="s">
        <v>30</v>
      </c>
      <c r="I29" s="223" t="s">
        <v>66</v>
      </c>
      <c r="J29" s="215" t="s">
        <v>55</v>
      </c>
      <c r="K29" s="215" t="s">
        <v>32</v>
      </c>
      <c r="L29" s="215"/>
      <c r="M29" s="215" t="s">
        <v>67</v>
      </c>
      <c r="N29" s="215" t="s">
        <v>32</v>
      </c>
      <c r="O29" s="215"/>
      <c r="P29" s="215"/>
      <c r="Q29" s="215"/>
      <c r="R29" s="215"/>
      <c r="S29" s="215"/>
      <c r="T29" s="215"/>
      <c r="U29" s="215"/>
      <c r="V29" s="215"/>
      <c r="W29" s="215"/>
      <c r="X29" s="215"/>
      <c r="Y29" s="227">
        <v>100</v>
      </c>
      <c r="Z29" s="214">
        <v>5.0000000000000001E-4</v>
      </c>
      <c r="AA29" s="214">
        <v>5.0000000000000001E-4</v>
      </c>
    </row>
    <row r="30" spans="1:27" s="219" customFormat="1" ht="84.75" customHeight="1" x14ac:dyDescent="0.25">
      <c r="A30" s="216" t="s">
        <v>24</v>
      </c>
      <c r="B30" s="216" t="s">
        <v>25</v>
      </c>
      <c r="C30" s="244" t="s">
        <v>299</v>
      </c>
      <c r="D30" s="216" t="s">
        <v>27</v>
      </c>
      <c r="E30" s="216" t="s">
        <v>27</v>
      </c>
      <c r="F30" s="215" t="s">
        <v>38</v>
      </c>
      <c r="G30" s="215" t="s">
        <v>39</v>
      </c>
      <c r="H30" s="215" t="s">
        <v>30</v>
      </c>
      <c r="I30" s="223" t="s">
        <v>68</v>
      </c>
      <c r="J30" s="215" t="s">
        <v>685</v>
      </c>
      <c r="K30" s="215" t="s">
        <v>32</v>
      </c>
      <c r="L30" s="215"/>
      <c r="M30" s="215"/>
      <c r="N30" s="215" t="s">
        <v>69</v>
      </c>
      <c r="O30" s="215"/>
      <c r="P30" s="215"/>
      <c r="Q30" s="215"/>
      <c r="R30" s="215"/>
      <c r="S30" s="215"/>
      <c r="T30" s="215"/>
      <c r="U30" s="215"/>
      <c r="V30" s="215"/>
      <c r="W30" s="215"/>
      <c r="X30" s="215"/>
      <c r="Y30" s="227">
        <v>22</v>
      </c>
      <c r="Z30" s="214">
        <v>0</v>
      </c>
      <c r="AA30" s="214">
        <v>0</v>
      </c>
    </row>
    <row r="31" spans="1:27" s="219" customFormat="1" ht="84.75" customHeight="1" x14ac:dyDescent="0.25">
      <c r="A31" s="216" t="s">
        <v>24</v>
      </c>
      <c r="B31" s="216" t="s">
        <v>25</v>
      </c>
      <c r="C31" s="244" t="s">
        <v>299</v>
      </c>
      <c r="D31" s="216" t="s">
        <v>27</v>
      </c>
      <c r="E31" s="216" t="s">
        <v>34</v>
      </c>
      <c r="F31" s="215" t="s">
        <v>28</v>
      </c>
      <c r="G31" s="215" t="s">
        <v>29</v>
      </c>
      <c r="H31" s="215" t="s">
        <v>30</v>
      </c>
      <c r="I31" s="223" t="s">
        <v>70</v>
      </c>
      <c r="J31" s="215" t="s">
        <v>10</v>
      </c>
      <c r="K31" s="215"/>
      <c r="L31" s="215"/>
      <c r="M31" s="215"/>
      <c r="N31" s="215"/>
      <c r="O31" s="215"/>
      <c r="P31" s="215"/>
      <c r="Q31" s="215"/>
      <c r="R31" s="215"/>
      <c r="S31" s="215"/>
      <c r="T31" s="215"/>
      <c r="U31" s="215"/>
      <c r="V31" s="215"/>
      <c r="W31" s="215"/>
      <c r="X31" s="215"/>
      <c r="Y31" s="227">
        <v>2500</v>
      </c>
      <c r="Z31" s="214">
        <v>0</v>
      </c>
      <c r="AA31" s="214">
        <v>0.32</v>
      </c>
    </row>
    <row r="32" spans="1:27" s="219" customFormat="1" ht="84.75" customHeight="1" x14ac:dyDescent="0.25">
      <c r="A32" s="216" t="s">
        <v>24</v>
      </c>
      <c r="B32" s="216" t="s">
        <v>25</v>
      </c>
      <c r="C32" s="244" t="s">
        <v>299</v>
      </c>
      <c r="D32" s="216" t="s">
        <v>27</v>
      </c>
      <c r="E32" s="216" t="s">
        <v>34</v>
      </c>
      <c r="F32" s="215" t="s">
        <v>28</v>
      </c>
      <c r="G32" s="215" t="s">
        <v>29</v>
      </c>
      <c r="H32" s="215" t="s">
        <v>30</v>
      </c>
      <c r="I32" s="223" t="s">
        <v>71</v>
      </c>
      <c r="J32" s="215" t="s">
        <v>10</v>
      </c>
      <c r="K32" s="215"/>
      <c r="L32" s="215"/>
      <c r="M32" s="215"/>
      <c r="N32" s="215"/>
      <c r="O32" s="215"/>
      <c r="P32" s="215"/>
      <c r="Q32" s="215"/>
      <c r="R32" s="215"/>
      <c r="S32" s="215"/>
      <c r="T32" s="215"/>
      <c r="U32" s="215"/>
      <c r="V32" s="215"/>
      <c r="W32" s="215"/>
      <c r="X32" s="215"/>
      <c r="Y32" s="227">
        <v>1900</v>
      </c>
      <c r="Z32" s="214">
        <v>0</v>
      </c>
      <c r="AA32" s="214">
        <v>0</v>
      </c>
    </row>
    <row r="33" spans="1:27" s="219" customFormat="1" ht="84.75" customHeight="1" x14ac:dyDescent="0.25">
      <c r="A33" s="216" t="s">
        <v>24</v>
      </c>
      <c r="B33" s="216" t="s">
        <v>25</v>
      </c>
      <c r="C33" s="244" t="s">
        <v>299</v>
      </c>
      <c r="D33" s="216" t="s">
        <v>27</v>
      </c>
      <c r="E33" s="216" t="s">
        <v>34</v>
      </c>
      <c r="F33" s="215" t="s">
        <v>28</v>
      </c>
      <c r="G33" s="215" t="s">
        <v>29</v>
      </c>
      <c r="H33" s="215" t="s">
        <v>30</v>
      </c>
      <c r="I33" s="223" t="s">
        <v>72</v>
      </c>
      <c r="J33" s="215" t="s">
        <v>10</v>
      </c>
      <c r="K33" s="215" t="s">
        <v>32</v>
      </c>
      <c r="L33" s="215"/>
      <c r="M33" s="215"/>
      <c r="N33" s="215"/>
      <c r="O33" s="215"/>
      <c r="P33" s="215"/>
      <c r="Q33" s="215"/>
      <c r="R33" s="215"/>
      <c r="S33" s="215" t="s">
        <v>32</v>
      </c>
      <c r="T33" s="215"/>
      <c r="U33" s="215"/>
      <c r="V33" s="215"/>
      <c r="W33" s="215"/>
      <c r="X33" s="215"/>
      <c r="Y33" s="227">
        <v>60000</v>
      </c>
      <c r="Z33" s="214">
        <v>2.3102499999999999</v>
      </c>
      <c r="AA33" s="214">
        <v>0.33333333333333331</v>
      </c>
    </row>
    <row r="34" spans="1:27" s="219" customFormat="1" ht="84.75" customHeight="1" x14ac:dyDescent="0.25">
      <c r="A34" s="216" t="s">
        <v>24</v>
      </c>
      <c r="B34" s="216" t="s">
        <v>25</v>
      </c>
      <c r="C34" s="244" t="s">
        <v>299</v>
      </c>
      <c r="D34" s="216" t="s">
        <v>27</v>
      </c>
      <c r="E34" s="216" t="s">
        <v>34</v>
      </c>
      <c r="F34" s="215" t="s">
        <v>73</v>
      </c>
      <c r="G34" s="215" t="s">
        <v>29</v>
      </c>
      <c r="H34" s="215" t="s">
        <v>74</v>
      </c>
      <c r="I34" s="223" t="s">
        <v>75</v>
      </c>
      <c r="J34" s="215" t="s">
        <v>10</v>
      </c>
      <c r="K34" s="215"/>
      <c r="L34" s="215"/>
      <c r="M34" s="215" t="s">
        <v>76</v>
      </c>
      <c r="N34" s="215" t="s">
        <v>77</v>
      </c>
      <c r="O34" s="215"/>
      <c r="P34" s="215"/>
      <c r="Q34" s="215"/>
      <c r="R34" s="215"/>
      <c r="S34" s="215"/>
      <c r="T34" s="215"/>
      <c r="U34" s="215"/>
      <c r="V34" s="215"/>
      <c r="W34" s="215"/>
      <c r="X34" s="215"/>
      <c r="Y34" s="227">
        <v>3</v>
      </c>
      <c r="Z34" s="214">
        <v>0</v>
      </c>
      <c r="AA34" s="214">
        <v>0</v>
      </c>
    </row>
    <row r="35" spans="1:27" s="219" customFormat="1" ht="84.75" customHeight="1" x14ac:dyDescent="0.25">
      <c r="A35" s="216" t="s">
        <v>24</v>
      </c>
      <c r="B35" s="216" t="s">
        <v>25</v>
      </c>
      <c r="C35" s="244" t="s">
        <v>299</v>
      </c>
      <c r="D35" s="216" t="s">
        <v>27</v>
      </c>
      <c r="E35" s="216" t="s">
        <v>27</v>
      </c>
      <c r="F35" s="215" t="s">
        <v>38</v>
      </c>
      <c r="G35" s="215" t="s">
        <v>39</v>
      </c>
      <c r="H35" s="215" t="s">
        <v>30</v>
      </c>
      <c r="I35" s="223" t="s">
        <v>78</v>
      </c>
      <c r="J35" s="215" t="s">
        <v>36</v>
      </c>
      <c r="K35" s="215"/>
      <c r="L35" s="215"/>
      <c r="M35" s="215"/>
      <c r="N35" s="215"/>
      <c r="O35" s="215"/>
      <c r="P35" s="215"/>
      <c r="Q35" s="215"/>
      <c r="R35" s="215"/>
      <c r="S35" s="215"/>
      <c r="T35" s="215"/>
      <c r="U35" s="215"/>
      <c r="V35" s="215"/>
      <c r="W35" s="215"/>
      <c r="X35" s="215"/>
      <c r="Y35" s="227">
        <v>2</v>
      </c>
      <c r="Z35" s="214">
        <v>0</v>
      </c>
      <c r="AA35" s="214">
        <v>25</v>
      </c>
    </row>
    <row r="36" spans="1:27" s="219" customFormat="1" ht="84.75" customHeight="1" x14ac:dyDescent="0.25">
      <c r="A36" s="216" t="s">
        <v>24</v>
      </c>
      <c r="B36" s="216" t="s">
        <v>25</v>
      </c>
      <c r="C36" s="244" t="s">
        <v>299</v>
      </c>
      <c r="D36" s="216" t="s">
        <v>27</v>
      </c>
      <c r="E36" s="216" t="s">
        <v>27</v>
      </c>
      <c r="F36" s="215" t="s">
        <v>38</v>
      </c>
      <c r="G36" s="215" t="s">
        <v>79</v>
      </c>
      <c r="H36" s="215" t="s">
        <v>30</v>
      </c>
      <c r="I36" s="223" t="s">
        <v>80</v>
      </c>
      <c r="J36" s="215" t="s">
        <v>81</v>
      </c>
      <c r="K36" s="215"/>
      <c r="L36" s="215"/>
      <c r="M36" s="215"/>
      <c r="N36" s="215" t="s">
        <v>41</v>
      </c>
      <c r="O36" s="215"/>
      <c r="P36" s="215"/>
      <c r="Q36" s="215"/>
      <c r="R36" s="215"/>
      <c r="S36" s="215"/>
      <c r="T36" s="215"/>
      <c r="U36" s="215"/>
      <c r="V36" s="215"/>
      <c r="W36" s="215"/>
      <c r="X36" s="215"/>
      <c r="Y36" s="226">
        <v>17</v>
      </c>
      <c r="Z36" s="214">
        <v>0</v>
      </c>
      <c r="AA36" s="214">
        <v>0</v>
      </c>
    </row>
    <row r="37" spans="1:27" s="219" customFormat="1" ht="84.75" customHeight="1" x14ac:dyDescent="0.25">
      <c r="A37" s="216" t="s">
        <v>24</v>
      </c>
      <c r="B37" s="216" t="s">
        <v>25</v>
      </c>
      <c r="C37" s="244" t="s">
        <v>299</v>
      </c>
      <c r="D37" s="216" t="s">
        <v>27</v>
      </c>
      <c r="E37" s="216" t="s">
        <v>27</v>
      </c>
      <c r="F37" s="215" t="s">
        <v>51</v>
      </c>
      <c r="G37" s="215" t="s">
        <v>82</v>
      </c>
      <c r="H37" s="215" t="s">
        <v>30</v>
      </c>
      <c r="I37" s="223" t="s">
        <v>83</v>
      </c>
      <c r="J37" s="215" t="s">
        <v>36</v>
      </c>
      <c r="K37" s="215"/>
      <c r="L37" s="215"/>
      <c r="M37" s="215"/>
      <c r="N37" s="215" t="s">
        <v>84</v>
      </c>
      <c r="O37" s="215"/>
      <c r="P37" s="215"/>
      <c r="Q37" s="215"/>
      <c r="R37" s="215"/>
      <c r="S37" s="215"/>
      <c r="T37" s="215"/>
      <c r="U37" s="215"/>
      <c r="V37" s="215"/>
      <c r="W37" s="215"/>
      <c r="X37" s="215"/>
      <c r="Y37" s="220">
        <v>10000</v>
      </c>
      <c r="Z37" s="214">
        <v>0</v>
      </c>
      <c r="AA37" s="214">
        <v>0.3</v>
      </c>
    </row>
    <row r="38" spans="1:27" s="219" customFormat="1" ht="84.75" customHeight="1" x14ac:dyDescent="0.25">
      <c r="A38" s="216" t="s">
        <v>24</v>
      </c>
      <c r="B38" s="216" t="s">
        <v>25</v>
      </c>
      <c r="C38" s="244" t="s">
        <v>299</v>
      </c>
      <c r="D38" s="216" t="s">
        <v>27</v>
      </c>
      <c r="E38" s="216" t="s">
        <v>34</v>
      </c>
      <c r="F38" s="215" t="s">
        <v>51</v>
      </c>
      <c r="G38" s="215" t="s">
        <v>29</v>
      </c>
      <c r="H38" s="215" t="s">
        <v>30</v>
      </c>
      <c r="I38" s="223" t="s">
        <v>85</v>
      </c>
      <c r="J38" s="215" t="s">
        <v>10</v>
      </c>
      <c r="K38" s="215" t="s">
        <v>32</v>
      </c>
      <c r="L38" s="215"/>
      <c r="M38" s="215"/>
      <c r="N38" s="215"/>
      <c r="O38" s="215"/>
      <c r="P38" s="215"/>
      <c r="Q38" s="215"/>
      <c r="R38" s="215"/>
      <c r="S38" s="215"/>
      <c r="T38" s="215"/>
      <c r="U38" s="215"/>
      <c r="V38" s="215"/>
      <c r="W38" s="215"/>
      <c r="X38" s="215"/>
      <c r="Y38" s="227">
        <v>1200</v>
      </c>
      <c r="Z38" s="214">
        <v>0.58916666666666662</v>
      </c>
      <c r="AA38" s="214">
        <v>0.41666666666666669</v>
      </c>
    </row>
    <row r="39" spans="1:27" s="219" customFormat="1" ht="84.75" customHeight="1" x14ac:dyDescent="0.25">
      <c r="A39" s="216" t="s">
        <v>24</v>
      </c>
      <c r="B39" s="216" t="s">
        <v>25</v>
      </c>
      <c r="C39" s="244" t="s">
        <v>299</v>
      </c>
      <c r="D39" s="216" t="s">
        <v>27</v>
      </c>
      <c r="E39" s="216" t="s">
        <v>27</v>
      </c>
      <c r="F39" s="215" t="s">
        <v>28</v>
      </c>
      <c r="G39" s="215" t="s">
        <v>29</v>
      </c>
      <c r="H39" s="215" t="s">
        <v>30</v>
      </c>
      <c r="I39" s="223" t="s">
        <v>86</v>
      </c>
      <c r="J39" s="215" t="s">
        <v>36</v>
      </c>
      <c r="K39" s="215"/>
      <c r="L39" s="215"/>
      <c r="M39" s="215"/>
      <c r="N39" s="215" t="s">
        <v>221</v>
      </c>
      <c r="O39" s="215"/>
      <c r="P39" s="215"/>
      <c r="Q39" s="215"/>
      <c r="R39" s="215"/>
      <c r="S39" s="215"/>
      <c r="T39" s="215"/>
      <c r="U39" s="215" t="s">
        <v>32</v>
      </c>
      <c r="V39" s="215"/>
      <c r="W39" s="215"/>
      <c r="X39" s="215"/>
      <c r="Y39" s="220">
        <v>55</v>
      </c>
      <c r="Z39" s="214">
        <v>0</v>
      </c>
      <c r="AA39" s="214">
        <v>1</v>
      </c>
    </row>
    <row r="40" spans="1:27" s="219" customFormat="1" ht="84.75" customHeight="1" x14ac:dyDescent="0.25">
      <c r="A40" s="216" t="s">
        <v>24</v>
      </c>
      <c r="B40" s="216" t="s">
        <v>25</v>
      </c>
      <c r="C40" s="244" t="s">
        <v>299</v>
      </c>
      <c r="D40" s="216" t="s">
        <v>27</v>
      </c>
      <c r="E40" s="216" t="s">
        <v>34</v>
      </c>
      <c r="F40" s="215" t="s">
        <v>51</v>
      </c>
      <c r="G40" s="215" t="s">
        <v>29</v>
      </c>
      <c r="H40" s="215" t="s">
        <v>30</v>
      </c>
      <c r="I40" s="223" t="s">
        <v>87</v>
      </c>
      <c r="J40" s="215" t="s">
        <v>36</v>
      </c>
      <c r="K40" s="215" t="s">
        <v>32</v>
      </c>
      <c r="L40" s="215"/>
      <c r="M40" s="215"/>
      <c r="N40" s="215"/>
      <c r="O40" s="215"/>
      <c r="P40" s="215"/>
      <c r="Q40" s="215"/>
      <c r="R40" s="215"/>
      <c r="S40" s="215"/>
      <c r="T40" s="215"/>
      <c r="U40" s="215"/>
      <c r="V40" s="215"/>
      <c r="W40" s="215"/>
      <c r="X40" s="215"/>
      <c r="Y40" s="220">
        <v>129</v>
      </c>
      <c r="Z40" s="214">
        <v>0</v>
      </c>
      <c r="AA40" s="214">
        <v>0.50387596899224807</v>
      </c>
    </row>
    <row r="41" spans="1:27" s="219" customFormat="1" ht="84.75" customHeight="1" x14ac:dyDescent="0.25">
      <c r="A41" s="216" t="s">
        <v>24</v>
      </c>
      <c r="B41" s="216" t="s">
        <v>25</v>
      </c>
      <c r="C41" s="244" t="s">
        <v>299</v>
      </c>
      <c r="D41" s="216" t="s">
        <v>27</v>
      </c>
      <c r="E41" s="216" t="s">
        <v>34</v>
      </c>
      <c r="F41" s="215" t="s">
        <v>42</v>
      </c>
      <c r="G41" s="215" t="s">
        <v>29</v>
      </c>
      <c r="H41" s="215" t="s">
        <v>30</v>
      </c>
      <c r="I41" s="223" t="s">
        <v>88</v>
      </c>
      <c r="J41" s="215" t="s">
        <v>81</v>
      </c>
      <c r="K41" s="215"/>
      <c r="L41" s="215"/>
      <c r="M41" s="215"/>
      <c r="N41" s="215"/>
      <c r="O41" s="215"/>
      <c r="P41" s="215"/>
      <c r="Q41" s="215"/>
      <c r="R41" s="215"/>
      <c r="S41" s="215"/>
      <c r="T41" s="215"/>
      <c r="U41" s="215"/>
      <c r="V41" s="215"/>
      <c r="W41" s="215"/>
      <c r="X41" s="215"/>
      <c r="Y41" s="220">
        <v>80</v>
      </c>
      <c r="Z41" s="214">
        <v>0</v>
      </c>
      <c r="AA41" s="214">
        <v>0</v>
      </c>
    </row>
    <row r="42" spans="1:27" s="219" customFormat="1" ht="84.75" customHeight="1" x14ac:dyDescent="0.25">
      <c r="A42" s="216" t="s">
        <v>24</v>
      </c>
      <c r="B42" s="216" t="s">
        <v>25</v>
      </c>
      <c r="C42" s="244" t="s">
        <v>299</v>
      </c>
      <c r="D42" s="216" t="s">
        <v>27</v>
      </c>
      <c r="E42" s="216" t="s">
        <v>27</v>
      </c>
      <c r="F42" s="215" t="s">
        <v>42</v>
      </c>
      <c r="G42" s="215" t="s">
        <v>29</v>
      </c>
      <c r="H42" s="215" t="s">
        <v>30</v>
      </c>
      <c r="I42" s="223" t="s">
        <v>716</v>
      </c>
      <c r="J42" s="215" t="s">
        <v>81</v>
      </c>
      <c r="K42" s="215"/>
      <c r="L42" s="215"/>
      <c r="M42" s="215"/>
      <c r="N42" s="215"/>
      <c r="O42" s="215"/>
      <c r="P42" s="215"/>
      <c r="Q42" s="215"/>
      <c r="R42" s="215"/>
      <c r="S42" s="215"/>
      <c r="T42" s="215"/>
      <c r="U42" s="215"/>
      <c r="V42" s="215"/>
      <c r="W42" s="215"/>
      <c r="X42" s="215"/>
      <c r="Y42" s="218">
        <v>0</v>
      </c>
      <c r="Z42" s="214">
        <v>0</v>
      </c>
      <c r="AA42" s="214">
        <v>0</v>
      </c>
    </row>
    <row r="43" spans="1:27" s="219" customFormat="1" ht="84.75" customHeight="1" x14ac:dyDescent="0.25">
      <c r="A43" s="216" t="s">
        <v>24</v>
      </c>
      <c r="B43" s="216" t="s">
        <v>25</v>
      </c>
      <c r="C43" s="244" t="s">
        <v>299</v>
      </c>
      <c r="D43" s="216" t="s">
        <v>27</v>
      </c>
      <c r="E43" s="216" t="s">
        <v>34</v>
      </c>
      <c r="F43" s="215" t="s">
        <v>42</v>
      </c>
      <c r="G43" s="215" t="s">
        <v>29</v>
      </c>
      <c r="H43" s="215" t="s">
        <v>30</v>
      </c>
      <c r="I43" s="223" t="s">
        <v>89</v>
      </c>
      <c r="J43" s="215" t="s">
        <v>10</v>
      </c>
      <c r="K43" s="215"/>
      <c r="L43" s="215" t="s">
        <v>32</v>
      </c>
      <c r="M43" s="215"/>
      <c r="N43" s="215"/>
      <c r="O43" s="215"/>
      <c r="P43" s="215"/>
      <c r="Q43" s="215"/>
      <c r="R43" s="215"/>
      <c r="S43" s="215"/>
      <c r="T43" s="215"/>
      <c r="U43" s="215"/>
      <c r="V43" s="215"/>
      <c r="W43" s="215"/>
      <c r="X43" s="215"/>
      <c r="Y43" s="227">
        <v>38</v>
      </c>
      <c r="Z43" s="214">
        <v>0</v>
      </c>
      <c r="AA43" s="214">
        <v>0.65789473684210531</v>
      </c>
    </row>
    <row r="44" spans="1:27" s="219" customFormat="1" ht="84.75" customHeight="1" x14ac:dyDescent="0.25">
      <c r="A44" s="216" t="s">
        <v>24</v>
      </c>
      <c r="B44" s="216" t="s">
        <v>25</v>
      </c>
      <c r="C44" s="244" t="s">
        <v>299</v>
      </c>
      <c r="D44" s="216" t="s">
        <v>27</v>
      </c>
      <c r="E44" s="216" t="s">
        <v>27</v>
      </c>
      <c r="F44" s="215" t="s">
        <v>38</v>
      </c>
      <c r="G44" s="215" t="s">
        <v>39</v>
      </c>
      <c r="H44" s="215" t="s">
        <v>30</v>
      </c>
      <c r="I44" s="223" t="s">
        <v>90</v>
      </c>
      <c r="J44" s="215" t="s">
        <v>36</v>
      </c>
      <c r="K44" s="215"/>
      <c r="L44" s="215">
        <v>3931</v>
      </c>
      <c r="M44" s="215"/>
      <c r="N44" s="215"/>
      <c r="O44" s="215"/>
      <c r="P44" s="215"/>
      <c r="Q44" s="215"/>
      <c r="R44" s="215"/>
      <c r="S44" s="215"/>
      <c r="T44" s="215"/>
      <c r="U44" s="215"/>
      <c r="V44" s="215"/>
      <c r="W44" s="215"/>
      <c r="X44" s="215"/>
      <c r="Y44" s="227">
        <v>5000</v>
      </c>
      <c r="Z44" s="214">
        <v>0</v>
      </c>
      <c r="AA44" s="214">
        <v>0</v>
      </c>
    </row>
    <row r="45" spans="1:27" s="219" customFormat="1" ht="84.75" customHeight="1" x14ac:dyDescent="0.25">
      <c r="A45" s="216" t="s">
        <v>24</v>
      </c>
      <c r="B45" s="216" t="s">
        <v>25</v>
      </c>
      <c r="C45" s="244" t="s">
        <v>299</v>
      </c>
      <c r="D45" s="216" t="s">
        <v>27</v>
      </c>
      <c r="E45" s="216" t="s">
        <v>65</v>
      </c>
      <c r="F45" s="215" t="s">
        <v>73</v>
      </c>
      <c r="G45" s="215" t="s">
        <v>79</v>
      </c>
      <c r="H45" s="215" t="s">
        <v>91</v>
      </c>
      <c r="I45" s="223" t="s">
        <v>92</v>
      </c>
      <c r="J45" s="215" t="s">
        <v>10</v>
      </c>
      <c r="K45" s="215"/>
      <c r="L45" s="215" t="s">
        <v>32</v>
      </c>
      <c r="M45" s="215" t="s">
        <v>32</v>
      </c>
      <c r="N45" s="215" t="s">
        <v>93</v>
      </c>
      <c r="O45" s="215" t="s">
        <v>32</v>
      </c>
      <c r="P45" s="215"/>
      <c r="Q45" s="215"/>
      <c r="R45" s="215"/>
      <c r="S45" s="215"/>
      <c r="T45" s="215"/>
      <c r="U45" s="215"/>
      <c r="V45" s="215"/>
      <c r="W45" s="215"/>
      <c r="X45" s="215"/>
      <c r="Y45" s="227">
        <v>2</v>
      </c>
      <c r="Z45" s="214">
        <v>0</v>
      </c>
      <c r="AA45" s="214">
        <v>0</v>
      </c>
    </row>
    <row r="46" spans="1:27" s="219" customFormat="1" ht="84.75" customHeight="1" x14ac:dyDescent="0.25">
      <c r="A46" s="216" t="s">
        <v>24</v>
      </c>
      <c r="B46" s="216" t="s">
        <v>25</v>
      </c>
      <c r="C46" s="244" t="s">
        <v>299</v>
      </c>
      <c r="D46" s="216" t="s">
        <v>27</v>
      </c>
      <c r="E46" s="216" t="s">
        <v>65</v>
      </c>
      <c r="F46" s="215" t="s">
        <v>28</v>
      </c>
      <c r="G46" s="215" t="s">
        <v>79</v>
      </c>
      <c r="H46" s="215" t="s">
        <v>91</v>
      </c>
      <c r="I46" s="223" t="s">
        <v>94</v>
      </c>
      <c r="J46" s="215" t="s">
        <v>55</v>
      </c>
      <c r="K46" s="215" t="s">
        <v>32</v>
      </c>
      <c r="L46" s="215"/>
      <c r="M46" s="215"/>
      <c r="N46" s="215"/>
      <c r="O46" s="215"/>
      <c r="P46" s="215"/>
      <c r="Q46" s="215"/>
      <c r="R46" s="215"/>
      <c r="S46" s="215"/>
      <c r="T46" s="215"/>
      <c r="U46" s="215"/>
      <c r="V46" s="215"/>
      <c r="W46" s="215"/>
      <c r="X46" s="215"/>
      <c r="Y46" s="220">
        <v>8.5</v>
      </c>
      <c r="Z46" s="214">
        <v>0</v>
      </c>
      <c r="AA46" s="214">
        <v>0</v>
      </c>
    </row>
    <row r="47" spans="1:27" s="219" customFormat="1" ht="84.75" customHeight="1" x14ac:dyDescent="0.25">
      <c r="A47" s="216" t="s">
        <v>24</v>
      </c>
      <c r="B47" s="216" t="s">
        <v>25</v>
      </c>
      <c r="C47" s="244" t="s">
        <v>299</v>
      </c>
      <c r="D47" s="216" t="s">
        <v>27</v>
      </c>
      <c r="E47" s="216" t="s">
        <v>34</v>
      </c>
      <c r="F47" s="215" t="s">
        <v>73</v>
      </c>
      <c r="G47" s="215" t="s">
        <v>29</v>
      </c>
      <c r="H47" s="215" t="s">
        <v>74</v>
      </c>
      <c r="I47" s="223" t="s">
        <v>95</v>
      </c>
      <c r="J47" s="215" t="s">
        <v>10</v>
      </c>
      <c r="K47" s="215"/>
      <c r="L47" s="215">
        <v>3944</v>
      </c>
      <c r="M47" s="215" t="s">
        <v>76</v>
      </c>
      <c r="N47" s="215" t="s">
        <v>96</v>
      </c>
      <c r="O47" s="215"/>
      <c r="P47" s="215"/>
      <c r="Q47" s="215"/>
      <c r="R47" s="215"/>
      <c r="S47" s="215"/>
      <c r="T47" s="215"/>
      <c r="U47" s="215"/>
      <c r="V47" s="215"/>
      <c r="W47" s="215"/>
      <c r="X47" s="215"/>
      <c r="Y47" s="227">
        <v>2</v>
      </c>
      <c r="Z47" s="214">
        <v>0</v>
      </c>
      <c r="AA47" s="214">
        <v>0</v>
      </c>
    </row>
    <row r="48" spans="1:27" s="219" customFormat="1" ht="84.75" customHeight="1" x14ac:dyDescent="0.25">
      <c r="A48" s="216" t="s">
        <v>24</v>
      </c>
      <c r="B48" s="216" t="s">
        <v>25</v>
      </c>
      <c r="C48" s="244" t="s">
        <v>299</v>
      </c>
      <c r="D48" s="216" t="s">
        <v>27</v>
      </c>
      <c r="E48" s="216" t="s">
        <v>34</v>
      </c>
      <c r="F48" s="215" t="s">
        <v>73</v>
      </c>
      <c r="G48" s="215" t="s">
        <v>29</v>
      </c>
      <c r="H48" s="215" t="s">
        <v>74</v>
      </c>
      <c r="I48" s="223" t="s">
        <v>97</v>
      </c>
      <c r="J48" s="215" t="s">
        <v>732</v>
      </c>
      <c r="K48" s="215" t="s">
        <v>32</v>
      </c>
      <c r="L48" s="215"/>
      <c r="M48" s="215"/>
      <c r="N48" s="215" t="s">
        <v>93</v>
      </c>
      <c r="O48" s="215" t="s">
        <v>98</v>
      </c>
      <c r="P48" s="215"/>
      <c r="Q48" s="215"/>
      <c r="R48" s="215"/>
      <c r="S48" s="215"/>
      <c r="T48" s="215"/>
      <c r="U48" s="215"/>
      <c r="V48" s="215"/>
      <c r="W48" s="215"/>
      <c r="X48" s="215"/>
      <c r="Y48" s="220">
        <v>40</v>
      </c>
      <c r="Z48" s="214">
        <v>0</v>
      </c>
      <c r="AA48" s="214">
        <v>0</v>
      </c>
    </row>
    <row r="49" spans="1:27" s="219" customFormat="1" ht="84.75" customHeight="1" x14ac:dyDescent="0.25">
      <c r="A49" s="216" t="s">
        <v>24</v>
      </c>
      <c r="B49" s="216" t="s">
        <v>25</v>
      </c>
      <c r="C49" s="244" t="s">
        <v>299</v>
      </c>
      <c r="D49" s="216" t="s">
        <v>27</v>
      </c>
      <c r="E49" s="216" t="s">
        <v>34</v>
      </c>
      <c r="F49" s="215" t="s">
        <v>73</v>
      </c>
      <c r="G49" s="215" t="s">
        <v>29</v>
      </c>
      <c r="H49" s="215" t="s">
        <v>99</v>
      </c>
      <c r="I49" s="223" t="s">
        <v>100</v>
      </c>
      <c r="J49" s="215" t="s">
        <v>732</v>
      </c>
      <c r="K49" s="215" t="s">
        <v>32</v>
      </c>
      <c r="L49" s="215"/>
      <c r="M49" s="215"/>
      <c r="N49" s="215" t="s">
        <v>101</v>
      </c>
      <c r="O49" s="215" t="s">
        <v>102</v>
      </c>
      <c r="P49" s="215"/>
      <c r="Q49" s="215"/>
      <c r="R49" s="215"/>
      <c r="S49" s="215"/>
      <c r="T49" s="215"/>
      <c r="U49" s="215"/>
      <c r="V49" s="215"/>
      <c r="W49" s="215"/>
      <c r="X49" s="215"/>
      <c r="Y49" s="218">
        <v>0</v>
      </c>
      <c r="Z49" s="214">
        <v>0</v>
      </c>
      <c r="AA49" s="214">
        <v>0</v>
      </c>
    </row>
    <row r="50" spans="1:27" s="219" customFormat="1" ht="84.75" customHeight="1" x14ac:dyDescent="0.25">
      <c r="A50" s="216" t="s">
        <v>24</v>
      </c>
      <c r="B50" s="216" t="s">
        <v>25</v>
      </c>
      <c r="C50" s="244" t="s">
        <v>299</v>
      </c>
      <c r="D50" s="216" t="s">
        <v>27</v>
      </c>
      <c r="E50" s="216" t="s">
        <v>34</v>
      </c>
      <c r="F50" s="215" t="s">
        <v>73</v>
      </c>
      <c r="G50" s="215" t="s">
        <v>29</v>
      </c>
      <c r="H50" s="215" t="s">
        <v>99</v>
      </c>
      <c r="I50" s="223" t="s">
        <v>103</v>
      </c>
      <c r="J50" s="215" t="s">
        <v>732</v>
      </c>
      <c r="K50" s="215" t="s">
        <v>32</v>
      </c>
      <c r="L50" s="215"/>
      <c r="M50" s="215"/>
      <c r="N50" s="215"/>
      <c r="O50" s="215" t="s">
        <v>104</v>
      </c>
      <c r="P50" s="215"/>
      <c r="Q50" s="215"/>
      <c r="R50" s="215"/>
      <c r="S50" s="215"/>
      <c r="T50" s="215"/>
      <c r="U50" s="215"/>
      <c r="V50" s="215"/>
      <c r="W50" s="215"/>
      <c r="X50" s="215"/>
      <c r="Y50" s="218">
        <v>0</v>
      </c>
      <c r="Z50" s="214">
        <v>0</v>
      </c>
      <c r="AA50" s="214">
        <v>0</v>
      </c>
    </row>
    <row r="51" spans="1:27" s="219" customFormat="1" ht="84.75" customHeight="1" x14ac:dyDescent="0.25">
      <c r="A51" s="216" t="s">
        <v>24</v>
      </c>
      <c r="B51" s="216" t="s">
        <v>25</v>
      </c>
      <c r="C51" s="244" t="s">
        <v>299</v>
      </c>
      <c r="D51" s="216" t="s">
        <v>27</v>
      </c>
      <c r="E51" s="216" t="s">
        <v>34</v>
      </c>
      <c r="F51" s="215" t="s">
        <v>73</v>
      </c>
      <c r="G51" s="215" t="s">
        <v>29</v>
      </c>
      <c r="H51" s="215" t="s">
        <v>99</v>
      </c>
      <c r="I51" s="223" t="s">
        <v>105</v>
      </c>
      <c r="J51" s="215" t="s">
        <v>732</v>
      </c>
      <c r="K51" s="215"/>
      <c r="L51" s="215"/>
      <c r="M51" s="215"/>
      <c r="N51" s="215"/>
      <c r="O51" s="215" t="s">
        <v>106</v>
      </c>
      <c r="P51" s="215"/>
      <c r="Q51" s="215"/>
      <c r="R51" s="215"/>
      <c r="S51" s="215"/>
      <c r="T51" s="215"/>
      <c r="U51" s="215"/>
      <c r="V51" s="215"/>
      <c r="W51" s="215"/>
      <c r="X51" s="215"/>
      <c r="Y51" s="218">
        <v>0</v>
      </c>
      <c r="Z51" s="214">
        <v>0</v>
      </c>
      <c r="AA51" s="214">
        <v>0</v>
      </c>
    </row>
    <row r="52" spans="1:27" s="219" customFormat="1" ht="84.75" customHeight="1" x14ac:dyDescent="0.25">
      <c r="A52" s="216" t="s">
        <v>24</v>
      </c>
      <c r="B52" s="216" t="s">
        <v>25</v>
      </c>
      <c r="C52" s="244" t="s">
        <v>299</v>
      </c>
      <c r="D52" s="216" t="s">
        <v>27</v>
      </c>
      <c r="E52" s="216" t="s">
        <v>34</v>
      </c>
      <c r="F52" s="215" t="s">
        <v>73</v>
      </c>
      <c r="G52" s="215" t="s">
        <v>29</v>
      </c>
      <c r="H52" s="215" t="s">
        <v>99</v>
      </c>
      <c r="I52" s="223" t="s">
        <v>107</v>
      </c>
      <c r="J52" s="215" t="s">
        <v>732</v>
      </c>
      <c r="K52" s="215" t="s">
        <v>32</v>
      </c>
      <c r="L52" s="215"/>
      <c r="M52" s="215"/>
      <c r="N52" s="215"/>
      <c r="O52" s="215" t="s">
        <v>108</v>
      </c>
      <c r="P52" s="215"/>
      <c r="Q52" s="215"/>
      <c r="R52" s="215"/>
      <c r="S52" s="215"/>
      <c r="T52" s="215"/>
      <c r="U52" s="215"/>
      <c r="V52" s="215"/>
      <c r="W52" s="215"/>
      <c r="X52" s="215"/>
      <c r="Y52" s="218">
        <v>0</v>
      </c>
      <c r="Z52" s="214">
        <v>0</v>
      </c>
      <c r="AA52" s="214">
        <v>0</v>
      </c>
    </row>
    <row r="53" spans="1:27" s="219" customFormat="1" ht="84.75" customHeight="1" x14ac:dyDescent="0.25">
      <c r="A53" s="216" t="s">
        <v>24</v>
      </c>
      <c r="B53" s="216" t="s">
        <v>25</v>
      </c>
      <c r="C53" s="244" t="s">
        <v>299</v>
      </c>
      <c r="D53" s="216" t="s">
        <v>27</v>
      </c>
      <c r="E53" s="216" t="s">
        <v>34</v>
      </c>
      <c r="F53" s="215" t="s">
        <v>73</v>
      </c>
      <c r="G53" s="215" t="s">
        <v>29</v>
      </c>
      <c r="H53" s="215" t="s">
        <v>99</v>
      </c>
      <c r="I53" s="223" t="s">
        <v>109</v>
      </c>
      <c r="J53" s="215" t="s">
        <v>732</v>
      </c>
      <c r="K53" s="215" t="s">
        <v>32</v>
      </c>
      <c r="L53" s="215"/>
      <c r="M53" s="215"/>
      <c r="N53" s="215"/>
      <c r="O53" s="215" t="s">
        <v>108</v>
      </c>
      <c r="P53" s="215"/>
      <c r="Q53" s="215"/>
      <c r="R53" s="215"/>
      <c r="S53" s="215"/>
      <c r="T53" s="215"/>
      <c r="U53" s="215"/>
      <c r="V53" s="215"/>
      <c r="W53" s="215"/>
      <c r="X53" s="215"/>
      <c r="Y53" s="218">
        <v>0</v>
      </c>
      <c r="Z53" s="214">
        <v>0</v>
      </c>
      <c r="AA53" s="214">
        <v>0</v>
      </c>
    </row>
    <row r="54" spans="1:27" s="219" customFormat="1" ht="84.75" customHeight="1" x14ac:dyDescent="0.25">
      <c r="A54" s="216" t="s">
        <v>24</v>
      </c>
      <c r="B54" s="216" t="s">
        <v>25</v>
      </c>
      <c r="C54" s="244" t="s">
        <v>299</v>
      </c>
      <c r="D54" s="216" t="s">
        <v>27</v>
      </c>
      <c r="E54" s="216" t="s">
        <v>34</v>
      </c>
      <c r="F54" s="215" t="s">
        <v>73</v>
      </c>
      <c r="G54" s="215" t="s">
        <v>29</v>
      </c>
      <c r="H54" s="215" t="s">
        <v>99</v>
      </c>
      <c r="I54" s="223" t="s">
        <v>110</v>
      </c>
      <c r="J54" s="215" t="s">
        <v>732</v>
      </c>
      <c r="K54" s="215" t="s">
        <v>32</v>
      </c>
      <c r="L54" s="215"/>
      <c r="M54" s="215"/>
      <c r="N54" s="215"/>
      <c r="O54" s="215" t="s">
        <v>108</v>
      </c>
      <c r="P54" s="215"/>
      <c r="Q54" s="215"/>
      <c r="R54" s="215"/>
      <c r="S54" s="215"/>
      <c r="T54" s="215"/>
      <c r="U54" s="215"/>
      <c r="V54" s="215"/>
      <c r="W54" s="215"/>
      <c r="X54" s="215"/>
      <c r="Y54" s="218">
        <v>0</v>
      </c>
      <c r="Z54" s="214">
        <v>0</v>
      </c>
      <c r="AA54" s="214">
        <v>0</v>
      </c>
    </row>
    <row r="55" spans="1:27" s="219" customFormat="1" ht="84.75" customHeight="1" x14ac:dyDescent="0.25">
      <c r="A55" s="216" t="s">
        <v>24</v>
      </c>
      <c r="B55" s="216" t="s">
        <v>25</v>
      </c>
      <c r="C55" s="244" t="s">
        <v>299</v>
      </c>
      <c r="D55" s="216" t="s">
        <v>27</v>
      </c>
      <c r="E55" s="216" t="s">
        <v>34</v>
      </c>
      <c r="F55" s="215" t="s">
        <v>73</v>
      </c>
      <c r="G55" s="215" t="s">
        <v>29</v>
      </c>
      <c r="H55" s="215" t="s">
        <v>74</v>
      </c>
      <c r="I55" s="223" t="s">
        <v>111</v>
      </c>
      <c r="J55" s="215" t="s">
        <v>10</v>
      </c>
      <c r="K55" s="215" t="s">
        <v>32</v>
      </c>
      <c r="L55" s="215"/>
      <c r="M55" s="215" t="s">
        <v>32</v>
      </c>
      <c r="N55" s="215" t="s">
        <v>32</v>
      </c>
      <c r="O55" s="215" t="s">
        <v>32</v>
      </c>
      <c r="P55" s="215"/>
      <c r="Q55" s="215"/>
      <c r="R55" s="215"/>
      <c r="S55" s="215"/>
      <c r="T55" s="215"/>
      <c r="U55" s="215" t="s">
        <v>32</v>
      </c>
      <c r="V55" s="215"/>
      <c r="W55" s="215"/>
      <c r="X55" s="215"/>
      <c r="Y55" s="227">
        <v>10</v>
      </c>
      <c r="Z55" s="214">
        <v>0</v>
      </c>
      <c r="AA55" s="214">
        <v>0</v>
      </c>
    </row>
    <row r="56" spans="1:27" s="219" customFormat="1" ht="84.75" customHeight="1" x14ac:dyDescent="0.25">
      <c r="A56" s="216" t="s">
        <v>24</v>
      </c>
      <c r="B56" s="216" t="s">
        <v>25</v>
      </c>
      <c r="C56" s="244" t="s">
        <v>299</v>
      </c>
      <c r="D56" s="216" t="s">
        <v>27</v>
      </c>
      <c r="E56" s="216" t="s">
        <v>34</v>
      </c>
      <c r="F56" s="215" t="s">
        <v>28</v>
      </c>
      <c r="G56" s="215" t="s">
        <v>29</v>
      </c>
      <c r="H56" s="215" t="s">
        <v>74</v>
      </c>
      <c r="I56" s="223" t="s">
        <v>112</v>
      </c>
      <c r="J56" s="215" t="s">
        <v>10</v>
      </c>
      <c r="K56" s="215" t="s">
        <v>32</v>
      </c>
      <c r="L56" s="215"/>
      <c r="M56" s="215"/>
      <c r="N56" s="215" t="s">
        <v>32</v>
      </c>
      <c r="O56" s="215"/>
      <c r="P56" s="215"/>
      <c r="Q56" s="215"/>
      <c r="R56" s="215"/>
      <c r="S56" s="215"/>
      <c r="T56" s="215"/>
      <c r="U56" s="215"/>
      <c r="V56" s="215"/>
      <c r="W56" s="215"/>
      <c r="X56" s="215"/>
      <c r="Y56" s="220">
        <v>96</v>
      </c>
      <c r="Z56" s="214">
        <v>0</v>
      </c>
      <c r="AA56" s="214">
        <v>0.16666666666666666</v>
      </c>
    </row>
    <row r="57" spans="1:27" s="219" customFormat="1" ht="84.75" customHeight="1" x14ac:dyDescent="0.25">
      <c r="A57" s="216" t="s">
        <v>24</v>
      </c>
      <c r="B57" s="216" t="s">
        <v>25</v>
      </c>
      <c r="C57" s="244" t="s">
        <v>299</v>
      </c>
      <c r="D57" s="216" t="s">
        <v>27</v>
      </c>
      <c r="E57" s="216" t="s">
        <v>34</v>
      </c>
      <c r="F57" s="215" t="s">
        <v>28</v>
      </c>
      <c r="G57" s="215" t="s">
        <v>29</v>
      </c>
      <c r="H57" s="215" t="s">
        <v>74</v>
      </c>
      <c r="I57" s="223" t="s">
        <v>113</v>
      </c>
      <c r="J57" s="215" t="s">
        <v>36</v>
      </c>
      <c r="K57" s="215"/>
      <c r="L57" s="215"/>
      <c r="M57" s="215"/>
      <c r="N57" s="215"/>
      <c r="O57" s="215"/>
      <c r="P57" s="215"/>
      <c r="Q57" s="215"/>
      <c r="R57" s="215"/>
      <c r="S57" s="215"/>
      <c r="T57" s="215"/>
      <c r="U57" s="215"/>
      <c r="V57" s="215"/>
      <c r="W57" s="215"/>
      <c r="X57" s="215"/>
      <c r="Y57" s="220">
        <v>96</v>
      </c>
      <c r="Z57" s="214">
        <v>0.17708333333333334</v>
      </c>
      <c r="AA57" s="214">
        <v>0.77083333333333337</v>
      </c>
    </row>
    <row r="58" spans="1:27" s="219" customFormat="1" ht="84.75" customHeight="1" x14ac:dyDescent="0.25">
      <c r="A58" s="216" t="s">
        <v>24</v>
      </c>
      <c r="B58" s="216" t="s">
        <v>25</v>
      </c>
      <c r="C58" s="244" t="s">
        <v>299</v>
      </c>
      <c r="D58" s="216" t="s">
        <v>27</v>
      </c>
      <c r="E58" s="216" t="s">
        <v>27</v>
      </c>
      <c r="F58" s="215" t="s">
        <v>28</v>
      </c>
      <c r="G58" s="215" t="s">
        <v>29</v>
      </c>
      <c r="H58" s="215" t="s">
        <v>74</v>
      </c>
      <c r="I58" s="223" t="s">
        <v>114</v>
      </c>
      <c r="J58" s="215" t="s">
        <v>36</v>
      </c>
      <c r="K58" s="215"/>
      <c r="L58" s="215"/>
      <c r="M58" s="215"/>
      <c r="N58" s="215"/>
      <c r="O58" s="215"/>
      <c r="P58" s="215"/>
      <c r="Q58" s="215"/>
      <c r="R58" s="215"/>
      <c r="S58" s="215"/>
      <c r="T58" s="215"/>
      <c r="U58" s="215"/>
      <c r="V58" s="215"/>
      <c r="W58" s="215"/>
      <c r="X58" s="215"/>
      <c r="Y58" s="227">
        <v>96</v>
      </c>
      <c r="Z58" s="214">
        <v>0.59375</v>
      </c>
      <c r="AA58" s="214">
        <v>0.33333333333333331</v>
      </c>
    </row>
    <row r="59" spans="1:27" s="219" customFormat="1" ht="84.75" customHeight="1" x14ac:dyDescent="0.25">
      <c r="A59" s="216" t="s">
        <v>24</v>
      </c>
      <c r="B59" s="216" t="s">
        <v>25</v>
      </c>
      <c r="C59" s="244" t="s">
        <v>299</v>
      </c>
      <c r="D59" s="216" t="s">
        <v>27</v>
      </c>
      <c r="E59" s="216" t="s">
        <v>27</v>
      </c>
      <c r="F59" s="215" t="s">
        <v>115</v>
      </c>
      <c r="G59" s="215" t="s">
        <v>29</v>
      </c>
      <c r="H59" s="215" t="s">
        <v>30</v>
      </c>
      <c r="I59" s="223" t="s">
        <v>116</v>
      </c>
      <c r="J59" s="215" t="s">
        <v>36</v>
      </c>
      <c r="K59" s="215"/>
      <c r="L59" s="215"/>
      <c r="M59" s="215"/>
      <c r="N59" s="215"/>
      <c r="O59" s="215"/>
      <c r="P59" s="215"/>
      <c r="Q59" s="215"/>
      <c r="R59" s="215"/>
      <c r="S59" s="215"/>
      <c r="T59" s="215"/>
      <c r="U59" s="215"/>
      <c r="V59" s="215"/>
      <c r="W59" s="215"/>
      <c r="X59" s="215"/>
      <c r="Y59" s="227">
        <v>50</v>
      </c>
      <c r="Z59" s="214">
        <v>0</v>
      </c>
      <c r="AA59" s="214">
        <v>0.4</v>
      </c>
    </row>
    <row r="60" spans="1:27" s="219" customFormat="1" ht="84.75" customHeight="1" x14ac:dyDescent="0.25">
      <c r="A60" s="216" t="s">
        <v>24</v>
      </c>
      <c r="B60" s="216" t="s">
        <v>25</v>
      </c>
      <c r="C60" s="244" t="s">
        <v>299</v>
      </c>
      <c r="D60" s="216" t="s">
        <v>27</v>
      </c>
      <c r="E60" s="216" t="s">
        <v>34</v>
      </c>
      <c r="F60" s="215" t="s">
        <v>73</v>
      </c>
      <c r="G60" s="215" t="s">
        <v>117</v>
      </c>
      <c r="H60" s="215" t="s">
        <v>74</v>
      </c>
      <c r="I60" s="223" t="s">
        <v>118</v>
      </c>
      <c r="J60" s="215" t="s">
        <v>119</v>
      </c>
      <c r="K60" s="215"/>
      <c r="L60" s="215"/>
      <c r="M60" s="215" t="s">
        <v>32</v>
      </c>
      <c r="N60" s="215"/>
      <c r="O60" s="215"/>
      <c r="P60" s="215"/>
      <c r="Q60" s="215"/>
      <c r="R60" s="215"/>
      <c r="S60" s="215"/>
      <c r="T60" s="215"/>
      <c r="U60" s="215"/>
      <c r="V60" s="215"/>
      <c r="W60" s="215"/>
      <c r="X60" s="215"/>
      <c r="Y60" s="220">
        <v>60</v>
      </c>
      <c r="Z60" s="214">
        <v>0</v>
      </c>
      <c r="AA60" s="214">
        <v>0</v>
      </c>
    </row>
    <row r="61" spans="1:27" s="219" customFormat="1" ht="84.75" customHeight="1" x14ac:dyDescent="0.25">
      <c r="A61" s="216" t="s">
        <v>24</v>
      </c>
      <c r="B61" s="216" t="s">
        <v>25</v>
      </c>
      <c r="C61" s="244" t="s">
        <v>299</v>
      </c>
      <c r="D61" s="216" t="s">
        <v>27</v>
      </c>
      <c r="E61" s="216" t="s">
        <v>65</v>
      </c>
      <c r="F61" s="215" t="s">
        <v>73</v>
      </c>
      <c r="G61" s="215" t="s">
        <v>117</v>
      </c>
      <c r="H61" s="215" t="s">
        <v>74</v>
      </c>
      <c r="I61" s="223" t="s">
        <v>120</v>
      </c>
      <c r="J61" s="215" t="s">
        <v>119</v>
      </c>
      <c r="K61" s="215"/>
      <c r="L61" s="215"/>
      <c r="M61" s="215" t="s">
        <v>32</v>
      </c>
      <c r="N61" s="215"/>
      <c r="O61" s="215"/>
      <c r="P61" s="215"/>
      <c r="Q61" s="215"/>
      <c r="R61" s="215"/>
      <c r="S61" s="215"/>
      <c r="T61" s="215"/>
      <c r="U61" s="215"/>
      <c r="V61" s="215"/>
      <c r="W61" s="215"/>
      <c r="X61" s="215"/>
      <c r="Y61" s="227">
        <v>5</v>
      </c>
      <c r="Z61" s="214">
        <v>0</v>
      </c>
      <c r="AA61" s="214">
        <v>0</v>
      </c>
    </row>
    <row r="62" spans="1:27" s="219" customFormat="1" ht="84.75" customHeight="1" x14ac:dyDescent="0.25">
      <c r="A62" s="216" t="s">
        <v>24</v>
      </c>
      <c r="B62" s="216" t="s">
        <v>25</v>
      </c>
      <c r="C62" s="244" t="s">
        <v>299</v>
      </c>
      <c r="D62" s="216" t="s">
        <v>27</v>
      </c>
      <c r="E62" s="216" t="s">
        <v>34</v>
      </c>
      <c r="F62" s="215" t="s">
        <v>73</v>
      </c>
      <c r="G62" s="215" t="s">
        <v>117</v>
      </c>
      <c r="H62" s="215" t="s">
        <v>74</v>
      </c>
      <c r="I62" s="223" t="s">
        <v>121</v>
      </c>
      <c r="J62" s="215" t="s">
        <v>119</v>
      </c>
      <c r="K62" s="215"/>
      <c r="L62" s="215"/>
      <c r="M62" s="215" t="s">
        <v>32</v>
      </c>
      <c r="N62" s="215"/>
      <c r="O62" s="215"/>
      <c r="P62" s="215"/>
      <c r="Q62" s="215"/>
      <c r="R62" s="215"/>
      <c r="S62" s="215"/>
      <c r="T62" s="215"/>
      <c r="U62" s="215"/>
      <c r="V62" s="215"/>
      <c r="W62" s="215"/>
      <c r="X62" s="215"/>
      <c r="Y62" s="218">
        <v>0</v>
      </c>
      <c r="Z62" s="214">
        <v>0</v>
      </c>
      <c r="AA62" s="214">
        <v>0</v>
      </c>
    </row>
    <row r="63" spans="1:27" s="219" customFormat="1" ht="84.75" customHeight="1" x14ac:dyDescent="0.25">
      <c r="A63" s="216" t="s">
        <v>24</v>
      </c>
      <c r="B63" s="216" t="s">
        <v>25</v>
      </c>
      <c r="C63" s="244" t="s">
        <v>299</v>
      </c>
      <c r="D63" s="216" t="s">
        <v>27</v>
      </c>
      <c r="E63" s="216" t="s">
        <v>34</v>
      </c>
      <c r="F63" s="215" t="s">
        <v>73</v>
      </c>
      <c r="G63" s="215" t="s">
        <v>123</v>
      </c>
      <c r="H63" s="215" t="s">
        <v>74</v>
      </c>
      <c r="I63" s="223" t="s">
        <v>758</v>
      </c>
      <c r="J63" s="215" t="s">
        <v>125</v>
      </c>
      <c r="K63" s="215"/>
      <c r="L63" s="215"/>
      <c r="M63" s="215"/>
      <c r="N63" s="215" t="s">
        <v>32</v>
      </c>
      <c r="O63" s="215"/>
      <c r="P63" s="215"/>
      <c r="Q63" s="215"/>
      <c r="R63" s="215"/>
      <c r="S63" s="215"/>
      <c r="T63" s="215"/>
      <c r="U63" s="215"/>
      <c r="V63" s="215"/>
      <c r="W63" s="215"/>
      <c r="X63" s="215"/>
      <c r="Y63" s="220">
        <v>0</v>
      </c>
      <c r="Z63" s="214">
        <v>0</v>
      </c>
      <c r="AA63" s="214">
        <v>0</v>
      </c>
    </row>
    <row r="64" spans="1:27" s="219" customFormat="1" ht="84.75" customHeight="1" x14ac:dyDescent="0.25">
      <c r="A64" s="216" t="s">
        <v>24</v>
      </c>
      <c r="B64" s="216" t="s">
        <v>25</v>
      </c>
      <c r="C64" s="244" t="s">
        <v>299</v>
      </c>
      <c r="D64" s="216" t="s">
        <v>27</v>
      </c>
      <c r="E64" s="216" t="s">
        <v>34</v>
      </c>
      <c r="F64" s="215" t="s">
        <v>73</v>
      </c>
      <c r="G64" s="215" t="s">
        <v>123</v>
      </c>
      <c r="H64" s="215" t="s">
        <v>74</v>
      </c>
      <c r="I64" s="223" t="s">
        <v>128</v>
      </c>
      <c r="J64" s="215" t="s">
        <v>125</v>
      </c>
      <c r="K64" s="215"/>
      <c r="L64" s="215"/>
      <c r="M64" s="215"/>
      <c r="N64" s="215" t="s">
        <v>32</v>
      </c>
      <c r="O64" s="215"/>
      <c r="P64" s="215"/>
      <c r="Q64" s="215"/>
      <c r="R64" s="215"/>
      <c r="S64" s="215"/>
      <c r="T64" s="215"/>
      <c r="U64" s="215"/>
      <c r="V64" s="215"/>
      <c r="W64" s="215"/>
      <c r="X64" s="215"/>
      <c r="Y64" s="220">
        <v>0</v>
      </c>
      <c r="Z64" s="214">
        <v>0</v>
      </c>
      <c r="AA64" s="214">
        <v>0</v>
      </c>
    </row>
    <row r="65" spans="1:27" s="219" customFormat="1" ht="84.75" customHeight="1" x14ac:dyDescent="0.25">
      <c r="A65" s="216" t="s">
        <v>24</v>
      </c>
      <c r="B65" s="216" t="s">
        <v>25</v>
      </c>
      <c r="C65" s="244" t="s">
        <v>299</v>
      </c>
      <c r="D65" s="216" t="s">
        <v>27</v>
      </c>
      <c r="E65" s="216" t="s">
        <v>34</v>
      </c>
      <c r="F65" s="215" t="s">
        <v>73</v>
      </c>
      <c r="G65" s="215" t="s">
        <v>123</v>
      </c>
      <c r="H65" s="215" t="s">
        <v>74</v>
      </c>
      <c r="I65" s="223" t="s">
        <v>761</v>
      </c>
      <c r="J65" s="215" t="s">
        <v>125</v>
      </c>
      <c r="K65" s="215"/>
      <c r="L65" s="215"/>
      <c r="M65" s="215"/>
      <c r="N65" s="215" t="s">
        <v>32</v>
      </c>
      <c r="O65" s="215"/>
      <c r="P65" s="215"/>
      <c r="Q65" s="215"/>
      <c r="R65" s="215"/>
      <c r="S65" s="215"/>
      <c r="T65" s="215"/>
      <c r="U65" s="215"/>
      <c r="V65" s="215"/>
      <c r="W65" s="215"/>
      <c r="X65" s="215"/>
      <c r="Y65" s="220">
        <v>200</v>
      </c>
      <c r="Z65" s="214">
        <v>0</v>
      </c>
      <c r="AA65" s="214">
        <v>0</v>
      </c>
    </row>
    <row r="66" spans="1:27" s="219" customFormat="1" ht="84.75" customHeight="1" x14ac:dyDescent="0.25">
      <c r="A66" s="216" t="s">
        <v>24</v>
      </c>
      <c r="B66" s="216" t="s">
        <v>25</v>
      </c>
      <c r="C66" s="244" t="s">
        <v>299</v>
      </c>
      <c r="D66" s="216" t="s">
        <v>27</v>
      </c>
      <c r="E66" s="216" t="s">
        <v>34</v>
      </c>
      <c r="F66" s="215" t="s">
        <v>73</v>
      </c>
      <c r="G66" s="215" t="s">
        <v>123</v>
      </c>
      <c r="H66" s="215" t="s">
        <v>74</v>
      </c>
      <c r="I66" s="223" t="s">
        <v>763</v>
      </c>
      <c r="J66" s="215" t="s">
        <v>125</v>
      </c>
      <c r="K66" s="215"/>
      <c r="L66" s="215"/>
      <c r="M66" s="215"/>
      <c r="N66" s="215" t="s">
        <v>32</v>
      </c>
      <c r="O66" s="215"/>
      <c r="P66" s="215"/>
      <c r="Q66" s="215"/>
      <c r="R66" s="215"/>
      <c r="S66" s="215"/>
      <c r="T66" s="215"/>
      <c r="U66" s="215"/>
      <c r="V66" s="215"/>
      <c r="W66" s="215"/>
      <c r="X66" s="215"/>
      <c r="Y66" s="220">
        <v>0</v>
      </c>
      <c r="Z66" s="214">
        <v>0</v>
      </c>
      <c r="AA66" s="214">
        <v>0</v>
      </c>
    </row>
    <row r="67" spans="1:27" s="219" customFormat="1" ht="84.75" customHeight="1" x14ac:dyDescent="0.25">
      <c r="A67" s="216" t="s">
        <v>24</v>
      </c>
      <c r="B67" s="216" t="s">
        <v>25</v>
      </c>
      <c r="C67" s="244" t="s">
        <v>299</v>
      </c>
      <c r="D67" s="216" t="s">
        <v>27</v>
      </c>
      <c r="E67" s="216" t="s">
        <v>34</v>
      </c>
      <c r="F67" s="215" t="s">
        <v>73</v>
      </c>
      <c r="G67" s="215" t="s">
        <v>123</v>
      </c>
      <c r="H67" s="215" t="s">
        <v>74</v>
      </c>
      <c r="I67" s="223" t="s">
        <v>765</v>
      </c>
      <c r="J67" s="215" t="s">
        <v>125</v>
      </c>
      <c r="K67" s="215"/>
      <c r="L67" s="215"/>
      <c r="M67" s="215"/>
      <c r="N67" s="215" t="s">
        <v>32</v>
      </c>
      <c r="O67" s="215"/>
      <c r="P67" s="215"/>
      <c r="Q67" s="215"/>
      <c r="R67" s="215"/>
      <c r="S67" s="215"/>
      <c r="T67" s="215"/>
      <c r="U67" s="215"/>
      <c r="V67" s="215"/>
      <c r="W67" s="215"/>
      <c r="X67" s="215"/>
      <c r="Y67" s="218">
        <v>96</v>
      </c>
      <c r="Z67" s="214">
        <v>1.0416666666666666E-2</v>
      </c>
      <c r="AA67" s="214">
        <v>0</v>
      </c>
    </row>
    <row r="68" spans="1:27" s="219" customFormat="1" ht="84.75" customHeight="1" x14ac:dyDescent="0.25">
      <c r="A68" s="216" t="s">
        <v>24</v>
      </c>
      <c r="B68" s="216" t="s">
        <v>25</v>
      </c>
      <c r="C68" s="244" t="s">
        <v>299</v>
      </c>
      <c r="D68" s="216" t="s">
        <v>27</v>
      </c>
      <c r="E68" s="216" t="s">
        <v>34</v>
      </c>
      <c r="F68" s="215" t="s">
        <v>73</v>
      </c>
      <c r="G68" s="215" t="s">
        <v>123</v>
      </c>
      <c r="H68" s="215" t="s">
        <v>74</v>
      </c>
      <c r="I68" s="223" t="s">
        <v>767</v>
      </c>
      <c r="J68" s="215" t="s">
        <v>125</v>
      </c>
      <c r="K68" s="215"/>
      <c r="L68" s="215"/>
      <c r="M68" s="215"/>
      <c r="N68" s="215" t="s">
        <v>32</v>
      </c>
      <c r="O68" s="215"/>
      <c r="P68" s="215"/>
      <c r="Q68" s="215"/>
      <c r="R68" s="215"/>
      <c r="S68" s="215"/>
      <c r="T68" s="215"/>
      <c r="U68" s="215"/>
      <c r="V68" s="215"/>
      <c r="W68" s="215"/>
      <c r="X68" s="215"/>
      <c r="Y68" s="218">
        <v>96</v>
      </c>
      <c r="Z68" s="214">
        <v>1.0416666666666666E-2</v>
      </c>
      <c r="AA68" s="214">
        <v>0</v>
      </c>
    </row>
    <row r="69" spans="1:27" s="219" customFormat="1" ht="84.75" customHeight="1" x14ac:dyDescent="0.25">
      <c r="A69" s="216" t="s">
        <v>24</v>
      </c>
      <c r="B69" s="216" t="s">
        <v>25</v>
      </c>
      <c r="C69" s="244" t="s">
        <v>299</v>
      </c>
      <c r="D69" s="216" t="s">
        <v>27</v>
      </c>
      <c r="E69" s="216" t="s">
        <v>34</v>
      </c>
      <c r="F69" s="215" t="s">
        <v>73</v>
      </c>
      <c r="G69" s="215" t="s">
        <v>123</v>
      </c>
      <c r="H69" s="215" t="s">
        <v>74</v>
      </c>
      <c r="I69" s="223" t="s">
        <v>769</v>
      </c>
      <c r="J69" s="215" t="s">
        <v>119</v>
      </c>
      <c r="K69" s="215"/>
      <c r="L69" s="215"/>
      <c r="M69" s="215" t="s">
        <v>32</v>
      </c>
      <c r="N69" s="215"/>
      <c r="O69" s="215"/>
      <c r="P69" s="215"/>
      <c r="Q69" s="215"/>
      <c r="R69" s="215"/>
      <c r="S69" s="215"/>
      <c r="T69" s="215"/>
      <c r="U69" s="215"/>
      <c r="V69" s="215"/>
      <c r="W69" s="215"/>
      <c r="X69" s="215"/>
      <c r="Y69" s="218">
        <v>20</v>
      </c>
      <c r="Z69" s="214">
        <v>0</v>
      </c>
      <c r="AA69" s="214">
        <v>0</v>
      </c>
    </row>
    <row r="70" spans="1:27" s="219" customFormat="1" ht="84.75" customHeight="1" x14ac:dyDescent="0.25">
      <c r="A70" s="216" t="s">
        <v>24</v>
      </c>
      <c r="B70" s="216" t="s">
        <v>25</v>
      </c>
      <c r="C70" s="244" t="s">
        <v>299</v>
      </c>
      <c r="D70" s="216" t="s">
        <v>27</v>
      </c>
      <c r="E70" s="216" t="s">
        <v>34</v>
      </c>
      <c r="F70" s="215" t="s">
        <v>73</v>
      </c>
      <c r="G70" s="215" t="s">
        <v>123</v>
      </c>
      <c r="H70" s="215" t="s">
        <v>74</v>
      </c>
      <c r="I70" s="223" t="s">
        <v>771</v>
      </c>
      <c r="J70" s="215" t="s">
        <v>119</v>
      </c>
      <c r="K70" s="215"/>
      <c r="L70" s="215"/>
      <c r="M70" s="215" t="s">
        <v>32</v>
      </c>
      <c r="N70" s="215"/>
      <c r="O70" s="215"/>
      <c r="P70" s="215"/>
      <c r="Q70" s="215"/>
      <c r="R70" s="215"/>
      <c r="S70" s="215"/>
      <c r="T70" s="215"/>
      <c r="U70" s="215"/>
      <c r="V70" s="215"/>
      <c r="W70" s="215"/>
      <c r="X70" s="215"/>
      <c r="Y70" s="218">
        <v>30</v>
      </c>
      <c r="Z70" s="214">
        <v>0</v>
      </c>
      <c r="AA70" s="214">
        <v>0</v>
      </c>
    </row>
    <row r="71" spans="1:27" s="219" customFormat="1" ht="84.75" customHeight="1" x14ac:dyDescent="0.25">
      <c r="A71" s="216" t="s">
        <v>24</v>
      </c>
      <c r="B71" s="216" t="s">
        <v>25</v>
      </c>
      <c r="C71" s="244" t="s">
        <v>299</v>
      </c>
      <c r="D71" s="216" t="s">
        <v>27</v>
      </c>
      <c r="E71" s="216" t="s">
        <v>65</v>
      </c>
      <c r="F71" s="215" t="s">
        <v>73</v>
      </c>
      <c r="G71" s="215" t="s">
        <v>123</v>
      </c>
      <c r="H71" s="215" t="s">
        <v>74</v>
      </c>
      <c r="I71" s="223" t="s">
        <v>773</v>
      </c>
      <c r="J71" s="215" t="s">
        <v>125</v>
      </c>
      <c r="K71" s="215"/>
      <c r="L71" s="215"/>
      <c r="M71" s="215"/>
      <c r="N71" s="215" t="s">
        <v>32</v>
      </c>
      <c r="O71" s="215"/>
      <c r="P71" s="215"/>
      <c r="Q71" s="215"/>
      <c r="R71" s="215"/>
      <c r="S71" s="215"/>
      <c r="T71" s="215"/>
      <c r="U71" s="215"/>
      <c r="V71" s="215"/>
      <c r="W71" s="215"/>
      <c r="X71" s="215"/>
      <c r="Y71" s="218">
        <v>20</v>
      </c>
      <c r="Z71" s="214">
        <v>0</v>
      </c>
      <c r="AA71" s="214">
        <v>0</v>
      </c>
    </row>
    <row r="72" spans="1:27" s="219" customFormat="1" ht="84.75" customHeight="1" x14ac:dyDescent="0.25">
      <c r="A72" s="216" t="s">
        <v>24</v>
      </c>
      <c r="B72" s="216" t="s">
        <v>25</v>
      </c>
      <c r="C72" s="244" t="s">
        <v>299</v>
      </c>
      <c r="D72" s="216" t="s">
        <v>27</v>
      </c>
      <c r="E72" s="216" t="s">
        <v>65</v>
      </c>
      <c r="F72" s="215" t="s">
        <v>73</v>
      </c>
      <c r="G72" s="215" t="s">
        <v>123</v>
      </c>
      <c r="H72" s="215" t="s">
        <v>74</v>
      </c>
      <c r="I72" s="223" t="s">
        <v>127</v>
      </c>
      <c r="J72" s="215" t="s">
        <v>125</v>
      </c>
      <c r="K72" s="215"/>
      <c r="L72" s="215"/>
      <c r="M72" s="215"/>
      <c r="N72" s="215" t="s">
        <v>32</v>
      </c>
      <c r="O72" s="215"/>
      <c r="P72" s="215"/>
      <c r="Q72" s="215"/>
      <c r="R72" s="215"/>
      <c r="S72" s="215"/>
      <c r="T72" s="215"/>
      <c r="U72" s="215"/>
      <c r="V72" s="215"/>
      <c r="W72" s="215"/>
      <c r="X72" s="215"/>
      <c r="Y72" s="218">
        <v>2</v>
      </c>
      <c r="Z72" s="214">
        <v>0</v>
      </c>
      <c r="AA72" s="214">
        <v>0</v>
      </c>
    </row>
    <row r="73" spans="1:27" s="219" customFormat="1" ht="84.75" customHeight="1" x14ac:dyDescent="0.25">
      <c r="A73" s="216" t="s">
        <v>24</v>
      </c>
      <c r="B73" s="216" t="s">
        <v>25</v>
      </c>
      <c r="C73" s="244" t="s">
        <v>299</v>
      </c>
      <c r="D73" s="216" t="s">
        <v>27</v>
      </c>
      <c r="E73" s="216" t="s">
        <v>34</v>
      </c>
      <c r="F73" s="215" t="s">
        <v>73</v>
      </c>
      <c r="G73" s="215" t="s">
        <v>123</v>
      </c>
      <c r="H73" s="215" t="s">
        <v>74</v>
      </c>
      <c r="I73" s="223" t="s">
        <v>776</v>
      </c>
      <c r="J73" s="215" t="s">
        <v>125</v>
      </c>
      <c r="K73" s="215"/>
      <c r="L73" s="215"/>
      <c r="M73" s="215"/>
      <c r="N73" s="215" t="s">
        <v>32</v>
      </c>
      <c r="O73" s="215"/>
      <c r="P73" s="215"/>
      <c r="Q73" s="215"/>
      <c r="R73" s="215"/>
      <c r="S73" s="215"/>
      <c r="T73" s="215"/>
      <c r="U73" s="215"/>
      <c r="V73" s="215"/>
      <c r="W73" s="215"/>
      <c r="X73" s="215"/>
      <c r="Y73" s="218">
        <v>20</v>
      </c>
      <c r="Z73" s="214">
        <v>0</v>
      </c>
      <c r="AA73" s="214">
        <v>0</v>
      </c>
    </row>
    <row r="74" spans="1:27" s="219" customFormat="1" ht="84.75" customHeight="1" x14ac:dyDescent="0.25">
      <c r="A74" s="216" t="s">
        <v>24</v>
      </c>
      <c r="B74" s="216" t="s">
        <v>25</v>
      </c>
      <c r="C74" s="244" t="s">
        <v>299</v>
      </c>
      <c r="D74" s="216" t="s">
        <v>27</v>
      </c>
      <c r="E74" s="216" t="s">
        <v>34</v>
      </c>
      <c r="F74" s="215" t="s">
        <v>73</v>
      </c>
      <c r="G74" s="215" t="s">
        <v>123</v>
      </c>
      <c r="H74" s="215" t="s">
        <v>74</v>
      </c>
      <c r="I74" s="223" t="s">
        <v>129</v>
      </c>
      <c r="J74" s="215" t="s">
        <v>125</v>
      </c>
      <c r="K74" s="215"/>
      <c r="L74" s="215"/>
      <c r="M74" s="215"/>
      <c r="N74" s="215" t="s">
        <v>32</v>
      </c>
      <c r="O74" s="215"/>
      <c r="P74" s="215"/>
      <c r="Q74" s="215"/>
      <c r="R74" s="215"/>
      <c r="S74" s="215"/>
      <c r="T74" s="215"/>
      <c r="U74" s="215"/>
      <c r="V74" s="215"/>
      <c r="W74" s="215"/>
      <c r="X74" s="215"/>
      <c r="Y74" s="218">
        <v>0</v>
      </c>
      <c r="Z74" s="214">
        <v>0</v>
      </c>
      <c r="AA74" s="214">
        <v>0</v>
      </c>
    </row>
    <row r="75" spans="1:27" s="219" customFormat="1" ht="84.75" customHeight="1" x14ac:dyDescent="0.25">
      <c r="A75" s="216" t="s">
        <v>24</v>
      </c>
      <c r="B75" s="216" t="s">
        <v>25</v>
      </c>
      <c r="C75" s="244" t="s">
        <v>299</v>
      </c>
      <c r="D75" s="216" t="s">
        <v>27</v>
      </c>
      <c r="E75" s="216" t="s">
        <v>27</v>
      </c>
      <c r="F75" s="215" t="s">
        <v>73</v>
      </c>
      <c r="G75" s="215" t="s">
        <v>123</v>
      </c>
      <c r="H75" s="215" t="s">
        <v>74</v>
      </c>
      <c r="I75" s="223" t="s">
        <v>126</v>
      </c>
      <c r="J75" s="215" t="s">
        <v>125</v>
      </c>
      <c r="K75" s="215"/>
      <c r="L75" s="215"/>
      <c r="M75" s="215"/>
      <c r="N75" s="215" t="s">
        <v>32</v>
      </c>
      <c r="O75" s="215"/>
      <c r="P75" s="215"/>
      <c r="Q75" s="215"/>
      <c r="R75" s="215"/>
      <c r="S75" s="215"/>
      <c r="T75" s="215"/>
      <c r="U75" s="215"/>
      <c r="V75" s="215"/>
      <c r="W75" s="215"/>
      <c r="X75" s="215"/>
      <c r="Y75" s="218">
        <v>3000</v>
      </c>
      <c r="Z75" s="214">
        <v>0</v>
      </c>
      <c r="AA75" s="214">
        <v>0.33333333333333331</v>
      </c>
    </row>
    <row r="76" spans="1:27" s="219" customFormat="1" ht="84.75" customHeight="1" x14ac:dyDescent="0.25">
      <c r="A76" s="216" t="s">
        <v>24</v>
      </c>
      <c r="B76" s="216" t="s">
        <v>25</v>
      </c>
      <c r="C76" s="244" t="s">
        <v>299</v>
      </c>
      <c r="D76" s="216" t="s">
        <v>27</v>
      </c>
      <c r="E76" s="216" t="s">
        <v>34</v>
      </c>
      <c r="F76" s="215" t="s">
        <v>73</v>
      </c>
      <c r="G76" s="215" t="s">
        <v>123</v>
      </c>
      <c r="H76" s="215" t="s">
        <v>74</v>
      </c>
      <c r="I76" s="223" t="s">
        <v>780</v>
      </c>
      <c r="J76" s="215" t="s">
        <v>125</v>
      </c>
      <c r="K76" s="215"/>
      <c r="L76" s="215"/>
      <c r="M76" s="215"/>
      <c r="N76" s="215" t="s">
        <v>32</v>
      </c>
      <c r="O76" s="215"/>
      <c r="P76" s="215"/>
      <c r="Q76" s="215"/>
      <c r="R76" s="215"/>
      <c r="S76" s="215"/>
      <c r="T76" s="215"/>
      <c r="U76" s="215"/>
      <c r="V76" s="215"/>
      <c r="W76" s="215"/>
      <c r="X76" s="215"/>
      <c r="Y76" s="218">
        <v>0</v>
      </c>
      <c r="Z76" s="214">
        <v>0</v>
      </c>
      <c r="AA76" s="214">
        <v>0</v>
      </c>
    </row>
    <row r="77" spans="1:27" s="219" customFormat="1" ht="84.75" customHeight="1" x14ac:dyDescent="0.25">
      <c r="A77" s="216" t="s">
        <v>24</v>
      </c>
      <c r="B77" s="216" t="s">
        <v>25</v>
      </c>
      <c r="C77" s="244" t="s">
        <v>299</v>
      </c>
      <c r="D77" s="216" t="s">
        <v>27</v>
      </c>
      <c r="E77" s="216" t="s">
        <v>34</v>
      </c>
      <c r="F77" s="215" t="s">
        <v>73</v>
      </c>
      <c r="G77" s="215" t="s">
        <v>123</v>
      </c>
      <c r="H77" s="215" t="s">
        <v>74</v>
      </c>
      <c r="I77" s="223" t="s">
        <v>782</v>
      </c>
      <c r="J77" s="215" t="s">
        <v>125</v>
      </c>
      <c r="K77" s="215"/>
      <c r="L77" s="215"/>
      <c r="M77" s="215"/>
      <c r="N77" s="215" t="s">
        <v>32</v>
      </c>
      <c r="O77" s="215"/>
      <c r="P77" s="215"/>
      <c r="Q77" s="215"/>
      <c r="R77" s="215"/>
      <c r="S77" s="215"/>
      <c r="T77" s="215"/>
      <c r="U77" s="215"/>
      <c r="V77" s="215"/>
      <c r="W77" s="215"/>
      <c r="X77" s="215"/>
      <c r="Y77" s="218">
        <v>30</v>
      </c>
      <c r="Z77" s="214">
        <v>0</v>
      </c>
      <c r="AA77" s="214">
        <v>0.16666666666666666</v>
      </c>
    </row>
    <row r="78" spans="1:27" s="219" customFormat="1" ht="84.75" customHeight="1" x14ac:dyDescent="0.25">
      <c r="A78" s="216" t="s">
        <v>24</v>
      </c>
      <c r="B78" s="216" t="s">
        <v>25</v>
      </c>
      <c r="C78" s="244" t="s">
        <v>299</v>
      </c>
      <c r="D78" s="216" t="s">
        <v>27</v>
      </c>
      <c r="E78" s="216" t="s">
        <v>34</v>
      </c>
      <c r="F78" s="215" t="s">
        <v>73</v>
      </c>
      <c r="G78" s="215" t="s">
        <v>123</v>
      </c>
      <c r="H78" s="215" t="s">
        <v>74</v>
      </c>
      <c r="I78" s="223" t="s">
        <v>784</v>
      </c>
      <c r="J78" s="215" t="s">
        <v>125</v>
      </c>
      <c r="K78" s="215"/>
      <c r="L78" s="215"/>
      <c r="M78" s="215"/>
      <c r="N78" s="215" t="s">
        <v>32</v>
      </c>
      <c r="O78" s="215"/>
      <c r="P78" s="215"/>
      <c r="Q78" s="215"/>
      <c r="R78" s="215"/>
      <c r="S78" s="215"/>
      <c r="T78" s="215"/>
      <c r="U78" s="215"/>
      <c r="V78" s="215"/>
      <c r="W78" s="215"/>
      <c r="X78" s="215"/>
      <c r="Y78" s="218">
        <v>25</v>
      </c>
      <c r="Z78" s="214">
        <v>0</v>
      </c>
      <c r="AA78" s="214">
        <v>0.08</v>
      </c>
    </row>
    <row r="79" spans="1:27" s="219" customFormat="1" ht="84.75" customHeight="1" x14ac:dyDescent="0.25">
      <c r="A79" s="216" t="s">
        <v>24</v>
      </c>
      <c r="B79" s="216" t="s">
        <v>25</v>
      </c>
      <c r="C79" s="244" t="s">
        <v>299</v>
      </c>
      <c r="D79" s="216" t="s">
        <v>27</v>
      </c>
      <c r="E79" s="216" t="s">
        <v>34</v>
      </c>
      <c r="F79" s="215" t="s">
        <v>73</v>
      </c>
      <c r="G79" s="215" t="s">
        <v>123</v>
      </c>
      <c r="H79" s="215" t="s">
        <v>74</v>
      </c>
      <c r="I79" s="223" t="s">
        <v>786</v>
      </c>
      <c r="J79" s="215" t="s">
        <v>125</v>
      </c>
      <c r="K79" s="215"/>
      <c r="L79" s="215"/>
      <c r="M79" s="215"/>
      <c r="N79" s="215" t="s">
        <v>32</v>
      </c>
      <c r="O79" s="215"/>
      <c r="P79" s="215"/>
      <c r="Q79" s="215"/>
      <c r="R79" s="215"/>
      <c r="S79" s="215"/>
      <c r="T79" s="215"/>
      <c r="U79" s="215"/>
      <c r="V79" s="215"/>
      <c r="W79" s="215"/>
      <c r="X79" s="215"/>
      <c r="Y79" s="218">
        <v>22</v>
      </c>
      <c r="Z79" s="214">
        <v>0</v>
      </c>
      <c r="AA79" s="214">
        <v>0</v>
      </c>
    </row>
    <row r="80" spans="1:27" s="219" customFormat="1" ht="84.75" customHeight="1" x14ac:dyDescent="0.25">
      <c r="A80" s="216" t="s">
        <v>24</v>
      </c>
      <c r="B80" s="216" t="s">
        <v>25</v>
      </c>
      <c r="C80" s="244" t="s">
        <v>299</v>
      </c>
      <c r="D80" s="216" t="s">
        <v>27</v>
      </c>
      <c r="E80" s="216" t="s">
        <v>34</v>
      </c>
      <c r="F80" s="215" t="s">
        <v>73</v>
      </c>
      <c r="G80" s="215" t="s">
        <v>123</v>
      </c>
      <c r="H80" s="215" t="s">
        <v>74</v>
      </c>
      <c r="I80" s="223" t="s">
        <v>788</v>
      </c>
      <c r="J80" s="215" t="s">
        <v>125</v>
      </c>
      <c r="K80" s="215"/>
      <c r="L80" s="215"/>
      <c r="M80" s="215"/>
      <c r="N80" s="215" t="s">
        <v>32</v>
      </c>
      <c r="O80" s="215"/>
      <c r="P80" s="215"/>
      <c r="Q80" s="215"/>
      <c r="R80" s="215"/>
      <c r="S80" s="215"/>
      <c r="T80" s="215"/>
      <c r="U80" s="215"/>
      <c r="V80" s="215"/>
      <c r="W80" s="215"/>
      <c r="X80" s="215"/>
      <c r="Y80" s="218">
        <v>50</v>
      </c>
      <c r="Z80" s="214">
        <v>0</v>
      </c>
      <c r="AA80" s="214">
        <v>0.2</v>
      </c>
    </row>
    <row r="81" spans="1:27" s="219" customFormat="1" ht="84.75" customHeight="1" x14ac:dyDescent="0.25">
      <c r="A81" s="216" t="s">
        <v>24</v>
      </c>
      <c r="B81" s="216" t="s">
        <v>25</v>
      </c>
      <c r="C81" s="244" t="s">
        <v>299</v>
      </c>
      <c r="D81" s="216" t="s">
        <v>27</v>
      </c>
      <c r="E81" s="216" t="s">
        <v>34</v>
      </c>
      <c r="F81" s="215" t="s">
        <v>73</v>
      </c>
      <c r="G81" s="215" t="s">
        <v>123</v>
      </c>
      <c r="H81" s="215" t="s">
        <v>74</v>
      </c>
      <c r="I81" s="223" t="s">
        <v>790</v>
      </c>
      <c r="J81" s="215" t="s">
        <v>125</v>
      </c>
      <c r="K81" s="215"/>
      <c r="L81" s="215"/>
      <c r="M81" s="215"/>
      <c r="N81" s="215" t="s">
        <v>32</v>
      </c>
      <c r="O81" s="215"/>
      <c r="P81" s="215"/>
      <c r="Q81" s="215"/>
      <c r="R81" s="215"/>
      <c r="S81" s="215"/>
      <c r="T81" s="215"/>
      <c r="U81" s="215"/>
      <c r="V81" s="215"/>
      <c r="W81" s="215"/>
      <c r="X81" s="215"/>
      <c r="Y81" s="218">
        <v>25</v>
      </c>
      <c r="Z81" s="214">
        <v>0</v>
      </c>
      <c r="AA81" s="214">
        <v>0.2</v>
      </c>
    </row>
    <row r="82" spans="1:27" s="219" customFormat="1" ht="84.75" customHeight="1" x14ac:dyDescent="0.25">
      <c r="A82" s="216" t="s">
        <v>24</v>
      </c>
      <c r="B82" s="216" t="s">
        <v>25</v>
      </c>
      <c r="C82" s="244" t="s">
        <v>299</v>
      </c>
      <c r="D82" s="216" t="s">
        <v>27</v>
      </c>
      <c r="E82" s="216" t="s">
        <v>34</v>
      </c>
      <c r="F82" s="215" t="s">
        <v>73</v>
      </c>
      <c r="G82" s="215" t="s">
        <v>123</v>
      </c>
      <c r="H82" s="215" t="s">
        <v>74</v>
      </c>
      <c r="I82" s="223" t="s">
        <v>124</v>
      </c>
      <c r="J82" s="215" t="s">
        <v>125</v>
      </c>
      <c r="K82" s="215"/>
      <c r="L82" s="215"/>
      <c r="M82" s="215"/>
      <c r="N82" s="215" t="s">
        <v>32</v>
      </c>
      <c r="O82" s="215"/>
      <c r="P82" s="215"/>
      <c r="Q82" s="215"/>
      <c r="R82" s="215"/>
      <c r="S82" s="215"/>
      <c r="T82" s="215"/>
      <c r="U82" s="215"/>
      <c r="V82" s="215"/>
      <c r="W82" s="215"/>
      <c r="X82" s="215"/>
      <c r="Y82" s="218">
        <v>25</v>
      </c>
      <c r="Z82" s="214">
        <v>0</v>
      </c>
      <c r="AA82" s="214">
        <v>0.3</v>
      </c>
    </row>
    <row r="83" spans="1:27" s="219" customFormat="1" ht="84.75" customHeight="1" x14ac:dyDescent="0.25">
      <c r="A83" s="216" t="s">
        <v>24</v>
      </c>
      <c r="B83" s="216" t="s">
        <v>25</v>
      </c>
      <c r="C83" s="244" t="s">
        <v>299</v>
      </c>
      <c r="D83" s="216" t="s">
        <v>27</v>
      </c>
      <c r="E83" s="216" t="s">
        <v>34</v>
      </c>
      <c r="F83" s="215" t="s">
        <v>73</v>
      </c>
      <c r="G83" s="215" t="s">
        <v>117</v>
      </c>
      <c r="H83" s="215" t="s">
        <v>74</v>
      </c>
      <c r="I83" s="223" t="s">
        <v>122</v>
      </c>
      <c r="J83" s="215" t="s">
        <v>125</v>
      </c>
      <c r="K83" s="215"/>
      <c r="L83" s="215"/>
      <c r="M83" s="215" t="s">
        <v>32</v>
      </c>
      <c r="N83" s="215"/>
      <c r="O83" s="215"/>
      <c r="P83" s="215"/>
      <c r="Q83" s="215"/>
      <c r="R83" s="215"/>
      <c r="S83" s="215"/>
      <c r="T83" s="215"/>
      <c r="U83" s="215"/>
      <c r="V83" s="215"/>
      <c r="W83" s="215"/>
      <c r="X83" s="215"/>
      <c r="Y83" s="218">
        <v>25</v>
      </c>
      <c r="Z83" s="214">
        <v>0</v>
      </c>
      <c r="AA83" s="214">
        <v>0.2</v>
      </c>
    </row>
    <row r="84" spans="1:27" s="219" customFormat="1" ht="84.75" customHeight="1" x14ac:dyDescent="0.25">
      <c r="A84" s="216" t="s">
        <v>24</v>
      </c>
      <c r="B84" s="216" t="s">
        <v>25</v>
      </c>
      <c r="C84" s="244" t="s">
        <v>299</v>
      </c>
      <c r="D84" s="216" t="s">
        <v>27</v>
      </c>
      <c r="E84" s="216" t="s">
        <v>34</v>
      </c>
      <c r="F84" s="215" t="s">
        <v>73</v>
      </c>
      <c r="G84" s="215" t="s">
        <v>123</v>
      </c>
      <c r="H84" s="215" t="s">
        <v>74</v>
      </c>
      <c r="I84" s="223" t="s">
        <v>794</v>
      </c>
      <c r="J84" s="215" t="s">
        <v>125</v>
      </c>
      <c r="K84" s="215"/>
      <c r="L84" s="215"/>
      <c r="M84" s="215"/>
      <c r="N84" s="215" t="s">
        <v>32</v>
      </c>
      <c r="O84" s="215"/>
      <c r="P84" s="215"/>
      <c r="Q84" s="215"/>
      <c r="R84" s="215"/>
      <c r="S84" s="215"/>
      <c r="T84" s="215"/>
      <c r="U84" s="215"/>
      <c r="V84" s="215"/>
      <c r="W84" s="215"/>
      <c r="X84" s="215"/>
      <c r="Y84" s="218">
        <v>30</v>
      </c>
      <c r="Z84" s="214">
        <v>0</v>
      </c>
      <c r="AA84" s="214">
        <v>0</v>
      </c>
    </row>
    <row r="85" spans="1:27" s="219" customFormat="1" ht="78" customHeight="1" x14ac:dyDescent="0.25">
      <c r="A85" s="216" t="s">
        <v>24</v>
      </c>
      <c r="B85" s="216" t="s">
        <v>25</v>
      </c>
      <c r="C85" s="244" t="s">
        <v>299</v>
      </c>
      <c r="D85" s="216" t="s">
        <v>130</v>
      </c>
      <c r="E85" s="216" t="s">
        <v>131</v>
      </c>
      <c r="F85" s="215" t="s">
        <v>115</v>
      </c>
      <c r="G85" s="215" t="s">
        <v>79</v>
      </c>
      <c r="H85" s="215" t="s">
        <v>74</v>
      </c>
      <c r="I85" s="223" t="s">
        <v>132</v>
      </c>
      <c r="J85" s="215" t="s">
        <v>81</v>
      </c>
      <c r="K85" s="223"/>
      <c r="L85" s="223"/>
      <c r="M85" s="223"/>
      <c r="N85" s="223"/>
      <c r="O85" s="223"/>
      <c r="P85" s="223"/>
      <c r="Q85" s="223"/>
      <c r="R85" s="223"/>
      <c r="S85" s="223"/>
      <c r="T85" s="223"/>
      <c r="U85" s="223"/>
      <c r="V85" s="223"/>
      <c r="W85" s="223"/>
      <c r="X85" s="223"/>
      <c r="Y85" s="220">
        <v>67</v>
      </c>
      <c r="Z85" s="214">
        <v>1.2238805970149254</v>
      </c>
      <c r="AA85" s="214">
        <v>0.4925373134328358</v>
      </c>
    </row>
    <row r="86" spans="1:27" s="219" customFormat="1" ht="78" customHeight="1" x14ac:dyDescent="0.25">
      <c r="A86" s="216" t="s">
        <v>24</v>
      </c>
      <c r="B86" s="216" t="s">
        <v>25</v>
      </c>
      <c r="C86" s="244" t="s">
        <v>299</v>
      </c>
      <c r="D86" s="216" t="s">
        <v>130</v>
      </c>
      <c r="E86" s="216" t="s">
        <v>131</v>
      </c>
      <c r="F86" s="215" t="s">
        <v>115</v>
      </c>
      <c r="G86" s="215" t="s">
        <v>79</v>
      </c>
      <c r="H86" s="215" t="s">
        <v>74</v>
      </c>
      <c r="I86" s="223" t="s">
        <v>133</v>
      </c>
      <c r="J86" s="215" t="s">
        <v>81</v>
      </c>
      <c r="K86" s="215"/>
      <c r="L86" s="215"/>
      <c r="M86" s="215"/>
      <c r="N86" s="215"/>
      <c r="O86" s="215"/>
      <c r="P86" s="215"/>
      <c r="Q86" s="215"/>
      <c r="R86" s="215"/>
      <c r="S86" s="215"/>
      <c r="T86" s="215"/>
      <c r="U86" s="215"/>
      <c r="V86" s="215"/>
      <c r="W86" s="215"/>
      <c r="X86" s="215"/>
      <c r="Y86" s="220">
        <v>191</v>
      </c>
      <c r="Z86" s="214">
        <v>0.58638743455497377</v>
      </c>
      <c r="AA86" s="214">
        <v>0.26178010471204188</v>
      </c>
    </row>
    <row r="87" spans="1:27" s="219" customFormat="1" ht="78" customHeight="1" x14ac:dyDescent="0.25">
      <c r="A87" s="216" t="s">
        <v>24</v>
      </c>
      <c r="B87" s="216" t="s">
        <v>25</v>
      </c>
      <c r="C87" s="244" t="s">
        <v>299</v>
      </c>
      <c r="D87" s="216" t="s">
        <v>130</v>
      </c>
      <c r="E87" s="216" t="s">
        <v>131</v>
      </c>
      <c r="F87" s="215" t="s">
        <v>115</v>
      </c>
      <c r="G87" s="215" t="s">
        <v>29</v>
      </c>
      <c r="H87" s="215" t="s">
        <v>74</v>
      </c>
      <c r="I87" s="223" t="s">
        <v>806</v>
      </c>
      <c r="J87" s="215" t="s">
        <v>55</v>
      </c>
      <c r="K87" s="215"/>
      <c r="L87" s="215"/>
      <c r="M87" s="215"/>
      <c r="N87" s="215" t="s">
        <v>32</v>
      </c>
      <c r="O87" s="215"/>
      <c r="P87" s="215"/>
      <c r="Q87" s="215"/>
      <c r="R87" s="215"/>
      <c r="S87" s="215"/>
      <c r="T87" s="215"/>
      <c r="U87" s="215"/>
      <c r="V87" s="215"/>
      <c r="W87" s="215"/>
      <c r="X87" s="215"/>
      <c r="Y87" s="220">
        <v>2284</v>
      </c>
      <c r="Z87" s="214">
        <v>9.3257443082311736E-2</v>
      </c>
      <c r="AA87" s="214">
        <v>0.26313485113835378</v>
      </c>
    </row>
    <row r="88" spans="1:27" s="219" customFormat="1" ht="78" customHeight="1" x14ac:dyDescent="0.25">
      <c r="A88" s="216" t="s">
        <v>24</v>
      </c>
      <c r="B88" s="216" t="s">
        <v>25</v>
      </c>
      <c r="C88" s="244" t="s">
        <v>299</v>
      </c>
      <c r="D88" s="216" t="s">
        <v>130</v>
      </c>
      <c r="E88" s="216" t="s">
        <v>131</v>
      </c>
      <c r="F88" s="215" t="s">
        <v>115</v>
      </c>
      <c r="G88" s="215" t="s">
        <v>29</v>
      </c>
      <c r="H88" s="215" t="s">
        <v>74</v>
      </c>
      <c r="I88" s="223" t="s">
        <v>134</v>
      </c>
      <c r="J88" s="215" t="s">
        <v>55</v>
      </c>
      <c r="K88" s="215"/>
      <c r="L88" s="215"/>
      <c r="M88" s="215"/>
      <c r="N88" s="215" t="s">
        <v>32</v>
      </c>
      <c r="O88" s="215"/>
      <c r="P88" s="215"/>
      <c r="Q88" s="215"/>
      <c r="R88" s="215"/>
      <c r="S88" s="215"/>
      <c r="T88" s="215"/>
      <c r="U88" s="215"/>
      <c r="V88" s="215"/>
      <c r="W88" s="215"/>
      <c r="X88" s="215"/>
      <c r="Y88" s="220">
        <v>1205</v>
      </c>
      <c r="Z88" s="214">
        <v>0.2074688796680498</v>
      </c>
      <c r="AA88" s="214">
        <v>0.31120331950207469</v>
      </c>
    </row>
    <row r="89" spans="1:27" s="219" customFormat="1" ht="78" customHeight="1" x14ac:dyDescent="0.25">
      <c r="A89" s="216" t="s">
        <v>24</v>
      </c>
      <c r="B89" s="216" t="s">
        <v>25</v>
      </c>
      <c r="C89" s="244" t="s">
        <v>299</v>
      </c>
      <c r="D89" s="216" t="s">
        <v>130</v>
      </c>
      <c r="E89" s="216" t="s">
        <v>131</v>
      </c>
      <c r="F89" s="215" t="s">
        <v>115</v>
      </c>
      <c r="G89" s="215" t="s">
        <v>29</v>
      </c>
      <c r="H89" s="215" t="s">
        <v>74</v>
      </c>
      <c r="I89" s="225" t="s">
        <v>135</v>
      </c>
      <c r="J89" s="215" t="s">
        <v>36</v>
      </c>
      <c r="K89" s="215"/>
      <c r="L89" s="215"/>
      <c r="M89" s="215"/>
      <c r="N89" s="215" t="s">
        <v>32</v>
      </c>
      <c r="O89" s="215"/>
      <c r="P89" s="215"/>
      <c r="Q89" s="215"/>
      <c r="R89" s="215"/>
      <c r="S89" s="215"/>
      <c r="T89" s="215"/>
      <c r="U89" s="215"/>
      <c r="V89" s="215"/>
      <c r="W89" s="215"/>
      <c r="X89" s="215"/>
      <c r="Y89" s="220">
        <v>2</v>
      </c>
      <c r="Z89" s="214">
        <v>0</v>
      </c>
      <c r="AA89" s="214">
        <v>0</v>
      </c>
    </row>
    <row r="90" spans="1:27" s="219" customFormat="1" ht="78" customHeight="1" x14ac:dyDescent="0.25">
      <c r="A90" s="216" t="s">
        <v>24</v>
      </c>
      <c r="B90" s="216" t="s">
        <v>25</v>
      </c>
      <c r="C90" s="244" t="s">
        <v>299</v>
      </c>
      <c r="D90" s="216" t="s">
        <v>130</v>
      </c>
      <c r="E90" s="216" t="s">
        <v>131</v>
      </c>
      <c r="F90" s="215" t="s">
        <v>115</v>
      </c>
      <c r="G90" s="215" t="s">
        <v>29</v>
      </c>
      <c r="H90" s="215" t="s">
        <v>74</v>
      </c>
      <c r="I90" s="223" t="s">
        <v>136</v>
      </c>
      <c r="J90" s="215" t="s">
        <v>36</v>
      </c>
      <c r="K90" s="215"/>
      <c r="L90" s="215"/>
      <c r="M90" s="215" t="s">
        <v>32</v>
      </c>
      <c r="N90" s="215"/>
      <c r="O90" s="215"/>
      <c r="P90" s="215"/>
      <c r="Q90" s="215"/>
      <c r="R90" s="215"/>
      <c r="S90" s="215"/>
      <c r="T90" s="215"/>
      <c r="U90" s="215"/>
      <c r="V90" s="215"/>
      <c r="W90" s="215"/>
      <c r="X90" s="215"/>
      <c r="Y90" s="220">
        <v>965</v>
      </c>
      <c r="Z90" s="214">
        <v>0.12435233160621761</v>
      </c>
      <c r="AA90" s="214">
        <v>0.18238341968911917</v>
      </c>
    </row>
    <row r="91" spans="1:27" s="219" customFormat="1" ht="78" customHeight="1" x14ac:dyDescent="0.25">
      <c r="A91" s="216" t="s">
        <v>24</v>
      </c>
      <c r="B91" s="216" t="s">
        <v>25</v>
      </c>
      <c r="C91" s="244" t="s">
        <v>299</v>
      </c>
      <c r="D91" s="216" t="s">
        <v>130</v>
      </c>
      <c r="E91" s="216" t="s">
        <v>130</v>
      </c>
      <c r="F91" s="215" t="s">
        <v>28</v>
      </c>
      <c r="G91" s="215" t="s">
        <v>39</v>
      </c>
      <c r="H91" s="215" t="s">
        <v>74</v>
      </c>
      <c r="I91" s="223" t="s">
        <v>139</v>
      </c>
      <c r="J91" s="215" t="s">
        <v>55</v>
      </c>
      <c r="K91" s="215" t="s">
        <v>32</v>
      </c>
      <c r="L91" s="215"/>
      <c r="M91" s="215"/>
      <c r="N91" s="215" t="s">
        <v>140</v>
      </c>
      <c r="O91" s="215"/>
      <c r="P91" s="215"/>
      <c r="Q91" s="215"/>
      <c r="R91" s="215"/>
      <c r="S91" s="215"/>
      <c r="T91" s="215"/>
      <c r="U91" s="215"/>
      <c r="V91" s="215"/>
      <c r="W91" s="215"/>
      <c r="X91" s="215"/>
      <c r="Y91" s="220">
        <v>81.5</v>
      </c>
      <c r="Z91" s="214">
        <v>0</v>
      </c>
      <c r="AA91" s="214">
        <v>0</v>
      </c>
    </row>
    <row r="92" spans="1:27" s="219" customFormat="1" ht="78" customHeight="1" x14ac:dyDescent="0.25">
      <c r="A92" s="216" t="s">
        <v>24</v>
      </c>
      <c r="B92" s="216" t="s">
        <v>25</v>
      </c>
      <c r="C92" s="244" t="s">
        <v>299</v>
      </c>
      <c r="D92" s="216" t="s">
        <v>130</v>
      </c>
      <c r="E92" s="216" t="s">
        <v>141</v>
      </c>
      <c r="F92" s="215" t="s">
        <v>28</v>
      </c>
      <c r="G92" s="215" t="s">
        <v>79</v>
      </c>
      <c r="H92" s="215" t="s">
        <v>74</v>
      </c>
      <c r="I92" s="223" t="s">
        <v>142</v>
      </c>
      <c r="J92" s="215" t="s">
        <v>63</v>
      </c>
      <c r="K92" s="215" t="s">
        <v>32</v>
      </c>
      <c r="L92" s="215"/>
      <c r="M92" s="215"/>
      <c r="N92" s="215"/>
      <c r="O92" s="215"/>
      <c r="P92" s="215"/>
      <c r="Q92" s="215"/>
      <c r="R92" s="215"/>
      <c r="S92" s="215"/>
      <c r="T92" s="215"/>
      <c r="U92" s="215"/>
      <c r="V92" s="215"/>
      <c r="W92" s="215"/>
      <c r="X92" s="215"/>
      <c r="Y92" s="220">
        <v>8.1</v>
      </c>
      <c r="Z92" s="214">
        <v>0</v>
      </c>
      <c r="AA92" s="214">
        <v>0</v>
      </c>
    </row>
    <row r="93" spans="1:27" s="219" customFormat="1" ht="78" customHeight="1" x14ac:dyDescent="0.25">
      <c r="A93" s="216" t="s">
        <v>24</v>
      </c>
      <c r="B93" s="216" t="s">
        <v>25</v>
      </c>
      <c r="C93" s="244" t="s">
        <v>299</v>
      </c>
      <c r="D93" s="216" t="s">
        <v>130</v>
      </c>
      <c r="E93" s="216" t="s">
        <v>130</v>
      </c>
      <c r="F93" s="215" t="s">
        <v>143</v>
      </c>
      <c r="G93" s="215" t="s">
        <v>79</v>
      </c>
      <c r="H93" s="215" t="s">
        <v>74</v>
      </c>
      <c r="I93" s="223" t="s">
        <v>144</v>
      </c>
      <c r="J93" s="215" t="s">
        <v>55</v>
      </c>
      <c r="K93" s="215" t="s">
        <v>32</v>
      </c>
      <c r="L93" s="215"/>
      <c r="M93" s="215"/>
      <c r="N93" s="215" t="s">
        <v>140</v>
      </c>
      <c r="O93" s="215"/>
      <c r="P93" s="215"/>
      <c r="Q93" s="215"/>
      <c r="R93" s="215"/>
      <c r="S93" s="215"/>
      <c r="T93" s="215"/>
      <c r="U93" s="215"/>
      <c r="V93" s="215"/>
      <c r="W93" s="215"/>
      <c r="X93" s="215"/>
      <c r="Y93" s="220">
        <v>69.7</v>
      </c>
      <c r="Z93" s="214">
        <v>0</v>
      </c>
      <c r="AA93" s="214">
        <v>0</v>
      </c>
    </row>
    <row r="94" spans="1:27" s="219" customFormat="1" ht="78" customHeight="1" x14ac:dyDescent="0.25">
      <c r="A94" s="216" t="s">
        <v>24</v>
      </c>
      <c r="B94" s="216" t="s">
        <v>25</v>
      </c>
      <c r="C94" s="244" t="s">
        <v>299</v>
      </c>
      <c r="D94" s="216" t="s">
        <v>130</v>
      </c>
      <c r="E94" s="216" t="s">
        <v>141</v>
      </c>
      <c r="F94" s="215" t="s">
        <v>145</v>
      </c>
      <c r="G94" s="215" t="s">
        <v>29</v>
      </c>
      <c r="H94" s="215" t="s">
        <v>74</v>
      </c>
      <c r="I94" s="217" t="s">
        <v>146</v>
      </c>
      <c r="J94" s="215" t="s">
        <v>63</v>
      </c>
      <c r="K94" s="215" t="s">
        <v>32</v>
      </c>
      <c r="L94" s="215"/>
      <c r="M94" s="215"/>
      <c r="N94" s="215" t="s">
        <v>32</v>
      </c>
      <c r="O94" s="215"/>
      <c r="P94" s="215"/>
      <c r="Q94" s="215"/>
      <c r="R94" s="215"/>
      <c r="S94" s="215"/>
      <c r="T94" s="215"/>
      <c r="U94" s="215"/>
      <c r="V94" s="215"/>
      <c r="W94" s="215"/>
      <c r="X94" s="215"/>
      <c r="Y94" s="220">
        <v>2.87</v>
      </c>
      <c r="Z94" s="214">
        <v>0</v>
      </c>
      <c r="AA94" s="214">
        <v>0</v>
      </c>
    </row>
    <row r="95" spans="1:27" s="219" customFormat="1" ht="78" customHeight="1" x14ac:dyDescent="0.25">
      <c r="A95" s="216" t="s">
        <v>24</v>
      </c>
      <c r="B95" s="216" t="s">
        <v>25</v>
      </c>
      <c r="C95" s="244" t="s">
        <v>299</v>
      </c>
      <c r="D95" s="216" t="s">
        <v>130</v>
      </c>
      <c r="E95" s="216" t="s">
        <v>141</v>
      </c>
      <c r="F95" s="215" t="s">
        <v>145</v>
      </c>
      <c r="G95" s="215" t="s">
        <v>79</v>
      </c>
      <c r="H95" s="215" t="s">
        <v>74</v>
      </c>
      <c r="I95" s="225" t="s">
        <v>147</v>
      </c>
      <c r="J95" s="215" t="s">
        <v>55</v>
      </c>
      <c r="K95" s="215" t="s">
        <v>32</v>
      </c>
      <c r="L95" s="215"/>
      <c r="M95" s="215"/>
      <c r="N95" s="215" t="s">
        <v>140</v>
      </c>
      <c r="O95" s="215"/>
      <c r="P95" s="215"/>
      <c r="Q95" s="215"/>
      <c r="R95" s="215"/>
      <c r="S95" s="215"/>
      <c r="T95" s="215"/>
      <c r="U95" s="215"/>
      <c r="V95" s="215"/>
      <c r="W95" s="215"/>
      <c r="X95" s="215"/>
      <c r="Y95" s="220">
        <v>4.5999999999999996</v>
      </c>
      <c r="Z95" s="214">
        <v>0</v>
      </c>
      <c r="AA95" s="214">
        <v>0</v>
      </c>
    </row>
    <row r="96" spans="1:27" s="219" customFormat="1" ht="78" customHeight="1" x14ac:dyDescent="0.25">
      <c r="A96" s="216" t="s">
        <v>24</v>
      </c>
      <c r="B96" s="216" t="s">
        <v>25</v>
      </c>
      <c r="C96" s="244" t="s">
        <v>299</v>
      </c>
      <c r="D96" s="216" t="s">
        <v>130</v>
      </c>
      <c r="E96" s="216" t="s">
        <v>148</v>
      </c>
      <c r="F96" s="215" t="s">
        <v>145</v>
      </c>
      <c r="G96" s="215" t="s">
        <v>79</v>
      </c>
      <c r="H96" s="215" t="s">
        <v>74</v>
      </c>
      <c r="I96" s="223" t="s">
        <v>149</v>
      </c>
      <c r="J96" s="215" t="s">
        <v>81</v>
      </c>
      <c r="K96" s="215"/>
      <c r="L96" s="215">
        <v>3932</v>
      </c>
      <c r="M96" s="215"/>
      <c r="N96" s="215"/>
      <c r="O96" s="215"/>
      <c r="P96" s="215"/>
      <c r="Q96" s="215"/>
      <c r="R96" s="215"/>
      <c r="S96" s="215"/>
      <c r="T96" s="215"/>
      <c r="U96" s="215"/>
      <c r="V96" s="215"/>
      <c r="W96" s="215"/>
      <c r="X96" s="215"/>
      <c r="Y96" s="220">
        <v>2000</v>
      </c>
      <c r="Z96" s="214">
        <v>0</v>
      </c>
      <c r="AA96" s="214">
        <v>0</v>
      </c>
    </row>
    <row r="97" spans="1:27" s="219" customFormat="1" ht="78" customHeight="1" x14ac:dyDescent="0.25">
      <c r="A97" s="216" t="s">
        <v>24</v>
      </c>
      <c r="B97" s="216" t="s">
        <v>25</v>
      </c>
      <c r="C97" s="244" t="s">
        <v>299</v>
      </c>
      <c r="D97" s="216" t="s">
        <v>130</v>
      </c>
      <c r="E97" s="216" t="s">
        <v>148</v>
      </c>
      <c r="F97" s="215" t="s">
        <v>143</v>
      </c>
      <c r="G97" s="215" t="s">
        <v>79</v>
      </c>
      <c r="H97" s="215" t="s">
        <v>74</v>
      </c>
      <c r="I97" s="223" t="s">
        <v>150</v>
      </c>
      <c r="J97" s="215" t="s">
        <v>81</v>
      </c>
      <c r="K97" s="215"/>
      <c r="L97" s="215">
        <v>3932</v>
      </c>
      <c r="M97" s="215"/>
      <c r="N97" s="215"/>
      <c r="O97" s="215"/>
      <c r="P97" s="215"/>
      <c r="Q97" s="215"/>
      <c r="R97" s="215"/>
      <c r="S97" s="215"/>
      <c r="T97" s="215"/>
      <c r="U97" s="215"/>
      <c r="V97" s="215"/>
      <c r="W97" s="215"/>
      <c r="X97" s="215"/>
      <c r="Y97" s="220">
        <v>500</v>
      </c>
      <c r="Z97" s="214">
        <v>0</v>
      </c>
      <c r="AA97" s="214">
        <v>0</v>
      </c>
    </row>
    <row r="98" spans="1:27" s="219" customFormat="1" ht="78" customHeight="1" x14ac:dyDescent="0.25">
      <c r="A98" s="216" t="s">
        <v>24</v>
      </c>
      <c r="B98" s="216" t="s">
        <v>25</v>
      </c>
      <c r="C98" s="244" t="s">
        <v>299</v>
      </c>
      <c r="D98" s="216" t="s">
        <v>130</v>
      </c>
      <c r="E98" s="216" t="s">
        <v>148</v>
      </c>
      <c r="F98" s="215" t="s">
        <v>143</v>
      </c>
      <c r="G98" s="215" t="s">
        <v>79</v>
      </c>
      <c r="H98" s="215" t="s">
        <v>74</v>
      </c>
      <c r="I98" s="223" t="s">
        <v>151</v>
      </c>
      <c r="J98" s="215" t="s">
        <v>81</v>
      </c>
      <c r="K98" s="215" t="s">
        <v>32</v>
      </c>
      <c r="L98" s="215"/>
      <c r="M98" s="215"/>
      <c r="N98" s="215" t="s">
        <v>93</v>
      </c>
      <c r="O98" s="215"/>
      <c r="P98" s="215"/>
      <c r="Q98" s="215"/>
      <c r="R98" s="215"/>
      <c r="S98" s="215"/>
      <c r="T98" s="215"/>
      <c r="U98" s="215"/>
      <c r="V98" s="215"/>
      <c r="W98" s="215"/>
      <c r="X98" s="215"/>
      <c r="Y98" s="220">
        <v>6.2</v>
      </c>
      <c r="Z98" s="214">
        <v>0</v>
      </c>
      <c r="AA98" s="214">
        <v>0</v>
      </c>
    </row>
    <row r="99" spans="1:27" s="219" customFormat="1" ht="78" customHeight="1" x14ac:dyDescent="0.25">
      <c r="A99" s="216" t="s">
        <v>24</v>
      </c>
      <c r="B99" s="216" t="s">
        <v>25</v>
      </c>
      <c r="C99" s="244" t="s">
        <v>299</v>
      </c>
      <c r="D99" s="216" t="s">
        <v>130</v>
      </c>
      <c r="E99" s="216" t="s">
        <v>148</v>
      </c>
      <c r="F99" s="215" t="s">
        <v>143</v>
      </c>
      <c r="G99" s="215" t="s">
        <v>79</v>
      </c>
      <c r="H99" s="215" t="s">
        <v>74</v>
      </c>
      <c r="I99" s="223" t="s">
        <v>152</v>
      </c>
      <c r="J99" s="215" t="s">
        <v>81</v>
      </c>
      <c r="K99" s="215"/>
      <c r="L99" s="215"/>
      <c r="M99" s="215"/>
      <c r="N99" s="215" t="s">
        <v>93</v>
      </c>
      <c r="O99" s="215"/>
      <c r="P99" s="215"/>
      <c r="Q99" s="215"/>
      <c r="R99" s="215"/>
      <c r="S99" s="215"/>
      <c r="T99" s="215"/>
      <c r="U99" s="215"/>
      <c r="V99" s="215"/>
      <c r="W99" s="215"/>
      <c r="X99" s="215"/>
      <c r="Y99" s="220">
        <v>12.9</v>
      </c>
      <c r="Z99" s="214">
        <v>0</v>
      </c>
      <c r="AA99" s="214">
        <v>0</v>
      </c>
    </row>
    <row r="100" spans="1:27" s="219" customFormat="1" ht="78" customHeight="1" x14ac:dyDescent="0.25">
      <c r="A100" s="216" t="s">
        <v>24</v>
      </c>
      <c r="B100" s="216" t="s">
        <v>25</v>
      </c>
      <c r="C100" s="244" t="s">
        <v>299</v>
      </c>
      <c r="D100" s="216" t="s">
        <v>130</v>
      </c>
      <c r="E100" s="216" t="s">
        <v>141</v>
      </c>
      <c r="F100" s="215" t="s">
        <v>143</v>
      </c>
      <c r="G100" s="215" t="s">
        <v>79</v>
      </c>
      <c r="H100" s="215" t="s">
        <v>74</v>
      </c>
      <c r="I100" s="223" t="s">
        <v>153</v>
      </c>
      <c r="J100" s="215" t="s">
        <v>55</v>
      </c>
      <c r="K100" s="215" t="s">
        <v>32</v>
      </c>
      <c r="L100" s="215"/>
      <c r="M100" s="215"/>
      <c r="N100" s="215"/>
      <c r="O100" s="215"/>
      <c r="P100" s="215"/>
      <c r="Q100" s="215"/>
      <c r="R100" s="215"/>
      <c r="S100" s="215"/>
      <c r="T100" s="215"/>
      <c r="U100" s="215"/>
      <c r="V100" s="215"/>
      <c r="W100" s="215"/>
      <c r="X100" s="215"/>
      <c r="Y100" s="218">
        <v>16</v>
      </c>
      <c r="Z100" s="214">
        <v>0</v>
      </c>
      <c r="AA100" s="214">
        <v>0</v>
      </c>
    </row>
    <row r="101" spans="1:27" s="219" customFormat="1" ht="78" customHeight="1" x14ac:dyDescent="0.25">
      <c r="A101" s="216" t="s">
        <v>24</v>
      </c>
      <c r="B101" s="216" t="s">
        <v>25</v>
      </c>
      <c r="C101" s="244" t="s">
        <v>299</v>
      </c>
      <c r="D101" s="216" t="s">
        <v>130</v>
      </c>
      <c r="E101" s="216" t="s">
        <v>148</v>
      </c>
      <c r="F101" s="215" t="s">
        <v>154</v>
      </c>
      <c r="G101" s="215" t="s">
        <v>79</v>
      </c>
      <c r="H101" s="215" t="s">
        <v>74</v>
      </c>
      <c r="I101" s="223" t="s">
        <v>155</v>
      </c>
      <c r="J101" s="215" t="s">
        <v>81</v>
      </c>
      <c r="K101" s="215"/>
      <c r="L101" s="215"/>
      <c r="M101" s="215"/>
      <c r="N101" s="215"/>
      <c r="O101" s="215"/>
      <c r="P101" s="215"/>
      <c r="Q101" s="215"/>
      <c r="R101" s="215"/>
      <c r="S101" s="215"/>
      <c r="T101" s="215"/>
      <c r="U101" s="215"/>
      <c r="V101" s="215"/>
      <c r="W101" s="215"/>
      <c r="X101" s="215"/>
      <c r="Y101" s="220">
        <v>100</v>
      </c>
      <c r="Z101" s="214">
        <v>0</v>
      </c>
      <c r="AA101" s="214">
        <v>1</v>
      </c>
    </row>
    <row r="102" spans="1:27" s="219" customFormat="1" ht="78" customHeight="1" x14ac:dyDescent="0.25">
      <c r="A102" s="216" t="s">
        <v>24</v>
      </c>
      <c r="B102" s="216" t="s">
        <v>25</v>
      </c>
      <c r="C102" s="244" t="s">
        <v>299</v>
      </c>
      <c r="D102" s="216" t="s">
        <v>130</v>
      </c>
      <c r="E102" s="216" t="s">
        <v>131</v>
      </c>
      <c r="F102" s="215" t="s">
        <v>115</v>
      </c>
      <c r="G102" s="215" t="s">
        <v>156</v>
      </c>
      <c r="H102" s="215" t="s">
        <v>74</v>
      </c>
      <c r="I102" s="223" t="s">
        <v>157</v>
      </c>
      <c r="J102" s="215" t="s">
        <v>119</v>
      </c>
      <c r="K102" s="215"/>
      <c r="L102" s="215"/>
      <c r="M102" s="215" t="s">
        <v>32</v>
      </c>
      <c r="N102" s="215"/>
      <c r="O102" s="215"/>
      <c r="P102" s="215"/>
      <c r="Q102" s="215"/>
      <c r="R102" s="215"/>
      <c r="S102" s="215"/>
      <c r="T102" s="215"/>
      <c r="U102" s="215"/>
      <c r="V102" s="215"/>
      <c r="W102" s="215"/>
      <c r="X102" s="215"/>
      <c r="Y102" s="220">
        <v>1</v>
      </c>
      <c r="Z102" s="214">
        <v>0</v>
      </c>
      <c r="AA102" s="214">
        <v>0</v>
      </c>
    </row>
    <row r="103" spans="1:27" s="219" customFormat="1" ht="78" customHeight="1" x14ac:dyDescent="0.25">
      <c r="A103" s="216" t="s">
        <v>24</v>
      </c>
      <c r="B103" s="216" t="s">
        <v>25</v>
      </c>
      <c r="C103" s="244" t="s">
        <v>299</v>
      </c>
      <c r="D103" s="216" t="s">
        <v>130</v>
      </c>
      <c r="E103" s="216" t="s">
        <v>131</v>
      </c>
      <c r="F103" s="215" t="s">
        <v>115</v>
      </c>
      <c r="G103" s="215" t="s">
        <v>156</v>
      </c>
      <c r="H103" s="215" t="s">
        <v>74</v>
      </c>
      <c r="I103" s="223" t="s">
        <v>158</v>
      </c>
      <c r="J103" s="215" t="s">
        <v>119</v>
      </c>
      <c r="K103" s="215"/>
      <c r="L103" s="215"/>
      <c r="M103" s="215" t="s">
        <v>32</v>
      </c>
      <c r="N103" s="215"/>
      <c r="O103" s="215"/>
      <c r="P103" s="215"/>
      <c r="Q103" s="215"/>
      <c r="R103" s="215"/>
      <c r="S103" s="215"/>
      <c r="T103" s="215"/>
      <c r="U103" s="215"/>
      <c r="V103" s="215"/>
      <c r="W103" s="215"/>
      <c r="X103" s="215"/>
      <c r="Y103" s="220">
        <v>40</v>
      </c>
      <c r="Z103" s="214">
        <v>0</v>
      </c>
      <c r="AA103" s="214">
        <v>0</v>
      </c>
    </row>
    <row r="104" spans="1:27" s="219" customFormat="1" ht="78" customHeight="1" x14ac:dyDescent="0.25">
      <c r="A104" s="216" t="s">
        <v>24</v>
      </c>
      <c r="B104" s="216" t="s">
        <v>25</v>
      </c>
      <c r="C104" s="244" t="s">
        <v>299</v>
      </c>
      <c r="D104" s="216" t="s">
        <v>130</v>
      </c>
      <c r="E104" s="216" t="s">
        <v>148</v>
      </c>
      <c r="F104" s="215" t="s">
        <v>154</v>
      </c>
      <c r="G104" s="215" t="s">
        <v>79</v>
      </c>
      <c r="H104" s="215" t="s">
        <v>74</v>
      </c>
      <c r="I104" s="223" t="s">
        <v>841</v>
      </c>
      <c r="J104" s="215" t="s">
        <v>81</v>
      </c>
      <c r="K104" s="215"/>
      <c r="L104" s="215"/>
      <c r="M104" s="215"/>
      <c r="N104" s="215"/>
      <c r="O104" s="215"/>
      <c r="P104" s="215"/>
      <c r="Q104" s="215"/>
      <c r="R104" s="215"/>
      <c r="S104" s="215"/>
      <c r="T104" s="215"/>
      <c r="U104" s="215"/>
      <c r="V104" s="215"/>
      <c r="W104" s="215"/>
      <c r="X104" s="215"/>
      <c r="Y104" s="218">
        <v>6.2</v>
      </c>
      <c r="Z104" s="214">
        <v>0</v>
      </c>
      <c r="AA104" s="214">
        <v>0</v>
      </c>
    </row>
    <row r="105" spans="1:27" s="219" customFormat="1" ht="78" customHeight="1" x14ac:dyDescent="0.25">
      <c r="A105" s="216" t="s">
        <v>24</v>
      </c>
      <c r="B105" s="216" t="s">
        <v>25</v>
      </c>
      <c r="C105" s="244" t="s">
        <v>299</v>
      </c>
      <c r="D105" s="216" t="s">
        <v>130</v>
      </c>
      <c r="E105" s="216" t="s">
        <v>148</v>
      </c>
      <c r="F105" s="215" t="s">
        <v>154</v>
      </c>
      <c r="G105" s="215" t="s">
        <v>79</v>
      </c>
      <c r="H105" s="215" t="s">
        <v>74</v>
      </c>
      <c r="I105" s="223" t="s">
        <v>843</v>
      </c>
      <c r="J105" s="215" t="s">
        <v>81</v>
      </c>
      <c r="K105" s="215"/>
      <c r="L105" s="215"/>
      <c r="M105" s="215"/>
      <c r="N105" s="215"/>
      <c r="O105" s="215"/>
      <c r="P105" s="215"/>
      <c r="Q105" s="215"/>
      <c r="R105" s="215"/>
      <c r="S105" s="215"/>
      <c r="T105" s="215"/>
      <c r="U105" s="215"/>
      <c r="V105" s="215"/>
      <c r="W105" s="215"/>
      <c r="X105" s="215"/>
      <c r="Y105" s="218">
        <v>12.9</v>
      </c>
      <c r="Z105" s="214">
        <v>0</v>
      </c>
      <c r="AA105" s="214">
        <v>0</v>
      </c>
    </row>
    <row r="106" spans="1:27" s="219" customFormat="1" ht="78" customHeight="1" x14ac:dyDescent="0.25">
      <c r="A106" s="216" t="s">
        <v>24</v>
      </c>
      <c r="B106" s="216" t="s">
        <v>25</v>
      </c>
      <c r="C106" s="244" t="s">
        <v>299</v>
      </c>
      <c r="D106" s="216" t="s">
        <v>130</v>
      </c>
      <c r="E106" s="216" t="s">
        <v>148</v>
      </c>
      <c r="F106" s="228" t="s">
        <v>154</v>
      </c>
      <c r="G106" s="228" t="s">
        <v>79</v>
      </c>
      <c r="H106" s="228" t="s">
        <v>74</v>
      </c>
      <c r="I106" s="223" t="s">
        <v>845</v>
      </c>
      <c r="J106" s="215" t="s">
        <v>846</v>
      </c>
      <c r="K106" s="228"/>
      <c r="L106" s="228"/>
      <c r="M106" s="228"/>
      <c r="N106" s="228"/>
      <c r="O106" s="228"/>
      <c r="P106" s="228"/>
      <c r="Q106" s="228"/>
      <c r="R106" s="228"/>
      <c r="S106" s="228"/>
      <c r="T106" s="228"/>
      <c r="U106" s="228"/>
      <c r="V106" s="228"/>
      <c r="W106" s="228"/>
      <c r="X106" s="228"/>
      <c r="Y106" s="229"/>
      <c r="Z106" s="214"/>
      <c r="AA106" s="214"/>
    </row>
    <row r="107" spans="1:27" s="219" customFormat="1" ht="84.75" customHeight="1" x14ac:dyDescent="0.25">
      <c r="A107" s="216" t="s">
        <v>24</v>
      </c>
      <c r="B107" s="216" t="s">
        <v>25</v>
      </c>
      <c r="C107" s="244" t="s">
        <v>299</v>
      </c>
      <c r="D107" s="216" t="s">
        <v>177</v>
      </c>
      <c r="E107" s="216" t="s">
        <v>177</v>
      </c>
      <c r="F107" s="215" t="s">
        <v>28</v>
      </c>
      <c r="G107" s="215" t="s">
        <v>175</v>
      </c>
      <c r="H107" s="215" t="s">
        <v>74</v>
      </c>
      <c r="I107" s="223" t="s">
        <v>178</v>
      </c>
      <c r="J107" s="215" t="s">
        <v>10</v>
      </c>
      <c r="K107" s="215"/>
      <c r="L107" s="215"/>
      <c r="M107" s="215" t="s">
        <v>32</v>
      </c>
      <c r="N107" s="215"/>
      <c r="O107" s="215"/>
      <c r="P107" s="215"/>
      <c r="Q107" s="215"/>
      <c r="R107" s="215"/>
      <c r="S107" s="215"/>
      <c r="T107" s="215"/>
      <c r="U107" s="215"/>
      <c r="V107" s="215"/>
      <c r="W107" s="215"/>
      <c r="X107" s="215"/>
      <c r="Y107" s="220">
        <v>100</v>
      </c>
      <c r="Z107" s="214">
        <v>0</v>
      </c>
      <c r="AA107" s="214">
        <v>0.3</v>
      </c>
    </row>
    <row r="108" spans="1:27" s="219" customFormat="1" ht="84.75" customHeight="1" x14ac:dyDescent="0.25">
      <c r="A108" s="216" t="s">
        <v>24</v>
      </c>
      <c r="B108" s="216" t="s">
        <v>25</v>
      </c>
      <c r="C108" s="244" t="s">
        <v>299</v>
      </c>
      <c r="D108" s="216" t="s">
        <v>177</v>
      </c>
      <c r="E108" s="216" t="s">
        <v>179</v>
      </c>
      <c r="F108" s="215" t="s">
        <v>28</v>
      </c>
      <c r="G108" s="215" t="s">
        <v>175</v>
      </c>
      <c r="H108" s="215" t="s">
        <v>180</v>
      </c>
      <c r="I108" s="223" t="s">
        <v>181</v>
      </c>
      <c r="J108" s="215" t="s">
        <v>10</v>
      </c>
      <c r="K108" s="215"/>
      <c r="L108" s="215"/>
      <c r="M108" s="215"/>
      <c r="N108" s="215"/>
      <c r="O108" s="215"/>
      <c r="P108" s="215"/>
      <c r="Q108" s="215"/>
      <c r="R108" s="215"/>
      <c r="S108" s="215"/>
      <c r="T108" s="215"/>
      <c r="U108" s="215"/>
      <c r="V108" s="215"/>
      <c r="W108" s="215"/>
      <c r="X108" s="215"/>
      <c r="Y108" s="220">
        <v>96</v>
      </c>
      <c r="Z108" s="214">
        <v>1</v>
      </c>
      <c r="AA108" s="214">
        <v>0</v>
      </c>
    </row>
    <row r="109" spans="1:27" s="219" customFormat="1" ht="84.75" customHeight="1" x14ac:dyDescent="0.25">
      <c r="A109" s="216" t="s">
        <v>24</v>
      </c>
      <c r="B109" s="216" t="s">
        <v>25</v>
      </c>
      <c r="C109" s="244" t="s">
        <v>299</v>
      </c>
      <c r="D109" s="216" t="s">
        <v>177</v>
      </c>
      <c r="E109" s="216" t="s">
        <v>182</v>
      </c>
      <c r="F109" s="215" t="s">
        <v>28</v>
      </c>
      <c r="G109" s="215" t="s">
        <v>175</v>
      </c>
      <c r="H109" s="215" t="s">
        <v>180</v>
      </c>
      <c r="I109" s="223" t="s">
        <v>183</v>
      </c>
      <c r="J109" s="215" t="s">
        <v>36</v>
      </c>
      <c r="K109" s="215"/>
      <c r="L109" s="215"/>
      <c r="M109" s="215"/>
      <c r="N109" s="215"/>
      <c r="O109" s="215"/>
      <c r="P109" s="215"/>
      <c r="Q109" s="215"/>
      <c r="R109" s="215"/>
      <c r="S109" s="215"/>
      <c r="T109" s="215"/>
      <c r="U109" s="215"/>
      <c r="V109" s="215"/>
      <c r="W109" s="215"/>
      <c r="X109" s="215"/>
      <c r="Y109" s="220">
        <v>20</v>
      </c>
      <c r="Z109" s="214">
        <v>1.05</v>
      </c>
      <c r="AA109" s="214">
        <v>0</v>
      </c>
    </row>
    <row r="110" spans="1:27" s="219" customFormat="1" ht="84.75" customHeight="1" x14ac:dyDescent="0.25">
      <c r="A110" s="216" t="s">
        <v>24</v>
      </c>
      <c r="B110" s="216" t="s">
        <v>25</v>
      </c>
      <c r="C110" s="244" t="s">
        <v>299</v>
      </c>
      <c r="D110" s="216" t="s">
        <v>177</v>
      </c>
      <c r="E110" s="216" t="s">
        <v>182</v>
      </c>
      <c r="F110" s="215" t="s">
        <v>28</v>
      </c>
      <c r="G110" s="215" t="s">
        <v>175</v>
      </c>
      <c r="H110" s="215" t="s">
        <v>180</v>
      </c>
      <c r="I110" s="223" t="s">
        <v>184</v>
      </c>
      <c r="J110" s="215" t="s">
        <v>36</v>
      </c>
      <c r="K110" s="215" t="s">
        <v>32</v>
      </c>
      <c r="L110" s="215"/>
      <c r="M110" s="215"/>
      <c r="N110" s="215"/>
      <c r="O110" s="215"/>
      <c r="P110" s="215"/>
      <c r="Q110" s="215"/>
      <c r="R110" s="215"/>
      <c r="S110" s="215"/>
      <c r="T110" s="215"/>
      <c r="U110" s="215"/>
      <c r="V110" s="215"/>
      <c r="W110" s="215"/>
      <c r="X110" s="215"/>
      <c r="Y110" s="220">
        <v>96</v>
      </c>
      <c r="Z110" s="214">
        <v>0.85416666666666663</v>
      </c>
      <c r="AA110" s="214">
        <v>0.3125</v>
      </c>
    </row>
    <row r="111" spans="1:27" s="219" customFormat="1" ht="84.75" customHeight="1" x14ac:dyDescent="0.25">
      <c r="A111" s="216" t="s">
        <v>24</v>
      </c>
      <c r="B111" s="216" t="s">
        <v>25</v>
      </c>
      <c r="C111" s="244" t="s">
        <v>299</v>
      </c>
      <c r="D111" s="216" t="s">
        <v>177</v>
      </c>
      <c r="E111" s="216" t="s">
        <v>185</v>
      </c>
      <c r="F111" s="215" t="s">
        <v>28</v>
      </c>
      <c r="G111" s="215" t="s">
        <v>175</v>
      </c>
      <c r="H111" s="215" t="s">
        <v>180</v>
      </c>
      <c r="I111" s="223" t="s">
        <v>859</v>
      </c>
      <c r="J111" s="215" t="s">
        <v>10</v>
      </c>
      <c r="K111" s="215" t="s">
        <v>32</v>
      </c>
      <c r="L111" s="215"/>
      <c r="M111" s="215"/>
      <c r="N111" s="215"/>
      <c r="O111" s="215"/>
      <c r="P111" s="215"/>
      <c r="Q111" s="215"/>
      <c r="R111" s="215"/>
      <c r="S111" s="215"/>
      <c r="T111" s="215"/>
      <c r="U111" s="215"/>
      <c r="V111" s="215"/>
      <c r="W111" s="215"/>
      <c r="X111" s="215"/>
      <c r="Y111" s="220">
        <v>70</v>
      </c>
      <c r="Z111" s="214">
        <v>0.55714285714285716</v>
      </c>
      <c r="AA111" s="214">
        <v>0.4</v>
      </c>
    </row>
    <row r="112" spans="1:27" s="219" customFormat="1" ht="84.75" customHeight="1" x14ac:dyDescent="0.25">
      <c r="A112" s="216" t="s">
        <v>24</v>
      </c>
      <c r="B112" s="216" t="s">
        <v>25</v>
      </c>
      <c r="C112" s="244" t="s">
        <v>299</v>
      </c>
      <c r="D112" s="216" t="s">
        <v>177</v>
      </c>
      <c r="E112" s="216" t="s">
        <v>185</v>
      </c>
      <c r="F112" s="215" t="s">
        <v>28</v>
      </c>
      <c r="G112" s="215" t="s">
        <v>175</v>
      </c>
      <c r="H112" s="215" t="s">
        <v>180</v>
      </c>
      <c r="I112" s="223" t="s">
        <v>186</v>
      </c>
      <c r="J112" s="215" t="s">
        <v>10</v>
      </c>
      <c r="K112" s="215" t="s">
        <v>32</v>
      </c>
      <c r="L112" s="215"/>
      <c r="M112" s="215"/>
      <c r="N112" s="215"/>
      <c r="O112" s="215"/>
      <c r="P112" s="215"/>
      <c r="Q112" s="215"/>
      <c r="R112" s="215"/>
      <c r="S112" s="215"/>
      <c r="T112" s="215"/>
      <c r="U112" s="215"/>
      <c r="V112" s="215"/>
      <c r="W112" s="215"/>
      <c r="X112" s="215"/>
      <c r="Y112" s="220">
        <v>96</v>
      </c>
      <c r="Z112" s="214">
        <v>0</v>
      </c>
      <c r="AA112" s="214">
        <v>0.20833333333333334</v>
      </c>
    </row>
    <row r="113" spans="1:27" s="219" customFormat="1" ht="84.75" customHeight="1" x14ac:dyDescent="0.25">
      <c r="A113" s="216" t="s">
        <v>24</v>
      </c>
      <c r="B113" s="216" t="s">
        <v>25</v>
      </c>
      <c r="C113" s="244" t="s">
        <v>299</v>
      </c>
      <c r="D113" s="216" t="s">
        <v>177</v>
      </c>
      <c r="E113" s="216" t="s">
        <v>177</v>
      </c>
      <c r="F113" s="215" t="s">
        <v>28</v>
      </c>
      <c r="G113" s="215" t="s">
        <v>175</v>
      </c>
      <c r="H113" s="215" t="s">
        <v>74</v>
      </c>
      <c r="I113" s="223" t="s">
        <v>187</v>
      </c>
      <c r="J113" s="215" t="s">
        <v>119</v>
      </c>
      <c r="K113" s="215"/>
      <c r="L113" s="215"/>
      <c r="M113" s="215" t="s">
        <v>32</v>
      </c>
      <c r="N113" s="215"/>
      <c r="O113" s="215"/>
      <c r="P113" s="215"/>
      <c r="Q113" s="215"/>
      <c r="R113" s="215"/>
      <c r="S113" s="215"/>
      <c r="T113" s="215"/>
      <c r="U113" s="215"/>
      <c r="V113" s="215"/>
      <c r="W113" s="215"/>
      <c r="X113" s="215"/>
      <c r="Y113" s="218">
        <v>1</v>
      </c>
      <c r="Z113" s="214">
        <v>0</v>
      </c>
      <c r="AA113" s="214">
        <v>0</v>
      </c>
    </row>
    <row r="114" spans="1:27" s="219" customFormat="1" ht="84.75" customHeight="1" x14ac:dyDescent="0.25">
      <c r="A114" s="216" t="s">
        <v>24</v>
      </c>
      <c r="B114" s="216" t="s">
        <v>25</v>
      </c>
      <c r="C114" s="244" t="s">
        <v>299</v>
      </c>
      <c r="D114" s="216" t="s">
        <v>177</v>
      </c>
      <c r="E114" s="216" t="s">
        <v>177</v>
      </c>
      <c r="F114" s="215" t="s">
        <v>28</v>
      </c>
      <c r="G114" s="215" t="s">
        <v>175</v>
      </c>
      <c r="H114" s="215" t="s">
        <v>74</v>
      </c>
      <c r="I114" s="230" t="s">
        <v>188</v>
      </c>
      <c r="J114" s="215" t="s">
        <v>119</v>
      </c>
      <c r="K114" s="215"/>
      <c r="L114" s="215"/>
      <c r="M114" s="215" t="s">
        <v>32</v>
      </c>
      <c r="N114" s="215"/>
      <c r="O114" s="215"/>
      <c r="P114" s="215"/>
      <c r="Q114" s="215"/>
      <c r="R114" s="215"/>
      <c r="S114" s="215"/>
      <c r="T114" s="215"/>
      <c r="U114" s="215"/>
      <c r="V114" s="215"/>
      <c r="W114" s="215"/>
      <c r="X114" s="215"/>
      <c r="Y114" s="218">
        <v>30</v>
      </c>
      <c r="Z114" s="214">
        <v>0</v>
      </c>
      <c r="AA114" s="214">
        <v>0</v>
      </c>
    </row>
    <row r="115" spans="1:27" s="219" customFormat="1" ht="84.75" customHeight="1" x14ac:dyDescent="0.25">
      <c r="A115" s="216" t="s">
        <v>24</v>
      </c>
      <c r="B115" s="216" t="s">
        <v>25</v>
      </c>
      <c r="C115" s="244" t="s">
        <v>299</v>
      </c>
      <c r="D115" s="216" t="s">
        <v>177</v>
      </c>
      <c r="E115" s="216" t="s">
        <v>177</v>
      </c>
      <c r="F115" s="215" t="s">
        <v>28</v>
      </c>
      <c r="G115" s="215" t="s">
        <v>175</v>
      </c>
      <c r="H115" s="215" t="s">
        <v>74</v>
      </c>
      <c r="I115" s="223" t="s">
        <v>189</v>
      </c>
      <c r="J115" s="215" t="s">
        <v>119</v>
      </c>
      <c r="K115" s="215"/>
      <c r="L115" s="215"/>
      <c r="M115" s="215" t="s">
        <v>32</v>
      </c>
      <c r="N115" s="215"/>
      <c r="O115" s="215"/>
      <c r="P115" s="215"/>
      <c r="Q115" s="215"/>
      <c r="R115" s="215"/>
      <c r="S115" s="215"/>
      <c r="T115" s="215"/>
      <c r="U115" s="215"/>
      <c r="V115" s="215"/>
      <c r="W115" s="215"/>
      <c r="X115" s="215"/>
      <c r="Y115" s="220">
        <v>100</v>
      </c>
      <c r="Z115" s="214">
        <v>0</v>
      </c>
      <c r="AA115" s="214">
        <v>0</v>
      </c>
    </row>
    <row r="116" spans="1:27" s="219" customFormat="1" ht="84.75" customHeight="1" x14ac:dyDescent="0.25">
      <c r="A116" s="216" t="s">
        <v>24</v>
      </c>
      <c r="B116" s="216" t="s">
        <v>25</v>
      </c>
      <c r="C116" s="244" t="s">
        <v>299</v>
      </c>
      <c r="D116" s="216" t="s">
        <v>177</v>
      </c>
      <c r="E116" s="216" t="s">
        <v>177</v>
      </c>
      <c r="F116" s="215" t="s">
        <v>28</v>
      </c>
      <c r="G116" s="215" t="s">
        <v>175</v>
      </c>
      <c r="H116" s="215" t="s">
        <v>74</v>
      </c>
      <c r="I116" s="223" t="s">
        <v>870</v>
      </c>
      <c r="J116" s="215" t="s">
        <v>119</v>
      </c>
      <c r="K116" s="215"/>
      <c r="L116" s="215"/>
      <c r="M116" s="215" t="s">
        <v>32</v>
      </c>
      <c r="N116" s="215"/>
      <c r="O116" s="215"/>
      <c r="P116" s="215"/>
      <c r="Q116" s="215"/>
      <c r="R116" s="215"/>
      <c r="S116" s="215"/>
      <c r="T116" s="215"/>
      <c r="U116" s="215"/>
      <c r="V116" s="215"/>
      <c r="W116" s="215"/>
      <c r="X116" s="215"/>
      <c r="Y116" s="218">
        <v>0</v>
      </c>
      <c r="Z116" s="214">
        <v>0</v>
      </c>
      <c r="AA116" s="214">
        <v>0</v>
      </c>
    </row>
    <row r="117" spans="1:27" s="219" customFormat="1" ht="84.75" customHeight="1" x14ac:dyDescent="0.25">
      <c r="A117" s="216" t="s">
        <v>24</v>
      </c>
      <c r="B117" s="216" t="s">
        <v>25</v>
      </c>
      <c r="C117" s="244" t="s">
        <v>299</v>
      </c>
      <c r="D117" s="216" t="s">
        <v>177</v>
      </c>
      <c r="E117" s="216" t="s">
        <v>177</v>
      </c>
      <c r="F117" s="215" t="s">
        <v>28</v>
      </c>
      <c r="G117" s="215" t="s">
        <v>175</v>
      </c>
      <c r="H117" s="215" t="s">
        <v>74</v>
      </c>
      <c r="I117" s="223" t="s">
        <v>190</v>
      </c>
      <c r="J117" s="215" t="s">
        <v>119</v>
      </c>
      <c r="K117" s="215"/>
      <c r="L117" s="215"/>
      <c r="M117" s="215" t="s">
        <v>32</v>
      </c>
      <c r="N117" s="215"/>
      <c r="O117" s="215"/>
      <c r="P117" s="215"/>
      <c r="Q117" s="215"/>
      <c r="R117" s="215"/>
      <c r="S117" s="215"/>
      <c r="T117" s="215"/>
      <c r="U117" s="215"/>
      <c r="V117" s="215"/>
      <c r="W117" s="215"/>
      <c r="X117" s="215"/>
      <c r="Y117" s="218">
        <v>0</v>
      </c>
      <c r="Z117" s="214">
        <v>0</v>
      </c>
      <c r="AA117" s="214">
        <v>0</v>
      </c>
    </row>
    <row r="118" spans="1:27" s="219" customFormat="1" ht="84.75" customHeight="1" x14ac:dyDescent="0.25">
      <c r="A118" s="216" t="s">
        <v>24</v>
      </c>
      <c r="B118" s="216" t="s">
        <v>25</v>
      </c>
      <c r="C118" s="244" t="s">
        <v>299</v>
      </c>
      <c r="D118" s="216" t="s">
        <v>177</v>
      </c>
      <c r="E118" s="216" t="s">
        <v>177</v>
      </c>
      <c r="F118" s="215" t="s">
        <v>28</v>
      </c>
      <c r="G118" s="215" t="s">
        <v>175</v>
      </c>
      <c r="H118" s="215" t="s">
        <v>74</v>
      </c>
      <c r="I118" s="231" t="s">
        <v>191</v>
      </c>
      <c r="J118" s="215" t="s">
        <v>119</v>
      </c>
      <c r="K118" s="215"/>
      <c r="L118" s="215"/>
      <c r="M118" s="215" t="s">
        <v>32</v>
      </c>
      <c r="N118" s="215"/>
      <c r="O118" s="215"/>
      <c r="P118" s="215"/>
      <c r="Q118" s="215"/>
      <c r="R118" s="215"/>
      <c r="S118" s="215"/>
      <c r="T118" s="215"/>
      <c r="U118" s="215"/>
      <c r="V118" s="215"/>
      <c r="W118" s="215"/>
      <c r="X118" s="215"/>
      <c r="Y118" s="220">
        <v>100</v>
      </c>
      <c r="Z118" s="214">
        <v>0</v>
      </c>
      <c r="AA118" s="214">
        <v>0</v>
      </c>
    </row>
    <row r="119" spans="1:27" s="219" customFormat="1" ht="84.75" customHeight="1" x14ac:dyDescent="0.25">
      <c r="A119" s="232" t="s">
        <v>24</v>
      </c>
      <c r="B119" s="232" t="s">
        <v>25</v>
      </c>
      <c r="C119" s="244" t="s">
        <v>299</v>
      </c>
      <c r="D119" s="232" t="s">
        <v>177</v>
      </c>
      <c r="E119" s="232" t="s">
        <v>177</v>
      </c>
      <c r="F119" s="233" t="s">
        <v>28</v>
      </c>
      <c r="G119" s="233" t="s">
        <v>175</v>
      </c>
      <c r="H119" s="233" t="s">
        <v>74</v>
      </c>
      <c r="I119" s="234" t="s">
        <v>192</v>
      </c>
      <c r="J119" s="233" t="s">
        <v>119</v>
      </c>
      <c r="K119" s="233"/>
      <c r="L119" s="233"/>
      <c r="M119" s="233" t="s">
        <v>32</v>
      </c>
      <c r="N119" s="233"/>
      <c r="O119" s="233"/>
      <c r="P119" s="233"/>
      <c r="Q119" s="233"/>
      <c r="R119" s="233"/>
      <c r="S119" s="233"/>
      <c r="T119" s="233"/>
      <c r="U119" s="233"/>
      <c r="V119" s="233"/>
      <c r="W119" s="233"/>
      <c r="X119" s="233"/>
      <c r="Y119" s="235">
        <v>1</v>
      </c>
      <c r="Z119" s="214">
        <v>0</v>
      </c>
      <c r="AA119" s="214">
        <v>0</v>
      </c>
    </row>
    <row r="120" spans="1:27" s="219" customFormat="1" ht="90" x14ac:dyDescent="0.25">
      <c r="A120" s="236" t="s">
        <v>24</v>
      </c>
      <c r="B120" s="236" t="s">
        <v>25</v>
      </c>
      <c r="C120" s="244" t="s">
        <v>299</v>
      </c>
      <c r="D120" s="236" t="s">
        <v>177</v>
      </c>
      <c r="E120" s="223" t="s">
        <v>185</v>
      </c>
      <c r="F120" s="236" t="s">
        <v>28</v>
      </c>
      <c r="G120" s="236" t="s">
        <v>175</v>
      </c>
      <c r="H120" s="236" t="s">
        <v>74</v>
      </c>
      <c r="I120" s="236" t="s">
        <v>879</v>
      </c>
      <c r="J120" s="237" t="s">
        <v>81</v>
      </c>
      <c r="K120" s="237"/>
      <c r="L120" s="237"/>
      <c r="M120" s="237"/>
      <c r="N120" s="237"/>
      <c r="O120" s="237"/>
      <c r="P120" s="237"/>
      <c r="Q120" s="237"/>
      <c r="R120" s="237"/>
      <c r="S120" s="237"/>
      <c r="T120" s="237"/>
      <c r="U120" s="237"/>
      <c r="V120" s="237"/>
      <c r="W120" s="237"/>
      <c r="X120" s="237"/>
      <c r="Y120" s="238">
        <v>0</v>
      </c>
      <c r="Z120" s="214">
        <v>0</v>
      </c>
      <c r="AA120" s="214">
        <v>0</v>
      </c>
    </row>
    <row r="121" spans="1:27" s="219" customFormat="1" ht="90" x14ac:dyDescent="0.25">
      <c r="A121" s="236" t="s">
        <v>24</v>
      </c>
      <c r="B121" s="236" t="s">
        <v>25</v>
      </c>
      <c r="C121" s="244" t="s">
        <v>299</v>
      </c>
      <c r="D121" s="236" t="s">
        <v>177</v>
      </c>
      <c r="E121" s="223" t="s">
        <v>185</v>
      </c>
      <c r="F121" s="236" t="s">
        <v>28</v>
      </c>
      <c r="G121" s="236" t="s">
        <v>175</v>
      </c>
      <c r="H121" s="236" t="s">
        <v>74</v>
      </c>
      <c r="I121" s="236" t="s">
        <v>880</v>
      </c>
      <c r="J121" s="237" t="s">
        <v>81</v>
      </c>
      <c r="K121" s="237"/>
      <c r="L121" s="237"/>
      <c r="M121" s="237"/>
      <c r="N121" s="237"/>
      <c r="O121" s="237"/>
      <c r="P121" s="237"/>
      <c r="Q121" s="237"/>
      <c r="R121" s="237"/>
      <c r="S121" s="237"/>
      <c r="T121" s="237"/>
      <c r="U121" s="237"/>
      <c r="V121" s="237"/>
      <c r="W121" s="237"/>
      <c r="X121" s="237"/>
      <c r="Y121" s="238">
        <v>70</v>
      </c>
      <c r="Z121" s="214">
        <v>0</v>
      </c>
      <c r="AA121" s="214">
        <v>0</v>
      </c>
    </row>
    <row r="122" spans="1:27" s="219" customFormat="1" ht="84.75" customHeight="1" x14ac:dyDescent="0.25">
      <c r="A122" s="216" t="s">
        <v>24</v>
      </c>
      <c r="B122" s="216" t="s">
        <v>25</v>
      </c>
      <c r="C122" s="244" t="s">
        <v>299</v>
      </c>
      <c r="D122" s="216" t="s">
        <v>161</v>
      </c>
      <c r="E122" s="216" t="s">
        <v>161</v>
      </c>
      <c r="F122" s="215" t="s">
        <v>154</v>
      </c>
      <c r="G122" s="215" t="s">
        <v>82</v>
      </c>
      <c r="H122" s="215" t="s">
        <v>74</v>
      </c>
      <c r="I122" s="239" t="s">
        <v>162</v>
      </c>
      <c r="J122" s="215" t="s">
        <v>55</v>
      </c>
      <c r="K122" s="215" t="s">
        <v>32</v>
      </c>
      <c r="L122" s="215"/>
      <c r="M122" s="215" t="s">
        <v>163</v>
      </c>
      <c r="N122" s="215" t="s">
        <v>164</v>
      </c>
      <c r="O122" s="215"/>
      <c r="P122" s="215"/>
      <c r="Q122" s="215"/>
      <c r="R122" s="215"/>
      <c r="S122" s="215"/>
      <c r="T122" s="215"/>
      <c r="U122" s="215"/>
      <c r="V122" s="215"/>
      <c r="W122" s="215"/>
      <c r="X122" s="215"/>
      <c r="Y122" s="220">
        <v>61.63</v>
      </c>
      <c r="Z122" s="214">
        <v>0</v>
      </c>
      <c r="AA122" s="214">
        <v>0</v>
      </c>
    </row>
    <row r="123" spans="1:27" s="219" customFormat="1" ht="84.75" customHeight="1" x14ac:dyDescent="0.25">
      <c r="A123" s="216" t="s">
        <v>24</v>
      </c>
      <c r="B123" s="216" t="s">
        <v>25</v>
      </c>
      <c r="C123" s="244" t="s">
        <v>299</v>
      </c>
      <c r="D123" s="216" t="s">
        <v>161</v>
      </c>
      <c r="E123" s="216" t="s">
        <v>165</v>
      </c>
      <c r="F123" s="215" t="s">
        <v>154</v>
      </c>
      <c r="G123" s="215" t="s">
        <v>82</v>
      </c>
      <c r="H123" s="215" t="s">
        <v>74</v>
      </c>
      <c r="I123" s="239" t="s">
        <v>166</v>
      </c>
      <c r="J123" s="215" t="s">
        <v>10</v>
      </c>
      <c r="K123" s="215"/>
      <c r="L123" s="215"/>
      <c r="M123" s="215"/>
      <c r="N123" s="215"/>
      <c r="O123" s="215"/>
      <c r="P123" s="215"/>
      <c r="Q123" s="215"/>
      <c r="R123" s="215"/>
      <c r="S123" s="215"/>
      <c r="T123" s="215"/>
      <c r="U123" s="215" t="s">
        <v>32</v>
      </c>
      <c r="V123" s="215"/>
      <c r="W123" s="215"/>
      <c r="X123" s="215"/>
      <c r="Y123" s="240">
        <v>17000</v>
      </c>
      <c r="Z123" s="214">
        <v>0.75929411764705879</v>
      </c>
      <c r="AA123" s="214">
        <v>0.75929411764705879</v>
      </c>
    </row>
    <row r="124" spans="1:27" s="219" customFormat="1" ht="84.75" customHeight="1" x14ac:dyDescent="0.25">
      <c r="A124" s="216" t="s">
        <v>24</v>
      </c>
      <c r="B124" s="216" t="s">
        <v>25</v>
      </c>
      <c r="C124" s="244" t="s">
        <v>299</v>
      </c>
      <c r="D124" s="216" t="s">
        <v>161</v>
      </c>
      <c r="E124" s="216" t="s">
        <v>167</v>
      </c>
      <c r="F124" s="215" t="s">
        <v>154</v>
      </c>
      <c r="G124" s="215" t="s">
        <v>82</v>
      </c>
      <c r="H124" s="215" t="s">
        <v>74</v>
      </c>
      <c r="I124" s="239" t="s">
        <v>168</v>
      </c>
      <c r="J124" s="215" t="s">
        <v>10</v>
      </c>
      <c r="K124" s="215"/>
      <c r="L124" s="215"/>
      <c r="M124" s="215"/>
      <c r="N124" s="215" t="s">
        <v>169</v>
      </c>
      <c r="O124" s="215"/>
      <c r="P124" s="215"/>
      <c r="Q124" s="215"/>
      <c r="R124" s="215"/>
      <c r="S124" s="215"/>
      <c r="T124" s="215"/>
      <c r="U124" s="215"/>
      <c r="V124" s="215"/>
      <c r="W124" s="215"/>
      <c r="X124" s="215"/>
      <c r="Y124" s="220">
        <v>50</v>
      </c>
      <c r="Z124" s="214">
        <v>0.36</v>
      </c>
      <c r="AA124" s="214">
        <v>0.4</v>
      </c>
    </row>
    <row r="125" spans="1:27" s="219" customFormat="1" ht="114.75" customHeight="1" x14ac:dyDescent="0.25">
      <c r="A125" s="216" t="s">
        <v>24</v>
      </c>
      <c r="B125" s="216" t="s">
        <v>25</v>
      </c>
      <c r="C125" s="244" t="s">
        <v>299</v>
      </c>
      <c r="D125" s="216" t="s">
        <v>161</v>
      </c>
      <c r="E125" s="216" t="s">
        <v>161</v>
      </c>
      <c r="F125" s="215" t="s">
        <v>154</v>
      </c>
      <c r="G125" s="215" t="s">
        <v>82</v>
      </c>
      <c r="H125" s="215" t="s">
        <v>74</v>
      </c>
      <c r="I125" s="239" t="s">
        <v>893</v>
      </c>
      <c r="J125" s="215" t="s">
        <v>63</v>
      </c>
      <c r="K125" s="215" t="s">
        <v>32</v>
      </c>
      <c r="L125" s="215"/>
      <c r="M125" s="215" t="s">
        <v>163</v>
      </c>
      <c r="N125" s="215" t="s">
        <v>169</v>
      </c>
      <c r="O125" s="215"/>
      <c r="P125" s="215"/>
      <c r="Q125" s="215"/>
      <c r="R125" s="215"/>
      <c r="S125" s="215"/>
      <c r="T125" s="215"/>
      <c r="U125" s="215"/>
      <c r="V125" s="215"/>
      <c r="W125" s="215"/>
      <c r="X125" s="215"/>
      <c r="Y125" s="227">
        <v>260000</v>
      </c>
      <c r="Z125" s="214">
        <v>0.3876230769230769</v>
      </c>
      <c r="AA125" s="214">
        <v>0.3923076923076923</v>
      </c>
    </row>
    <row r="126" spans="1:27" s="219" customFormat="1" ht="84.75" customHeight="1" x14ac:dyDescent="0.25">
      <c r="A126" s="216" t="s">
        <v>24</v>
      </c>
      <c r="B126" s="216" t="s">
        <v>25</v>
      </c>
      <c r="C126" s="244" t="s">
        <v>299</v>
      </c>
      <c r="D126" s="216" t="s">
        <v>161</v>
      </c>
      <c r="E126" s="216" t="s">
        <v>161</v>
      </c>
      <c r="F126" s="215" t="s">
        <v>154</v>
      </c>
      <c r="G126" s="215" t="s">
        <v>79</v>
      </c>
      <c r="H126" s="215" t="s">
        <v>74</v>
      </c>
      <c r="I126" s="239" t="s">
        <v>171</v>
      </c>
      <c r="J126" s="215" t="s">
        <v>81</v>
      </c>
      <c r="K126" s="215"/>
      <c r="L126" s="215"/>
      <c r="M126" s="215"/>
      <c r="N126" s="215"/>
      <c r="O126" s="215"/>
      <c r="P126" s="215"/>
      <c r="Q126" s="215"/>
      <c r="R126" s="215"/>
      <c r="S126" s="215"/>
      <c r="T126" s="215"/>
      <c r="U126" s="215"/>
      <c r="V126" s="215"/>
      <c r="W126" s="215"/>
      <c r="X126" s="215"/>
      <c r="Y126" s="220">
        <v>62</v>
      </c>
      <c r="Z126" s="214">
        <v>0</v>
      </c>
      <c r="AA126" s="214">
        <v>0.90322580645161288</v>
      </c>
    </row>
    <row r="127" spans="1:27" s="219" customFormat="1" ht="84.75" customHeight="1" x14ac:dyDescent="0.25">
      <c r="A127" s="216" t="s">
        <v>24</v>
      </c>
      <c r="B127" s="216" t="s">
        <v>25</v>
      </c>
      <c r="C127" s="244" t="s">
        <v>299</v>
      </c>
      <c r="D127" s="216" t="s">
        <v>161</v>
      </c>
      <c r="E127" s="216" t="s">
        <v>161</v>
      </c>
      <c r="F127" s="215" t="s">
        <v>154</v>
      </c>
      <c r="G127" s="215" t="s">
        <v>79</v>
      </c>
      <c r="H127" s="215" t="s">
        <v>74</v>
      </c>
      <c r="I127" s="239" t="s">
        <v>172</v>
      </c>
      <c r="J127" s="215" t="s">
        <v>81</v>
      </c>
      <c r="K127" s="215"/>
      <c r="L127" s="215"/>
      <c r="M127" s="215"/>
      <c r="N127" s="215"/>
      <c r="O127" s="215"/>
      <c r="P127" s="215"/>
      <c r="Q127" s="215"/>
      <c r="R127" s="215"/>
      <c r="S127" s="215"/>
      <c r="T127" s="215"/>
      <c r="U127" s="215"/>
      <c r="V127" s="215"/>
      <c r="W127" s="215"/>
      <c r="X127" s="215"/>
      <c r="Y127" s="220">
        <v>62</v>
      </c>
      <c r="Z127" s="214">
        <v>0</v>
      </c>
      <c r="AA127" s="214">
        <v>0.90322580645161288</v>
      </c>
    </row>
    <row r="128" spans="1:27" s="219" customFormat="1" ht="84.75" customHeight="1" x14ac:dyDescent="0.25">
      <c r="A128" s="216" t="s">
        <v>24</v>
      </c>
      <c r="B128" s="216" t="s">
        <v>25</v>
      </c>
      <c r="C128" s="244" t="s">
        <v>299</v>
      </c>
      <c r="D128" s="216" t="s">
        <v>161</v>
      </c>
      <c r="E128" s="216" t="s">
        <v>161</v>
      </c>
      <c r="F128" s="215" t="s">
        <v>154</v>
      </c>
      <c r="G128" s="215" t="s">
        <v>79</v>
      </c>
      <c r="H128" s="215" t="s">
        <v>74</v>
      </c>
      <c r="I128" s="239" t="s">
        <v>173</v>
      </c>
      <c r="J128" s="215" t="s">
        <v>81</v>
      </c>
      <c r="K128" s="215"/>
      <c r="L128" s="215"/>
      <c r="M128" s="215"/>
      <c r="N128" s="215"/>
      <c r="O128" s="215"/>
      <c r="P128" s="215"/>
      <c r="Q128" s="215"/>
      <c r="R128" s="215"/>
      <c r="S128" s="215"/>
      <c r="T128" s="215"/>
      <c r="U128" s="215"/>
      <c r="V128" s="215"/>
      <c r="W128" s="215"/>
      <c r="X128" s="215"/>
      <c r="Y128" s="220">
        <v>31</v>
      </c>
      <c r="Z128" s="214">
        <v>0</v>
      </c>
      <c r="AA128" s="214">
        <v>0.967741935483871</v>
      </c>
    </row>
    <row r="129" spans="1:27" s="219" customFormat="1" ht="84.75" customHeight="1" x14ac:dyDescent="0.25">
      <c r="A129" s="216" t="s">
        <v>24</v>
      </c>
      <c r="B129" s="216" t="s">
        <v>25</v>
      </c>
      <c r="C129" s="244" t="s">
        <v>299</v>
      </c>
      <c r="D129" s="216" t="s">
        <v>161</v>
      </c>
      <c r="E129" s="216" t="s">
        <v>161</v>
      </c>
      <c r="F129" s="215" t="s">
        <v>154</v>
      </c>
      <c r="G129" s="215" t="s">
        <v>79</v>
      </c>
      <c r="H129" s="215" t="s">
        <v>74</v>
      </c>
      <c r="I129" s="239" t="s">
        <v>174</v>
      </c>
      <c r="J129" s="215" t="s">
        <v>81</v>
      </c>
      <c r="K129" s="215"/>
      <c r="L129" s="215"/>
      <c r="M129" s="215"/>
      <c r="N129" s="215"/>
      <c r="O129" s="215"/>
      <c r="P129" s="215"/>
      <c r="Q129" s="215"/>
      <c r="R129" s="215"/>
      <c r="S129" s="215"/>
      <c r="T129" s="215"/>
      <c r="U129" s="215"/>
      <c r="V129" s="215"/>
      <c r="W129" s="215"/>
      <c r="X129" s="215"/>
      <c r="Y129" s="220">
        <v>63</v>
      </c>
      <c r="Z129" s="214">
        <v>0</v>
      </c>
      <c r="AA129" s="214">
        <v>0.90476190476190477</v>
      </c>
    </row>
    <row r="130" spans="1:27" s="219" customFormat="1" ht="84.75" customHeight="1" x14ac:dyDescent="0.25">
      <c r="A130" s="216" t="s">
        <v>24</v>
      </c>
      <c r="B130" s="216" t="s">
        <v>25</v>
      </c>
      <c r="C130" s="244" t="s">
        <v>299</v>
      </c>
      <c r="D130" s="216" t="s">
        <v>161</v>
      </c>
      <c r="E130" s="216" t="s">
        <v>165</v>
      </c>
      <c r="F130" s="215" t="s">
        <v>28</v>
      </c>
      <c r="G130" s="215" t="s">
        <v>175</v>
      </c>
      <c r="H130" s="215" t="s">
        <v>74</v>
      </c>
      <c r="I130" s="239" t="s">
        <v>176</v>
      </c>
      <c r="J130" s="215" t="s">
        <v>10</v>
      </c>
      <c r="K130" s="215"/>
      <c r="L130" s="215"/>
      <c r="M130" s="215"/>
      <c r="N130" s="215"/>
      <c r="O130" s="215"/>
      <c r="P130" s="215"/>
      <c r="Q130" s="215"/>
      <c r="R130" s="215"/>
      <c r="S130" s="215"/>
      <c r="T130" s="215"/>
      <c r="U130" s="215"/>
      <c r="V130" s="215"/>
      <c r="W130" s="215"/>
      <c r="X130" s="215"/>
      <c r="Y130" s="220">
        <v>3600</v>
      </c>
      <c r="Z130" s="214">
        <v>0.98138888888888887</v>
      </c>
      <c r="AA130" s="214">
        <v>0.88888888888888884</v>
      </c>
    </row>
    <row r="131" spans="1:27" s="242" customFormat="1" ht="84.75" customHeight="1" x14ac:dyDescent="0.25">
      <c r="A131" s="225" t="s">
        <v>24</v>
      </c>
      <c r="B131" s="225" t="s">
        <v>25</v>
      </c>
      <c r="C131" s="244" t="s">
        <v>299</v>
      </c>
      <c r="D131" s="241" t="s">
        <v>195</v>
      </c>
      <c r="E131" s="241" t="s">
        <v>195</v>
      </c>
      <c r="F131" s="223" t="s">
        <v>73</v>
      </c>
      <c r="G131" s="223" t="s">
        <v>123</v>
      </c>
      <c r="H131" s="223" t="s">
        <v>74</v>
      </c>
      <c r="I131" s="223" t="s">
        <v>921</v>
      </c>
      <c r="J131" s="215" t="s">
        <v>125</v>
      </c>
      <c r="K131" s="223"/>
      <c r="L131" s="223"/>
      <c r="M131" s="223"/>
      <c r="N131" s="223" t="s">
        <v>32</v>
      </c>
      <c r="O131" s="223"/>
      <c r="P131" s="223"/>
      <c r="Q131" s="223"/>
      <c r="R131" s="223"/>
      <c r="S131" s="223"/>
      <c r="T131" s="223"/>
      <c r="U131" s="223"/>
      <c r="V131" s="223"/>
      <c r="W131" s="223"/>
      <c r="X131" s="223"/>
      <c r="Y131" s="218">
        <v>0</v>
      </c>
      <c r="Z131" s="214">
        <v>0</v>
      </c>
      <c r="AA131" s="214">
        <v>0</v>
      </c>
    </row>
    <row r="132" spans="1:27" s="219" customFormat="1" ht="84.75" customHeight="1" x14ac:dyDescent="0.25">
      <c r="A132" s="216" t="s">
        <v>923</v>
      </c>
      <c r="B132" s="225" t="s">
        <v>25</v>
      </c>
      <c r="C132" s="244" t="s">
        <v>299</v>
      </c>
      <c r="D132" s="216" t="s">
        <v>924</v>
      </c>
      <c r="E132" s="216" t="s">
        <v>925</v>
      </c>
      <c r="F132" s="215" t="s">
        <v>28</v>
      </c>
      <c r="G132" s="215" t="s">
        <v>29</v>
      </c>
      <c r="H132" s="215" t="s">
        <v>74</v>
      </c>
      <c r="I132" s="215" t="s">
        <v>137</v>
      </c>
      <c r="J132" s="215" t="s">
        <v>55</v>
      </c>
      <c r="K132" s="215" t="s">
        <v>32</v>
      </c>
      <c r="L132" s="215">
        <v>3944</v>
      </c>
      <c r="M132" s="215"/>
      <c r="N132" s="215"/>
      <c r="O132" s="215"/>
      <c r="P132" s="215"/>
      <c r="Q132" s="215"/>
      <c r="R132" s="215"/>
      <c r="S132" s="215"/>
      <c r="T132" s="215"/>
      <c r="U132" s="215"/>
      <c r="V132" s="215"/>
      <c r="W132" s="215"/>
      <c r="X132" s="215"/>
      <c r="Y132" s="227">
        <v>6033000</v>
      </c>
      <c r="Z132" s="214">
        <v>0.68571573015083709</v>
      </c>
      <c r="AA132" s="214">
        <v>0.80800779048566218</v>
      </c>
    </row>
    <row r="133" spans="1:27" s="219" customFormat="1" ht="84.75" customHeight="1" x14ac:dyDescent="0.25">
      <c r="A133" s="216" t="s">
        <v>923</v>
      </c>
      <c r="B133" s="225" t="s">
        <v>25</v>
      </c>
      <c r="C133" s="244" t="s">
        <v>299</v>
      </c>
      <c r="D133" s="216" t="s">
        <v>924</v>
      </c>
      <c r="E133" s="216" t="s">
        <v>925</v>
      </c>
      <c r="F133" s="215" t="s">
        <v>28</v>
      </c>
      <c r="G133" s="215" t="s">
        <v>79</v>
      </c>
      <c r="H133" s="215" t="s">
        <v>74</v>
      </c>
      <c r="I133" s="215" t="s">
        <v>138</v>
      </c>
      <c r="J133" s="215" t="s">
        <v>55</v>
      </c>
      <c r="K133" s="215" t="s">
        <v>32</v>
      </c>
      <c r="L133" s="215"/>
      <c r="M133" s="215"/>
      <c r="N133" s="215"/>
      <c r="O133" s="215"/>
      <c r="P133" s="215"/>
      <c r="Q133" s="215"/>
      <c r="R133" s="215"/>
      <c r="S133" s="215"/>
      <c r="T133" s="215"/>
      <c r="U133" s="215"/>
      <c r="V133" s="215"/>
      <c r="W133" s="215"/>
      <c r="X133" s="215"/>
      <c r="Y133" s="220">
        <v>1862000</v>
      </c>
      <c r="Z133" s="214">
        <v>0.76320354457572503</v>
      </c>
      <c r="AA133" s="214">
        <v>0.86070622986036516</v>
      </c>
    </row>
    <row r="134" spans="1:27" s="219" customFormat="1" ht="101.25" customHeight="1" x14ac:dyDescent="0.25">
      <c r="A134" s="216" t="s">
        <v>923</v>
      </c>
      <c r="B134" s="216" t="s">
        <v>25</v>
      </c>
      <c r="C134" s="244" t="s">
        <v>299</v>
      </c>
      <c r="D134" s="216" t="s">
        <v>924</v>
      </c>
      <c r="E134" s="216" t="s">
        <v>925</v>
      </c>
      <c r="F134" s="215" t="s">
        <v>28</v>
      </c>
      <c r="G134" s="215" t="s">
        <v>156</v>
      </c>
      <c r="H134" s="215" t="s">
        <v>74</v>
      </c>
      <c r="I134" s="215" t="s">
        <v>159</v>
      </c>
      <c r="J134" s="215" t="s">
        <v>119</v>
      </c>
      <c r="K134" s="215"/>
      <c r="L134" s="215"/>
      <c r="M134" s="215" t="s">
        <v>32</v>
      </c>
      <c r="N134" s="215"/>
      <c r="O134" s="215"/>
      <c r="P134" s="215"/>
      <c r="Q134" s="215"/>
      <c r="R134" s="215"/>
      <c r="S134" s="215"/>
      <c r="T134" s="215"/>
      <c r="U134" s="215"/>
      <c r="V134" s="215"/>
      <c r="W134" s="215"/>
      <c r="X134" s="215"/>
      <c r="Y134" s="220">
        <v>100</v>
      </c>
      <c r="Z134" s="214">
        <v>0.36</v>
      </c>
      <c r="AA134" s="214">
        <v>0.36</v>
      </c>
    </row>
    <row r="135" spans="1:27" s="219" customFormat="1" ht="84.75" customHeight="1" x14ac:dyDescent="0.25">
      <c r="A135" s="216" t="s">
        <v>923</v>
      </c>
      <c r="B135" s="243" t="s">
        <v>25</v>
      </c>
      <c r="C135" s="244" t="s">
        <v>299</v>
      </c>
      <c r="D135" s="216" t="s">
        <v>924</v>
      </c>
      <c r="E135" s="216" t="s">
        <v>925</v>
      </c>
      <c r="F135" s="237" t="s">
        <v>28</v>
      </c>
      <c r="G135" s="237" t="s">
        <v>156</v>
      </c>
      <c r="H135" s="237" t="s">
        <v>74</v>
      </c>
      <c r="I135" s="237" t="s">
        <v>160</v>
      </c>
      <c r="J135" s="215" t="s">
        <v>125</v>
      </c>
      <c r="K135" s="237"/>
      <c r="L135" s="237"/>
      <c r="M135" s="237"/>
      <c r="N135" s="237" t="s">
        <v>32</v>
      </c>
      <c r="O135" s="237"/>
      <c r="P135" s="237"/>
      <c r="Q135" s="237"/>
      <c r="R135" s="237"/>
      <c r="S135" s="237"/>
      <c r="T135" s="237"/>
      <c r="U135" s="237"/>
      <c r="V135" s="237"/>
      <c r="W135" s="237"/>
      <c r="X135" s="237"/>
      <c r="Y135" s="218">
        <v>0</v>
      </c>
      <c r="Z135" s="214">
        <v>0</v>
      </c>
      <c r="AA135" s="214">
        <v>0</v>
      </c>
    </row>
    <row r="136" spans="1:27" s="219" customFormat="1" ht="84.75" customHeight="1" x14ac:dyDescent="0.25">
      <c r="A136" s="216" t="s">
        <v>923</v>
      </c>
      <c r="B136" s="216" t="s">
        <v>25</v>
      </c>
      <c r="C136" s="244" t="s">
        <v>299</v>
      </c>
      <c r="D136" s="216" t="s">
        <v>924</v>
      </c>
      <c r="E136" s="216" t="s">
        <v>925</v>
      </c>
      <c r="F136" s="215" t="s">
        <v>154</v>
      </c>
      <c r="G136" s="215" t="s">
        <v>79</v>
      </c>
      <c r="H136" s="215" t="s">
        <v>74</v>
      </c>
      <c r="I136" s="215" t="s">
        <v>933</v>
      </c>
      <c r="J136" s="215" t="s">
        <v>81</v>
      </c>
      <c r="K136" s="215"/>
      <c r="L136" s="215"/>
      <c r="M136" s="215"/>
      <c r="N136" s="215"/>
      <c r="O136" s="215"/>
      <c r="P136" s="215"/>
      <c r="Q136" s="215"/>
      <c r="R136" s="215"/>
      <c r="S136" s="215"/>
      <c r="T136" s="215"/>
      <c r="U136" s="215"/>
      <c r="V136" s="215"/>
      <c r="W136" s="215"/>
      <c r="X136" s="215"/>
      <c r="Y136" s="218">
        <v>96</v>
      </c>
      <c r="Z136" s="214">
        <v>0.97916666666666663</v>
      </c>
      <c r="AA136" s="214">
        <v>1</v>
      </c>
    </row>
    <row r="137" spans="1:27" s="219" customFormat="1" ht="84.75" customHeight="1" x14ac:dyDescent="0.25">
      <c r="A137" s="216" t="s">
        <v>209</v>
      </c>
      <c r="B137" s="216" t="s">
        <v>25</v>
      </c>
      <c r="C137" s="244" t="s">
        <v>299</v>
      </c>
      <c r="D137" s="216" t="s">
        <v>272</v>
      </c>
      <c r="E137" s="216" t="s">
        <v>272</v>
      </c>
      <c r="F137" s="215" t="s">
        <v>213</v>
      </c>
      <c r="G137" s="215" t="s">
        <v>214</v>
      </c>
      <c r="H137" s="215" t="s">
        <v>215</v>
      </c>
      <c r="I137" s="215" t="s">
        <v>273</v>
      </c>
      <c r="J137" s="215" t="s">
        <v>55</v>
      </c>
      <c r="K137" s="215" t="s">
        <v>32</v>
      </c>
      <c r="L137" s="215"/>
      <c r="M137" s="215"/>
      <c r="N137" s="215"/>
      <c r="O137" s="215"/>
      <c r="P137" s="215"/>
      <c r="Q137" s="215"/>
      <c r="R137" s="215"/>
      <c r="S137" s="215"/>
      <c r="T137" s="215"/>
      <c r="U137" s="215"/>
      <c r="V137" s="215"/>
      <c r="W137" s="215"/>
      <c r="X137" s="215"/>
      <c r="Y137" s="220">
        <v>50</v>
      </c>
      <c r="Z137" s="214">
        <v>0</v>
      </c>
      <c r="AA137" s="214">
        <v>0</v>
      </c>
    </row>
    <row r="138" spans="1:27" s="219" customFormat="1" ht="84.75" customHeight="1" x14ac:dyDescent="0.25">
      <c r="A138" s="216" t="s">
        <v>209</v>
      </c>
      <c r="B138" s="216" t="s">
        <v>25</v>
      </c>
      <c r="C138" s="244" t="s">
        <v>299</v>
      </c>
      <c r="D138" s="216" t="s">
        <v>272</v>
      </c>
      <c r="E138" s="216" t="s">
        <v>272</v>
      </c>
      <c r="F138" s="215" t="s">
        <v>213</v>
      </c>
      <c r="G138" s="215" t="s">
        <v>214</v>
      </c>
      <c r="H138" s="215" t="s">
        <v>215</v>
      </c>
      <c r="I138" s="215" t="s">
        <v>274</v>
      </c>
      <c r="J138" s="215" t="s">
        <v>10</v>
      </c>
      <c r="K138" s="215" t="s">
        <v>32</v>
      </c>
      <c r="L138" s="215"/>
      <c r="M138" s="215"/>
      <c r="N138" s="215"/>
      <c r="O138" s="215"/>
      <c r="P138" s="215"/>
      <c r="Q138" s="215"/>
      <c r="R138" s="215"/>
      <c r="S138" s="215"/>
      <c r="T138" s="215"/>
      <c r="U138" s="215"/>
      <c r="V138" s="215"/>
      <c r="W138" s="215"/>
      <c r="X138" s="215"/>
      <c r="Y138" s="218">
        <v>5</v>
      </c>
      <c r="Z138" s="214">
        <v>0.4</v>
      </c>
      <c r="AA138" s="214">
        <v>0.4</v>
      </c>
    </row>
    <row r="139" spans="1:27" s="219" customFormat="1" ht="84.75" customHeight="1" x14ac:dyDescent="0.25">
      <c r="A139" s="216" t="s">
        <v>209</v>
      </c>
      <c r="B139" s="216" t="s">
        <v>25</v>
      </c>
      <c r="C139" s="244" t="s">
        <v>299</v>
      </c>
      <c r="D139" s="216" t="s">
        <v>272</v>
      </c>
      <c r="E139" s="216" t="s">
        <v>272</v>
      </c>
      <c r="F139" s="215" t="s">
        <v>213</v>
      </c>
      <c r="G139" s="215" t="s">
        <v>214</v>
      </c>
      <c r="H139" s="215" t="s">
        <v>215</v>
      </c>
      <c r="I139" s="215" t="s">
        <v>275</v>
      </c>
      <c r="J139" s="215" t="s">
        <v>10</v>
      </c>
      <c r="K139" s="215" t="s">
        <v>32</v>
      </c>
      <c r="L139" s="215"/>
      <c r="M139" s="215"/>
      <c r="N139" s="215"/>
      <c r="O139" s="215"/>
      <c r="P139" s="215"/>
      <c r="Q139" s="215"/>
      <c r="R139" s="215"/>
      <c r="S139" s="215"/>
      <c r="T139" s="215"/>
      <c r="U139" s="215"/>
      <c r="V139" s="215"/>
      <c r="W139" s="215"/>
      <c r="X139" s="215"/>
      <c r="Y139" s="220">
        <v>20</v>
      </c>
      <c r="Z139" s="214">
        <v>0</v>
      </c>
      <c r="AA139" s="214">
        <v>0.05</v>
      </c>
    </row>
    <row r="140" spans="1:27" s="219" customFormat="1" ht="84.75" customHeight="1" x14ac:dyDescent="0.25">
      <c r="A140" s="216" t="s">
        <v>209</v>
      </c>
      <c r="B140" s="216" t="s">
        <v>25</v>
      </c>
      <c r="C140" s="244" t="s">
        <v>299</v>
      </c>
      <c r="D140" s="216" t="s">
        <v>272</v>
      </c>
      <c r="E140" s="216" t="s">
        <v>276</v>
      </c>
      <c r="F140" s="215" t="s">
        <v>213</v>
      </c>
      <c r="G140" s="215" t="s">
        <v>214</v>
      </c>
      <c r="H140" s="215" t="s">
        <v>215</v>
      </c>
      <c r="I140" s="215" t="s">
        <v>277</v>
      </c>
      <c r="J140" s="215" t="s">
        <v>53</v>
      </c>
      <c r="K140" s="215" t="s">
        <v>32</v>
      </c>
      <c r="L140" s="215"/>
      <c r="M140" s="215"/>
      <c r="N140" s="215"/>
      <c r="O140" s="215"/>
      <c r="P140" s="215"/>
      <c r="Q140" s="215"/>
      <c r="R140" s="215"/>
      <c r="S140" s="215"/>
      <c r="T140" s="215"/>
      <c r="U140" s="215"/>
      <c r="V140" s="215"/>
      <c r="W140" s="215"/>
      <c r="X140" s="215"/>
      <c r="Y140" s="220">
        <v>20</v>
      </c>
      <c r="Z140" s="214">
        <v>0</v>
      </c>
      <c r="AA140" s="214">
        <v>0.2</v>
      </c>
    </row>
    <row r="141" spans="1:27" s="219" customFormat="1" ht="84.75" customHeight="1" x14ac:dyDescent="0.25">
      <c r="A141" s="216" t="s">
        <v>209</v>
      </c>
      <c r="B141" s="216" t="s">
        <v>25</v>
      </c>
      <c r="C141" s="244" t="s">
        <v>299</v>
      </c>
      <c r="D141" s="216" t="s">
        <v>272</v>
      </c>
      <c r="E141" s="216" t="s">
        <v>272</v>
      </c>
      <c r="F141" s="215" t="s">
        <v>213</v>
      </c>
      <c r="G141" s="215" t="s">
        <v>214</v>
      </c>
      <c r="H141" s="215" t="s">
        <v>215</v>
      </c>
      <c r="I141" s="215" t="s">
        <v>278</v>
      </c>
      <c r="J141" s="215" t="s">
        <v>10</v>
      </c>
      <c r="K141" s="215" t="s">
        <v>32</v>
      </c>
      <c r="L141" s="215"/>
      <c r="M141" s="215"/>
      <c r="N141" s="215"/>
      <c r="O141" s="215"/>
      <c r="P141" s="215"/>
      <c r="Q141" s="215"/>
      <c r="R141" s="215"/>
      <c r="S141" s="215"/>
      <c r="T141" s="215"/>
      <c r="U141" s="215"/>
      <c r="V141" s="215"/>
      <c r="W141" s="215"/>
      <c r="X141" s="215"/>
      <c r="Y141" s="218">
        <v>100</v>
      </c>
      <c r="Z141" s="214">
        <v>0</v>
      </c>
      <c r="AA141" s="214">
        <v>0.6</v>
      </c>
    </row>
    <row r="142" spans="1:27" s="219" customFormat="1" ht="84.75" customHeight="1" x14ac:dyDescent="0.25">
      <c r="A142" s="216" t="s">
        <v>209</v>
      </c>
      <c r="B142" s="216" t="s">
        <v>25</v>
      </c>
      <c r="C142" s="244" t="s">
        <v>299</v>
      </c>
      <c r="D142" s="216" t="s">
        <v>272</v>
      </c>
      <c r="E142" s="216" t="s">
        <v>272</v>
      </c>
      <c r="F142" s="215" t="s">
        <v>213</v>
      </c>
      <c r="G142" s="215" t="s">
        <v>264</v>
      </c>
      <c r="H142" s="215" t="s">
        <v>265</v>
      </c>
      <c r="I142" s="215" t="s">
        <v>279</v>
      </c>
      <c r="J142" s="215" t="s">
        <v>10</v>
      </c>
      <c r="K142" s="215" t="s">
        <v>32</v>
      </c>
      <c r="L142" s="215"/>
      <c r="M142" s="215"/>
      <c r="N142" s="215"/>
      <c r="O142" s="215"/>
      <c r="P142" s="215"/>
      <c r="Q142" s="215"/>
      <c r="R142" s="215"/>
      <c r="S142" s="215"/>
      <c r="T142" s="215"/>
      <c r="U142" s="215"/>
      <c r="V142" s="215"/>
      <c r="W142" s="215"/>
      <c r="X142" s="215"/>
      <c r="Y142" s="220">
        <v>40</v>
      </c>
      <c r="Z142" s="214">
        <v>0</v>
      </c>
      <c r="AA142" s="214">
        <v>0.7</v>
      </c>
    </row>
    <row r="143" spans="1:27" s="219" customFormat="1" ht="84.75" customHeight="1" x14ac:dyDescent="0.25">
      <c r="A143" s="216" t="s">
        <v>209</v>
      </c>
      <c r="B143" s="216" t="s">
        <v>25</v>
      </c>
      <c r="C143" s="244" t="s">
        <v>299</v>
      </c>
      <c r="D143" s="216" t="s">
        <v>272</v>
      </c>
      <c r="E143" s="216" t="s">
        <v>272</v>
      </c>
      <c r="F143" s="215" t="s">
        <v>213</v>
      </c>
      <c r="G143" s="215" t="s">
        <v>214</v>
      </c>
      <c r="H143" s="215" t="s">
        <v>215</v>
      </c>
      <c r="I143" s="215" t="s">
        <v>280</v>
      </c>
      <c r="J143" s="215" t="s">
        <v>36</v>
      </c>
      <c r="K143" s="215"/>
      <c r="L143" s="215"/>
      <c r="M143" s="215"/>
      <c r="N143" s="215"/>
      <c r="O143" s="215"/>
      <c r="P143" s="215"/>
      <c r="Q143" s="215"/>
      <c r="R143" s="215"/>
      <c r="S143" s="215"/>
      <c r="T143" s="215"/>
      <c r="U143" s="215"/>
      <c r="V143" s="215"/>
      <c r="W143" s="215"/>
      <c r="X143" s="215"/>
      <c r="Y143" s="220">
        <v>60</v>
      </c>
      <c r="Z143" s="214">
        <v>0.16666666666666666</v>
      </c>
      <c r="AA143" s="214">
        <v>0.16666666666666666</v>
      </c>
    </row>
    <row r="144" spans="1:27" s="219" customFormat="1" ht="84.75" customHeight="1" x14ac:dyDescent="0.25">
      <c r="A144" s="216" t="s">
        <v>209</v>
      </c>
      <c r="B144" s="216" t="s">
        <v>25</v>
      </c>
      <c r="C144" s="244" t="s">
        <v>299</v>
      </c>
      <c r="D144" s="216" t="s">
        <v>272</v>
      </c>
      <c r="E144" s="216" t="s">
        <v>276</v>
      </c>
      <c r="F144" s="215" t="s">
        <v>213</v>
      </c>
      <c r="G144" s="215" t="s">
        <v>214</v>
      </c>
      <c r="H144" s="215" t="s">
        <v>215</v>
      </c>
      <c r="I144" s="215" t="s">
        <v>281</v>
      </c>
      <c r="J144" s="215" t="s">
        <v>10</v>
      </c>
      <c r="K144" s="215" t="s">
        <v>32</v>
      </c>
      <c r="L144" s="215"/>
      <c r="M144" s="215"/>
      <c r="N144" s="215"/>
      <c r="O144" s="215"/>
      <c r="P144" s="215"/>
      <c r="Q144" s="215"/>
      <c r="R144" s="215"/>
      <c r="S144" s="215"/>
      <c r="T144" s="215"/>
      <c r="U144" s="215"/>
      <c r="V144" s="215"/>
      <c r="W144" s="215"/>
      <c r="X144" s="215"/>
      <c r="Y144" s="220">
        <v>100</v>
      </c>
      <c r="Z144" s="214">
        <v>0.3</v>
      </c>
      <c r="AA144" s="214">
        <v>0.3</v>
      </c>
    </row>
    <row r="145" spans="1:27" s="219" customFormat="1" ht="84.75" customHeight="1" x14ac:dyDescent="0.25">
      <c r="A145" s="216" t="s">
        <v>209</v>
      </c>
      <c r="B145" s="216" t="s">
        <v>25</v>
      </c>
      <c r="C145" s="244" t="s">
        <v>299</v>
      </c>
      <c r="D145" s="216" t="s">
        <v>272</v>
      </c>
      <c r="E145" s="216" t="s">
        <v>276</v>
      </c>
      <c r="F145" s="215" t="s">
        <v>213</v>
      </c>
      <c r="G145" s="215" t="s">
        <v>214</v>
      </c>
      <c r="H145" s="215" t="s">
        <v>215</v>
      </c>
      <c r="I145" s="215" t="s">
        <v>282</v>
      </c>
      <c r="J145" s="215" t="s">
        <v>53</v>
      </c>
      <c r="K145" s="215" t="s">
        <v>32</v>
      </c>
      <c r="L145" s="215"/>
      <c r="M145" s="215"/>
      <c r="N145" s="215"/>
      <c r="O145" s="215"/>
      <c r="P145" s="215"/>
      <c r="Q145" s="215"/>
      <c r="R145" s="215"/>
      <c r="S145" s="215"/>
      <c r="T145" s="215"/>
      <c r="U145" s="215"/>
      <c r="V145" s="215"/>
      <c r="W145" s="215"/>
      <c r="X145" s="215"/>
      <c r="Y145" s="220">
        <v>65</v>
      </c>
      <c r="Z145" s="214">
        <v>1.1076923076923078</v>
      </c>
      <c r="AA145" s="214">
        <v>0.46153846153846156</v>
      </c>
    </row>
    <row r="146" spans="1:27" s="219" customFormat="1" ht="84.75" customHeight="1" x14ac:dyDescent="0.25">
      <c r="A146" s="216" t="s">
        <v>209</v>
      </c>
      <c r="B146" s="216" t="s">
        <v>25</v>
      </c>
      <c r="C146" s="244" t="s">
        <v>299</v>
      </c>
      <c r="D146" s="216" t="s">
        <v>272</v>
      </c>
      <c r="E146" s="216" t="s">
        <v>276</v>
      </c>
      <c r="F146" s="215" t="s">
        <v>213</v>
      </c>
      <c r="G146" s="215" t="s">
        <v>214</v>
      </c>
      <c r="H146" s="215" t="s">
        <v>215</v>
      </c>
      <c r="I146" s="215" t="s">
        <v>283</v>
      </c>
      <c r="J146" s="215" t="s">
        <v>36</v>
      </c>
      <c r="K146" s="215"/>
      <c r="L146" s="215"/>
      <c r="M146" s="215"/>
      <c r="N146" s="215"/>
      <c r="O146" s="215"/>
      <c r="P146" s="215"/>
      <c r="Q146" s="215"/>
      <c r="R146" s="215"/>
      <c r="S146" s="215"/>
      <c r="T146" s="215"/>
      <c r="U146" s="215"/>
      <c r="V146" s="215"/>
      <c r="W146" s="215"/>
      <c r="X146" s="215"/>
      <c r="Y146" s="218">
        <v>100</v>
      </c>
      <c r="Z146" s="214">
        <v>0</v>
      </c>
      <c r="AA146" s="214">
        <v>0</v>
      </c>
    </row>
    <row r="147" spans="1:27" s="219" customFormat="1" ht="84.75" customHeight="1" x14ac:dyDescent="0.25">
      <c r="A147" s="216" t="s">
        <v>209</v>
      </c>
      <c r="B147" s="216" t="s">
        <v>25</v>
      </c>
      <c r="C147" s="244" t="s">
        <v>299</v>
      </c>
      <c r="D147" s="216" t="s">
        <v>272</v>
      </c>
      <c r="E147" s="216" t="s">
        <v>276</v>
      </c>
      <c r="F147" s="215" t="s">
        <v>213</v>
      </c>
      <c r="G147" s="215" t="s">
        <v>214</v>
      </c>
      <c r="H147" s="215" t="s">
        <v>215</v>
      </c>
      <c r="I147" s="215" t="s">
        <v>284</v>
      </c>
      <c r="J147" s="215" t="s">
        <v>965</v>
      </c>
      <c r="K147" s="215"/>
      <c r="L147" s="215">
        <v>3950</v>
      </c>
      <c r="M147" s="215"/>
      <c r="N147" s="215"/>
      <c r="O147" s="215"/>
      <c r="P147" s="215"/>
      <c r="Q147" s="215"/>
      <c r="R147" s="215"/>
      <c r="S147" s="215"/>
      <c r="T147" s="215"/>
      <c r="U147" s="215"/>
      <c r="V147" s="215"/>
      <c r="W147" s="215"/>
      <c r="X147" s="215"/>
      <c r="Y147" s="220">
        <v>80</v>
      </c>
      <c r="Z147" s="214">
        <v>1</v>
      </c>
      <c r="AA147" s="214">
        <v>0.375</v>
      </c>
    </row>
    <row r="148" spans="1:27" s="219" customFormat="1" ht="84.75" customHeight="1" x14ac:dyDescent="0.25">
      <c r="A148" s="216" t="s">
        <v>209</v>
      </c>
      <c r="B148" s="216" t="s">
        <v>25</v>
      </c>
      <c r="C148" s="244" t="s">
        <v>299</v>
      </c>
      <c r="D148" s="216" t="s">
        <v>272</v>
      </c>
      <c r="E148" s="216" t="s">
        <v>276</v>
      </c>
      <c r="F148" s="215" t="s">
        <v>213</v>
      </c>
      <c r="G148" s="215" t="s">
        <v>214</v>
      </c>
      <c r="H148" s="215" t="s">
        <v>215</v>
      </c>
      <c r="I148" s="215" t="s">
        <v>285</v>
      </c>
      <c r="J148" s="215" t="s">
        <v>10</v>
      </c>
      <c r="K148" s="215" t="s">
        <v>32</v>
      </c>
      <c r="L148" s="215">
        <v>3950</v>
      </c>
      <c r="M148" s="215"/>
      <c r="N148" s="215"/>
      <c r="O148" s="215"/>
      <c r="P148" s="215"/>
      <c r="Q148" s="215"/>
      <c r="R148" s="215"/>
      <c r="S148" s="215"/>
      <c r="T148" s="215"/>
      <c r="U148" s="215"/>
      <c r="V148" s="215"/>
      <c r="W148" s="215"/>
      <c r="X148" s="215"/>
      <c r="Y148" s="220">
        <v>30</v>
      </c>
      <c r="Z148" s="214">
        <v>0.41666666666666669</v>
      </c>
      <c r="AA148" s="214">
        <v>0.2</v>
      </c>
    </row>
    <row r="149" spans="1:27" s="219" customFormat="1" ht="84.75" customHeight="1" x14ac:dyDescent="0.25">
      <c r="A149" s="216" t="s">
        <v>209</v>
      </c>
      <c r="B149" s="216" t="s">
        <v>25</v>
      </c>
      <c r="C149" s="244" t="s">
        <v>299</v>
      </c>
      <c r="D149" s="216" t="s">
        <v>272</v>
      </c>
      <c r="E149" s="216" t="s">
        <v>286</v>
      </c>
      <c r="F149" s="215" t="s">
        <v>213</v>
      </c>
      <c r="G149" s="215" t="s">
        <v>214</v>
      </c>
      <c r="H149" s="215" t="s">
        <v>215</v>
      </c>
      <c r="I149" s="215" t="s">
        <v>287</v>
      </c>
      <c r="J149" s="215" t="s">
        <v>53</v>
      </c>
      <c r="K149" s="215" t="s">
        <v>32</v>
      </c>
      <c r="L149" s="215"/>
      <c r="M149" s="215"/>
      <c r="N149" s="215"/>
      <c r="O149" s="215"/>
      <c r="P149" s="215"/>
      <c r="Q149" s="215"/>
      <c r="R149" s="215"/>
      <c r="S149" s="215"/>
      <c r="T149" s="215"/>
      <c r="U149" s="215"/>
      <c r="V149" s="215"/>
      <c r="W149" s="215"/>
      <c r="X149" s="215"/>
      <c r="Y149" s="220">
        <v>100</v>
      </c>
      <c r="Z149" s="214">
        <v>0.75</v>
      </c>
      <c r="AA149" s="214">
        <v>0.41</v>
      </c>
    </row>
    <row r="150" spans="1:27" s="219" customFormat="1" ht="84.75" customHeight="1" x14ac:dyDescent="0.25">
      <c r="A150" s="216" t="s">
        <v>209</v>
      </c>
      <c r="B150" s="216" t="s">
        <v>25</v>
      </c>
      <c r="C150" s="244" t="s">
        <v>299</v>
      </c>
      <c r="D150" s="216" t="s">
        <v>272</v>
      </c>
      <c r="E150" s="216" t="s">
        <v>272</v>
      </c>
      <c r="F150" s="215" t="s">
        <v>213</v>
      </c>
      <c r="G150" s="215" t="s">
        <v>214</v>
      </c>
      <c r="H150" s="215" t="s">
        <v>215</v>
      </c>
      <c r="I150" s="215" t="s">
        <v>288</v>
      </c>
      <c r="J150" s="215" t="s">
        <v>36</v>
      </c>
      <c r="K150" s="215"/>
      <c r="L150" s="215"/>
      <c r="M150" s="215"/>
      <c r="N150" s="215"/>
      <c r="O150" s="215"/>
      <c r="P150" s="215"/>
      <c r="Q150" s="215"/>
      <c r="R150" s="215"/>
      <c r="S150" s="215"/>
      <c r="T150" s="215"/>
      <c r="U150" s="215"/>
      <c r="V150" s="215"/>
      <c r="W150" s="215"/>
      <c r="X150" s="215"/>
      <c r="Y150" s="220">
        <v>30</v>
      </c>
      <c r="Z150" s="214">
        <v>0.2</v>
      </c>
      <c r="AA150" s="214">
        <v>0.55000000000000004</v>
      </c>
    </row>
    <row r="151" spans="1:27" s="219" customFormat="1" ht="84.75" customHeight="1" x14ac:dyDescent="0.25">
      <c r="A151" s="216" t="s">
        <v>209</v>
      </c>
      <c r="B151" s="216" t="s">
        <v>25</v>
      </c>
      <c r="C151" s="244" t="s">
        <v>299</v>
      </c>
      <c r="D151" s="216" t="s">
        <v>272</v>
      </c>
      <c r="E151" s="216" t="s">
        <v>276</v>
      </c>
      <c r="F151" s="215" t="s">
        <v>213</v>
      </c>
      <c r="G151" s="215" t="s">
        <v>214</v>
      </c>
      <c r="H151" s="215" t="s">
        <v>215</v>
      </c>
      <c r="I151" s="215" t="s">
        <v>289</v>
      </c>
      <c r="J151" s="215" t="s">
        <v>36</v>
      </c>
      <c r="K151" s="215"/>
      <c r="L151" s="215"/>
      <c r="M151" s="215"/>
      <c r="N151" s="215"/>
      <c r="O151" s="215"/>
      <c r="P151" s="215"/>
      <c r="Q151" s="215"/>
      <c r="R151" s="215"/>
      <c r="S151" s="215"/>
      <c r="T151" s="215"/>
      <c r="U151" s="215"/>
      <c r="V151" s="215"/>
      <c r="W151" s="215"/>
      <c r="X151" s="215"/>
      <c r="Y151" s="220">
        <v>100</v>
      </c>
      <c r="Z151" s="214">
        <v>0</v>
      </c>
      <c r="AA151" s="214">
        <v>0</v>
      </c>
    </row>
    <row r="152" spans="1:27" s="219" customFormat="1" ht="84.75" customHeight="1" x14ac:dyDescent="0.25">
      <c r="A152" s="216" t="s">
        <v>209</v>
      </c>
      <c r="B152" s="216" t="s">
        <v>25</v>
      </c>
      <c r="C152" s="244" t="s">
        <v>299</v>
      </c>
      <c r="D152" s="216" t="s">
        <v>272</v>
      </c>
      <c r="E152" s="216" t="s">
        <v>276</v>
      </c>
      <c r="F152" s="215" t="s">
        <v>213</v>
      </c>
      <c r="G152" s="215" t="s">
        <v>214</v>
      </c>
      <c r="H152" s="215" t="s">
        <v>215</v>
      </c>
      <c r="I152" s="215" t="s">
        <v>290</v>
      </c>
      <c r="J152" s="215" t="s">
        <v>36</v>
      </c>
      <c r="K152" s="215"/>
      <c r="L152" s="215"/>
      <c r="M152" s="215"/>
      <c r="N152" s="215"/>
      <c r="O152" s="215"/>
      <c r="P152" s="215"/>
      <c r="Q152" s="215"/>
      <c r="R152" s="215"/>
      <c r="S152" s="215"/>
      <c r="T152" s="215"/>
      <c r="U152" s="215"/>
      <c r="V152" s="215"/>
      <c r="W152" s="215"/>
      <c r="X152" s="215"/>
      <c r="Y152" s="218">
        <v>100</v>
      </c>
      <c r="Z152" s="214">
        <v>0</v>
      </c>
      <c r="AA152" s="214">
        <v>0</v>
      </c>
    </row>
    <row r="153" spans="1:27" s="219" customFormat="1" ht="84.75" customHeight="1" x14ac:dyDescent="0.25">
      <c r="A153" s="216" t="s">
        <v>209</v>
      </c>
      <c r="B153" s="216" t="s">
        <v>25</v>
      </c>
      <c r="C153" s="244" t="s">
        <v>299</v>
      </c>
      <c r="D153" s="216" t="s">
        <v>272</v>
      </c>
      <c r="E153" s="216" t="s">
        <v>276</v>
      </c>
      <c r="F153" s="215" t="s">
        <v>213</v>
      </c>
      <c r="G153" s="215" t="s">
        <v>214</v>
      </c>
      <c r="H153" s="215" t="s">
        <v>215</v>
      </c>
      <c r="I153" s="215" t="s">
        <v>291</v>
      </c>
      <c r="J153" s="215" t="s">
        <v>36</v>
      </c>
      <c r="K153" s="215"/>
      <c r="L153" s="215"/>
      <c r="M153" s="215"/>
      <c r="N153" s="215"/>
      <c r="O153" s="215"/>
      <c r="P153" s="215"/>
      <c r="Q153" s="215"/>
      <c r="R153" s="215"/>
      <c r="S153" s="215"/>
      <c r="T153" s="215"/>
      <c r="U153" s="215"/>
      <c r="V153" s="215"/>
      <c r="W153" s="215"/>
      <c r="X153" s="215"/>
      <c r="Y153" s="220">
        <v>100</v>
      </c>
      <c r="Z153" s="214">
        <v>0</v>
      </c>
      <c r="AA153" s="214">
        <v>0.5</v>
      </c>
    </row>
    <row r="154" spans="1:27" s="219" customFormat="1" ht="84.75" customHeight="1" x14ac:dyDescent="0.25">
      <c r="A154" s="216" t="s">
        <v>209</v>
      </c>
      <c r="B154" s="216" t="s">
        <v>25</v>
      </c>
      <c r="C154" s="244" t="s">
        <v>299</v>
      </c>
      <c r="D154" s="216" t="s">
        <v>272</v>
      </c>
      <c r="E154" s="216" t="s">
        <v>276</v>
      </c>
      <c r="F154" s="215" t="s">
        <v>213</v>
      </c>
      <c r="G154" s="215" t="s">
        <v>214</v>
      </c>
      <c r="H154" s="215" t="s">
        <v>215</v>
      </c>
      <c r="I154" s="215" t="s">
        <v>292</v>
      </c>
      <c r="J154" s="215" t="s">
        <v>965</v>
      </c>
      <c r="K154" s="215"/>
      <c r="L154" s="215"/>
      <c r="M154" s="215"/>
      <c r="N154" s="215"/>
      <c r="O154" s="215"/>
      <c r="P154" s="215"/>
      <c r="Q154" s="215"/>
      <c r="R154" s="215"/>
      <c r="S154" s="215"/>
      <c r="T154" s="215"/>
      <c r="U154" s="215"/>
      <c r="V154" s="215"/>
      <c r="W154" s="215"/>
      <c r="X154" s="215"/>
      <c r="Y154" s="220">
        <v>100</v>
      </c>
      <c r="Z154" s="214">
        <v>0</v>
      </c>
      <c r="AA154" s="214">
        <v>0</v>
      </c>
    </row>
    <row r="155" spans="1:27" s="219" customFormat="1" ht="84.75" customHeight="1" x14ac:dyDescent="0.25">
      <c r="A155" s="216" t="s">
        <v>209</v>
      </c>
      <c r="B155" s="216" t="s">
        <v>25</v>
      </c>
      <c r="C155" s="244" t="s">
        <v>299</v>
      </c>
      <c r="D155" s="216" t="s">
        <v>272</v>
      </c>
      <c r="E155" s="216" t="s">
        <v>286</v>
      </c>
      <c r="F155" s="215" t="s">
        <v>213</v>
      </c>
      <c r="G155" s="215" t="s">
        <v>214</v>
      </c>
      <c r="H155" s="215" t="s">
        <v>215</v>
      </c>
      <c r="I155" s="215" t="s">
        <v>293</v>
      </c>
      <c r="J155" s="215" t="s">
        <v>36</v>
      </c>
      <c r="K155" s="215"/>
      <c r="L155" s="215"/>
      <c r="M155" s="215"/>
      <c r="N155" s="215"/>
      <c r="O155" s="215"/>
      <c r="P155" s="215"/>
      <c r="Q155" s="215"/>
      <c r="R155" s="215"/>
      <c r="S155" s="215"/>
      <c r="T155" s="215"/>
      <c r="U155" s="215"/>
      <c r="V155" s="215"/>
      <c r="W155" s="215"/>
      <c r="X155" s="215"/>
      <c r="Y155" s="220">
        <v>50</v>
      </c>
      <c r="Z155" s="214">
        <v>0</v>
      </c>
      <c r="AA155" s="214">
        <v>0.3</v>
      </c>
    </row>
    <row r="156" spans="1:27" s="219" customFormat="1" ht="84.75" customHeight="1" x14ac:dyDescent="0.25">
      <c r="A156" s="216" t="s">
        <v>209</v>
      </c>
      <c r="B156" s="216" t="s">
        <v>25</v>
      </c>
      <c r="C156" s="244" t="s">
        <v>299</v>
      </c>
      <c r="D156" s="216" t="s">
        <v>272</v>
      </c>
      <c r="E156" s="216" t="s">
        <v>286</v>
      </c>
      <c r="F156" s="215" t="s">
        <v>213</v>
      </c>
      <c r="G156" s="215" t="s">
        <v>214</v>
      </c>
      <c r="H156" s="215" t="s">
        <v>215</v>
      </c>
      <c r="I156" s="215" t="s">
        <v>294</v>
      </c>
      <c r="J156" s="215" t="s">
        <v>36</v>
      </c>
      <c r="K156" s="215"/>
      <c r="L156" s="215"/>
      <c r="M156" s="215"/>
      <c r="N156" s="215"/>
      <c r="O156" s="215"/>
      <c r="P156" s="215"/>
      <c r="Q156" s="215"/>
      <c r="R156" s="215"/>
      <c r="S156" s="215"/>
      <c r="T156" s="215"/>
      <c r="U156" s="215"/>
      <c r="V156" s="215"/>
      <c r="W156" s="215"/>
      <c r="X156" s="215"/>
      <c r="Y156" s="220">
        <v>40</v>
      </c>
      <c r="Z156" s="214">
        <v>0.25</v>
      </c>
      <c r="AA156" s="214">
        <v>0.25</v>
      </c>
    </row>
    <row r="157" spans="1:27" s="219" customFormat="1" ht="84.75" customHeight="1" x14ac:dyDescent="0.25">
      <c r="A157" s="216" t="s">
        <v>209</v>
      </c>
      <c r="B157" s="216" t="s">
        <v>25</v>
      </c>
      <c r="C157" s="244" t="s">
        <v>299</v>
      </c>
      <c r="D157" s="216" t="s">
        <v>272</v>
      </c>
      <c r="E157" s="216" t="s">
        <v>276</v>
      </c>
      <c r="F157" s="215" t="s">
        <v>213</v>
      </c>
      <c r="G157" s="215" t="s">
        <v>214</v>
      </c>
      <c r="H157" s="215" t="s">
        <v>215</v>
      </c>
      <c r="I157" s="215" t="s">
        <v>295</v>
      </c>
      <c r="J157" s="215" t="s">
        <v>10</v>
      </c>
      <c r="K157" s="215" t="s">
        <v>32</v>
      </c>
      <c r="L157" s="215"/>
      <c r="M157" s="215"/>
      <c r="N157" s="215"/>
      <c r="O157" s="215"/>
      <c r="P157" s="215"/>
      <c r="Q157" s="215"/>
      <c r="R157" s="215"/>
      <c r="S157" s="215"/>
      <c r="T157" s="215"/>
      <c r="U157" s="215"/>
      <c r="V157" s="215"/>
      <c r="W157" s="215"/>
      <c r="X157" s="215"/>
      <c r="Y157" s="218">
        <v>20</v>
      </c>
      <c r="Z157" s="214">
        <v>0.45</v>
      </c>
      <c r="AA157" s="214">
        <v>0.5</v>
      </c>
    </row>
    <row r="158" spans="1:27" s="219" customFormat="1" ht="84.75" customHeight="1" x14ac:dyDescent="0.25">
      <c r="A158" s="216" t="s">
        <v>209</v>
      </c>
      <c r="B158" s="216" t="s">
        <v>25</v>
      </c>
      <c r="C158" s="244" t="s">
        <v>299</v>
      </c>
      <c r="D158" s="216" t="s">
        <v>272</v>
      </c>
      <c r="E158" s="216" t="s">
        <v>276</v>
      </c>
      <c r="F158" s="215" t="s">
        <v>213</v>
      </c>
      <c r="G158" s="215" t="s">
        <v>214</v>
      </c>
      <c r="H158" s="215" t="s">
        <v>215</v>
      </c>
      <c r="I158" s="215" t="s">
        <v>296</v>
      </c>
      <c r="J158" s="215" t="s">
        <v>10</v>
      </c>
      <c r="K158" s="215" t="s">
        <v>32</v>
      </c>
      <c r="L158" s="215">
        <v>3950</v>
      </c>
      <c r="M158" s="215"/>
      <c r="N158" s="215"/>
      <c r="O158" s="215"/>
      <c r="P158" s="215"/>
      <c r="Q158" s="215"/>
      <c r="R158" s="215"/>
      <c r="S158" s="215"/>
      <c r="T158" s="215"/>
      <c r="U158" s="215"/>
      <c r="V158" s="215"/>
      <c r="W158" s="215"/>
      <c r="X158" s="215"/>
      <c r="Y158" s="218">
        <v>15</v>
      </c>
      <c r="Z158" s="214">
        <v>1</v>
      </c>
      <c r="AA158" s="214">
        <v>0.33333333333333331</v>
      </c>
    </row>
    <row r="159" spans="1:27" s="219" customFormat="1" ht="84.75" customHeight="1" x14ac:dyDescent="0.25">
      <c r="A159" s="244" t="s">
        <v>209</v>
      </c>
      <c r="B159" s="244" t="s">
        <v>25</v>
      </c>
      <c r="C159" s="244" t="s">
        <v>299</v>
      </c>
      <c r="D159" s="244" t="s">
        <v>212</v>
      </c>
      <c r="E159" s="244" t="s">
        <v>217</v>
      </c>
      <c r="F159" s="244" t="s">
        <v>213</v>
      </c>
      <c r="G159" s="244" t="s">
        <v>214</v>
      </c>
      <c r="H159" s="244" t="s">
        <v>215</v>
      </c>
      <c r="I159" s="244" t="s">
        <v>218</v>
      </c>
      <c r="J159" s="215" t="s">
        <v>10</v>
      </c>
      <c r="K159" s="215" t="s">
        <v>32</v>
      </c>
      <c r="L159" s="215"/>
      <c r="M159" s="215"/>
      <c r="N159" s="215"/>
      <c r="O159" s="215"/>
      <c r="P159" s="215"/>
      <c r="Q159" s="215"/>
      <c r="R159" s="215"/>
      <c r="S159" s="215"/>
      <c r="T159" s="215"/>
      <c r="U159" s="215"/>
      <c r="V159" s="215"/>
      <c r="W159" s="215"/>
      <c r="X159" s="215" t="s">
        <v>32</v>
      </c>
      <c r="Y159" s="220">
        <v>100</v>
      </c>
      <c r="Z159" s="214">
        <v>0.1</v>
      </c>
      <c r="AA159" s="214">
        <v>0.6</v>
      </c>
    </row>
    <row r="160" spans="1:27" s="219" customFormat="1" ht="84.75" customHeight="1" x14ac:dyDescent="0.25">
      <c r="A160" s="244" t="s">
        <v>209</v>
      </c>
      <c r="B160" s="244" t="s">
        <v>25</v>
      </c>
      <c r="C160" s="244" t="s">
        <v>299</v>
      </c>
      <c r="D160" s="244" t="s">
        <v>212</v>
      </c>
      <c r="E160" s="244" t="s">
        <v>217</v>
      </c>
      <c r="F160" s="244" t="s">
        <v>213</v>
      </c>
      <c r="G160" s="244" t="s">
        <v>214</v>
      </c>
      <c r="H160" s="244" t="s">
        <v>215</v>
      </c>
      <c r="I160" s="245" t="s">
        <v>240</v>
      </c>
      <c r="J160" s="215" t="s">
        <v>10</v>
      </c>
      <c r="K160" s="215" t="s">
        <v>32</v>
      </c>
      <c r="L160" s="215"/>
      <c r="M160" s="215"/>
      <c r="N160" s="215"/>
      <c r="O160" s="215"/>
      <c r="P160" s="215"/>
      <c r="Q160" s="215"/>
      <c r="R160" s="215"/>
      <c r="S160" s="215"/>
      <c r="T160" s="215"/>
      <c r="U160" s="215"/>
      <c r="V160" s="215"/>
      <c r="W160" s="215"/>
      <c r="X160" s="215" t="s">
        <v>32</v>
      </c>
      <c r="Y160" s="220">
        <v>100</v>
      </c>
      <c r="Z160" s="214">
        <v>0.7</v>
      </c>
      <c r="AA160" s="214">
        <v>0.7</v>
      </c>
    </row>
    <row r="161" spans="1:27" s="219" customFormat="1" ht="84.75" customHeight="1" x14ac:dyDescent="0.25">
      <c r="A161" s="244" t="s">
        <v>209</v>
      </c>
      <c r="B161" s="244" t="s">
        <v>25</v>
      </c>
      <c r="C161" s="244" t="s">
        <v>299</v>
      </c>
      <c r="D161" s="244" t="s">
        <v>212</v>
      </c>
      <c r="E161" s="244" t="s">
        <v>217</v>
      </c>
      <c r="F161" s="244" t="s">
        <v>213</v>
      </c>
      <c r="G161" s="244" t="s">
        <v>214</v>
      </c>
      <c r="H161" s="244" t="s">
        <v>215</v>
      </c>
      <c r="I161" s="244" t="s">
        <v>241</v>
      </c>
      <c r="J161" s="215" t="s">
        <v>36</v>
      </c>
      <c r="K161" s="215"/>
      <c r="L161" s="215"/>
      <c r="M161" s="215"/>
      <c r="N161" s="215"/>
      <c r="O161" s="215"/>
      <c r="P161" s="215"/>
      <c r="Q161" s="215"/>
      <c r="R161" s="215"/>
      <c r="S161" s="215"/>
      <c r="T161" s="215"/>
      <c r="U161" s="215"/>
      <c r="V161" s="215"/>
      <c r="W161" s="215"/>
      <c r="X161" s="215"/>
      <c r="Y161" s="220">
        <v>100</v>
      </c>
      <c r="Z161" s="214">
        <v>0</v>
      </c>
      <c r="AA161" s="214">
        <v>0</v>
      </c>
    </row>
    <row r="162" spans="1:27" s="219" customFormat="1" ht="84.75" customHeight="1" x14ac:dyDescent="0.25">
      <c r="A162" s="244" t="s">
        <v>209</v>
      </c>
      <c r="B162" s="244" t="s">
        <v>25</v>
      </c>
      <c r="C162" s="244" t="s">
        <v>299</v>
      </c>
      <c r="D162" s="244" t="s">
        <v>212</v>
      </c>
      <c r="E162" s="244" t="s">
        <v>217</v>
      </c>
      <c r="F162" s="244" t="s">
        <v>213</v>
      </c>
      <c r="G162" s="244" t="s">
        <v>214</v>
      </c>
      <c r="H162" s="244" t="s">
        <v>215</v>
      </c>
      <c r="I162" s="244" t="s">
        <v>242</v>
      </c>
      <c r="J162" s="215" t="s">
        <v>36</v>
      </c>
      <c r="K162" s="215"/>
      <c r="L162" s="215"/>
      <c r="M162" s="215"/>
      <c r="N162" s="215"/>
      <c r="O162" s="215"/>
      <c r="P162" s="215"/>
      <c r="Q162" s="215"/>
      <c r="R162" s="215"/>
      <c r="S162" s="215"/>
      <c r="T162" s="215"/>
      <c r="U162" s="215"/>
      <c r="V162" s="215"/>
      <c r="W162" s="215"/>
      <c r="X162" s="215"/>
      <c r="Y162" s="220">
        <v>8</v>
      </c>
      <c r="Z162" s="214">
        <v>0.25</v>
      </c>
      <c r="AA162" s="214">
        <v>0.5</v>
      </c>
    </row>
    <row r="163" spans="1:27" s="219" customFormat="1" ht="84.75" customHeight="1" x14ac:dyDescent="0.25">
      <c r="A163" s="244" t="s">
        <v>209</v>
      </c>
      <c r="B163" s="244" t="s">
        <v>25</v>
      </c>
      <c r="C163" s="244" t="s">
        <v>299</v>
      </c>
      <c r="D163" s="244" t="s">
        <v>212</v>
      </c>
      <c r="E163" s="244" t="s">
        <v>217</v>
      </c>
      <c r="F163" s="244" t="s">
        <v>213</v>
      </c>
      <c r="G163" s="244" t="s">
        <v>175</v>
      </c>
      <c r="H163" s="244" t="s">
        <v>180</v>
      </c>
      <c r="I163" s="217" t="s">
        <v>243</v>
      </c>
      <c r="J163" s="215" t="s">
        <v>36</v>
      </c>
      <c r="K163" s="215"/>
      <c r="L163" s="215"/>
      <c r="M163" s="215"/>
      <c r="N163" s="215"/>
      <c r="O163" s="215"/>
      <c r="P163" s="215"/>
      <c r="Q163" s="215"/>
      <c r="R163" s="215"/>
      <c r="S163" s="215"/>
      <c r="T163" s="215"/>
      <c r="U163" s="215"/>
      <c r="V163" s="215"/>
      <c r="W163" s="215"/>
      <c r="X163" s="215"/>
      <c r="Y163" s="220">
        <v>100</v>
      </c>
      <c r="Z163" s="214">
        <v>0</v>
      </c>
      <c r="AA163" s="214">
        <v>0.2</v>
      </c>
    </row>
    <row r="164" spans="1:27" s="219" customFormat="1" ht="84.75" customHeight="1" x14ac:dyDescent="0.25">
      <c r="A164" s="244" t="s">
        <v>209</v>
      </c>
      <c r="B164" s="244" t="s">
        <v>25</v>
      </c>
      <c r="C164" s="244" t="s">
        <v>299</v>
      </c>
      <c r="D164" s="244" t="s">
        <v>212</v>
      </c>
      <c r="E164" s="244" t="s">
        <v>217</v>
      </c>
      <c r="F164" s="244" t="s">
        <v>213</v>
      </c>
      <c r="G164" s="244" t="s">
        <v>175</v>
      </c>
      <c r="H164" s="244" t="s">
        <v>180</v>
      </c>
      <c r="I164" s="244" t="s">
        <v>244</v>
      </c>
      <c r="J164" s="215" t="s">
        <v>36</v>
      </c>
      <c r="K164" s="215" t="s">
        <v>32</v>
      </c>
      <c r="L164" s="215"/>
      <c r="M164" s="215"/>
      <c r="N164" s="215"/>
      <c r="O164" s="215"/>
      <c r="P164" s="215"/>
      <c r="Q164" s="215"/>
      <c r="R164" s="215"/>
      <c r="S164" s="215"/>
      <c r="T164" s="215"/>
      <c r="U164" s="215"/>
      <c r="V164" s="215"/>
      <c r="W164" s="215"/>
      <c r="X164" s="215"/>
      <c r="Y164" s="220">
        <v>100</v>
      </c>
      <c r="Z164" s="214">
        <v>0.13</v>
      </c>
      <c r="AA164" s="214">
        <v>0.5</v>
      </c>
    </row>
  </sheetData>
  <autoFilter ref="A4:AA164" xr:uid="{54893547-A629-4F65-AD00-BF02B355B9CB}"/>
  <mergeCells count="13">
    <mergeCell ref="Y3:AA3"/>
    <mergeCell ref="B1:P2"/>
    <mergeCell ref="K3:X3"/>
    <mergeCell ref="A3:A4"/>
    <mergeCell ref="B3:B4"/>
    <mergeCell ref="C3:C4"/>
    <mergeCell ref="D3:D4"/>
    <mergeCell ref="E3:E4"/>
    <mergeCell ref="F3:F4"/>
    <mergeCell ref="G3:G4"/>
    <mergeCell ref="H3:H4"/>
    <mergeCell ref="I3:I4"/>
    <mergeCell ref="J3:J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CAAC9-65B8-4466-9861-D20106523D2D}">
  <dimension ref="A1:AA84"/>
  <sheetViews>
    <sheetView zoomScale="60" zoomScaleNormal="60" workbookViewId="0">
      <selection activeCell="D6" sqref="D6"/>
    </sheetView>
  </sheetViews>
  <sheetFormatPr baseColWidth="10" defaultRowHeight="15" x14ac:dyDescent="0.25"/>
  <cols>
    <col min="2" max="2" width="21.28515625" customWidth="1"/>
    <col min="3" max="3" width="26.28515625" customWidth="1"/>
    <col min="4" max="4" width="22" customWidth="1"/>
    <col min="5" max="5" width="26.28515625" customWidth="1"/>
    <col min="6" max="6" width="39.42578125" customWidth="1"/>
    <col min="7" max="7" width="28" customWidth="1"/>
    <col min="8" max="8" width="24.85546875" customWidth="1"/>
    <col min="9" max="9" width="27.5703125" customWidth="1"/>
    <col min="24" max="24" width="16.7109375" customWidth="1"/>
    <col min="25" max="25" width="13" style="4" customWidth="1"/>
    <col min="26" max="26" width="14.28515625" style="5" customWidth="1"/>
    <col min="27" max="27" width="17.5703125" style="5" customWidth="1"/>
  </cols>
  <sheetData>
    <row r="1" spans="1:27" ht="33.75" customHeight="1" x14ac:dyDescent="0.25">
      <c r="A1" s="11"/>
      <c r="B1" s="270" t="s">
        <v>395</v>
      </c>
      <c r="C1" s="270"/>
      <c r="D1" s="270"/>
      <c r="E1" s="270"/>
      <c r="F1" s="270"/>
      <c r="G1" s="270"/>
      <c r="H1" s="270"/>
      <c r="I1" s="270"/>
      <c r="J1" s="270"/>
      <c r="K1" s="270"/>
      <c r="L1" s="270"/>
      <c r="M1" s="270"/>
      <c r="N1" s="270"/>
      <c r="O1" s="270"/>
      <c r="P1" s="270"/>
      <c r="Q1" s="12"/>
      <c r="Y1"/>
      <c r="Z1"/>
      <c r="AA1"/>
    </row>
    <row r="2" spans="1:27" ht="51" customHeight="1" x14ac:dyDescent="0.25">
      <c r="A2" s="13"/>
      <c r="B2" s="270"/>
      <c r="C2" s="270"/>
      <c r="D2" s="270"/>
      <c r="E2" s="270"/>
      <c r="F2" s="270"/>
      <c r="G2" s="270"/>
      <c r="H2" s="270"/>
      <c r="I2" s="270"/>
      <c r="J2" s="270"/>
      <c r="K2" s="270"/>
      <c r="L2" s="270"/>
      <c r="M2" s="270"/>
      <c r="N2" s="270"/>
      <c r="O2" s="270"/>
      <c r="P2" s="270"/>
      <c r="Q2" s="14"/>
    </row>
    <row r="3" spans="1:27" ht="51" customHeight="1" thickBot="1" x14ac:dyDescent="0.3">
      <c r="A3" s="13"/>
      <c r="B3" s="270"/>
      <c r="C3" s="270"/>
      <c r="D3" s="270"/>
      <c r="E3" s="270"/>
      <c r="F3" s="270"/>
      <c r="G3" s="270"/>
      <c r="H3" s="270"/>
      <c r="I3" s="270"/>
      <c r="J3" s="270"/>
      <c r="K3" s="270"/>
      <c r="L3" s="270"/>
      <c r="M3" s="270"/>
      <c r="N3" s="270"/>
      <c r="O3" s="270"/>
      <c r="P3" s="270"/>
      <c r="Q3" s="14"/>
      <c r="Y3" s="265" t="s">
        <v>1133</v>
      </c>
      <c r="Z3" s="265"/>
      <c r="AA3" s="265"/>
    </row>
    <row r="4" spans="1:27" s="1" customFormat="1" ht="16.5" thickBot="1" x14ac:dyDescent="0.3">
      <c r="A4" s="271" t="s">
        <v>0</v>
      </c>
      <c r="B4" s="273" t="s">
        <v>1</v>
      </c>
      <c r="C4" s="271" t="s">
        <v>2</v>
      </c>
      <c r="D4" s="275" t="s">
        <v>3</v>
      </c>
      <c r="E4" s="273" t="s">
        <v>4</v>
      </c>
      <c r="F4" s="266" t="s">
        <v>5</v>
      </c>
      <c r="G4" s="266" t="s">
        <v>6</v>
      </c>
      <c r="H4" s="266" t="s">
        <v>7</v>
      </c>
      <c r="I4" s="268" t="s">
        <v>8</v>
      </c>
      <c r="J4" s="268" t="s">
        <v>9</v>
      </c>
      <c r="K4" s="277" t="s">
        <v>1138</v>
      </c>
      <c r="L4" s="278"/>
      <c r="M4" s="278"/>
      <c r="N4" s="278"/>
      <c r="O4" s="278"/>
      <c r="P4" s="278"/>
      <c r="Q4" s="278"/>
      <c r="R4" s="278"/>
      <c r="S4" s="278"/>
      <c r="T4" s="278"/>
      <c r="U4" s="278"/>
      <c r="V4" s="278"/>
      <c r="W4" s="278"/>
      <c r="X4" s="279"/>
      <c r="Y4" s="265" t="s">
        <v>1133</v>
      </c>
      <c r="Z4" s="265"/>
      <c r="AA4" s="265"/>
    </row>
    <row r="5" spans="1:27" s="1" customFormat="1" ht="47.25" x14ac:dyDescent="0.25">
      <c r="A5" s="272"/>
      <c r="B5" s="274"/>
      <c r="C5" s="272"/>
      <c r="D5" s="276"/>
      <c r="E5" s="274"/>
      <c r="F5" s="267"/>
      <c r="G5" s="267"/>
      <c r="H5" s="267"/>
      <c r="I5" s="269"/>
      <c r="J5" s="269" t="s">
        <v>9</v>
      </c>
      <c r="K5" s="7" t="s">
        <v>10</v>
      </c>
      <c r="L5" s="7" t="s">
        <v>11</v>
      </c>
      <c r="M5" s="7" t="s">
        <v>12</v>
      </c>
      <c r="N5" s="7" t="s">
        <v>13</v>
      </c>
      <c r="O5" s="6" t="s">
        <v>14</v>
      </c>
      <c r="P5" s="6" t="s">
        <v>15</v>
      </c>
      <c r="Q5" s="6" t="s">
        <v>16</v>
      </c>
      <c r="R5" s="6" t="s">
        <v>17</v>
      </c>
      <c r="S5" s="6" t="s">
        <v>18</v>
      </c>
      <c r="T5" s="6" t="s">
        <v>19</v>
      </c>
      <c r="U5" s="6" t="s">
        <v>20</v>
      </c>
      <c r="V5" s="6" t="s">
        <v>21</v>
      </c>
      <c r="W5" s="7" t="s">
        <v>22</v>
      </c>
      <c r="X5" s="7" t="s">
        <v>23</v>
      </c>
      <c r="Y5" s="2" t="s">
        <v>394</v>
      </c>
      <c r="Z5" s="3" t="s">
        <v>1134</v>
      </c>
      <c r="AA5" s="3" t="s">
        <v>1135</v>
      </c>
    </row>
    <row r="6" spans="1:27" s="27" customFormat="1" ht="114.75" customHeight="1" x14ac:dyDescent="0.25">
      <c r="A6" s="23" t="s">
        <v>378</v>
      </c>
      <c r="B6" s="23" t="s">
        <v>236</v>
      </c>
      <c r="C6" s="23" t="s">
        <v>194</v>
      </c>
      <c r="D6" s="23" t="s">
        <v>379</v>
      </c>
      <c r="E6" s="23" t="s">
        <v>379</v>
      </c>
      <c r="F6" s="24" t="s">
        <v>170</v>
      </c>
      <c r="G6" s="23" t="s">
        <v>175</v>
      </c>
      <c r="H6" s="23" t="s">
        <v>180</v>
      </c>
      <c r="I6" s="23" t="s">
        <v>433</v>
      </c>
      <c r="J6" s="25" t="s">
        <v>36</v>
      </c>
      <c r="K6" s="25"/>
      <c r="L6" s="25"/>
      <c r="M6" s="25"/>
      <c r="N6" s="25"/>
      <c r="O6" s="25"/>
      <c r="P6" s="25"/>
      <c r="Q6" s="25"/>
      <c r="R6" s="25"/>
      <c r="S6" s="25"/>
      <c r="T6" s="25"/>
      <c r="U6" s="25"/>
      <c r="V6" s="25"/>
      <c r="W6" s="25"/>
      <c r="X6" s="25"/>
      <c r="Y6" s="192">
        <v>50</v>
      </c>
      <c r="Z6" s="214">
        <v>0</v>
      </c>
      <c r="AA6" s="214">
        <v>1</v>
      </c>
    </row>
    <row r="7" spans="1:27" s="27" customFormat="1" ht="114.75" customHeight="1" x14ac:dyDescent="0.25">
      <c r="A7" s="28" t="s">
        <v>378</v>
      </c>
      <c r="B7" s="28" t="s">
        <v>236</v>
      </c>
      <c r="C7" s="23" t="s">
        <v>194</v>
      </c>
      <c r="D7" s="28" t="s">
        <v>379</v>
      </c>
      <c r="E7" s="28" t="s">
        <v>379</v>
      </c>
      <c r="F7" s="29" t="s">
        <v>170</v>
      </c>
      <c r="G7" s="28" t="s">
        <v>175</v>
      </c>
      <c r="H7" s="28" t="s">
        <v>180</v>
      </c>
      <c r="I7" s="28" t="s">
        <v>380</v>
      </c>
      <c r="J7" s="30" t="s">
        <v>36</v>
      </c>
      <c r="K7" s="30"/>
      <c r="L7" s="30"/>
      <c r="M7" s="30"/>
      <c r="N7" s="30"/>
      <c r="O7" s="30"/>
      <c r="P7" s="30"/>
      <c r="Q7" s="30"/>
      <c r="R7" s="30"/>
      <c r="S7" s="30"/>
      <c r="T7" s="30"/>
      <c r="U7" s="30"/>
      <c r="V7" s="30"/>
      <c r="W7" s="30"/>
      <c r="X7" s="30"/>
      <c r="Y7" s="193">
        <v>100</v>
      </c>
      <c r="Z7" s="214">
        <v>0.49989999999999996</v>
      </c>
      <c r="AA7" s="214">
        <v>0.49980000000000002</v>
      </c>
    </row>
    <row r="8" spans="1:27" s="27" customFormat="1" ht="114.75" customHeight="1" x14ac:dyDescent="0.25">
      <c r="A8" s="23" t="s">
        <v>378</v>
      </c>
      <c r="B8" s="23" t="s">
        <v>236</v>
      </c>
      <c r="C8" s="23" t="s">
        <v>194</v>
      </c>
      <c r="D8" s="23" t="s">
        <v>379</v>
      </c>
      <c r="E8" s="23" t="s">
        <v>379</v>
      </c>
      <c r="F8" s="24" t="s">
        <v>170</v>
      </c>
      <c r="G8" s="23" t="s">
        <v>175</v>
      </c>
      <c r="H8" s="23" t="s">
        <v>180</v>
      </c>
      <c r="I8" s="23" t="s">
        <v>381</v>
      </c>
      <c r="J8" s="25" t="s">
        <v>36</v>
      </c>
      <c r="K8" s="25"/>
      <c r="L8" s="25"/>
      <c r="M8" s="25"/>
      <c r="N8" s="25"/>
      <c r="O8" s="25"/>
      <c r="P8" s="25"/>
      <c r="Q8" s="25"/>
      <c r="R8" s="25"/>
      <c r="S8" s="25"/>
      <c r="T8" s="25"/>
      <c r="U8" s="25"/>
      <c r="V8" s="25"/>
      <c r="W8" s="25"/>
      <c r="X8" s="25"/>
      <c r="Y8" s="194">
        <v>502800000</v>
      </c>
      <c r="Z8" s="214">
        <v>0.1569796678599841</v>
      </c>
      <c r="AA8" s="214">
        <v>0.33333333333333331</v>
      </c>
    </row>
    <row r="9" spans="1:27" s="27" customFormat="1" ht="114.75" customHeight="1" x14ac:dyDescent="0.25">
      <c r="A9" s="28" t="s">
        <v>378</v>
      </c>
      <c r="B9" s="28" t="s">
        <v>236</v>
      </c>
      <c r="C9" s="23" t="s">
        <v>194</v>
      </c>
      <c r="D9" s="28" t="s">
        <v>379</v>
      </c>
      <c r="E9" s="28" t="s">
        <v>379</v>
      </c>
      <c r="F9" s="29" t="s">
        <v>170</v>
      </c>
      <c r="G9" s="28" t="s">
        <v>175</v>
      </c>
      <c r="H9" s="28" t="s">
        <v>180</v>
      </c>
      <c r="I9" s="28" t="s">
        <v>382</v>
      </c>
      <c r="J9" s="30" t="s">
        <v>36</v>
      </c>
      <c r="K9" s="30"/>
      <c r="L9" s="30"/>
      <c r="M9" s="30"/>
      <c r="N9" s="30"/>
      <c r="O9" s="30"/>
      <c r="P9" s="30"/>
      <c r="Q9" s="30"/>
      <c r="R9" s="30"/>
      <c r="S9" s="30"/>
      <c r="T9" s="30"/>
      <c r="U9" s="30"/>
      <c r="V9" s="30"/>
      <c r="W9" s="30"/>
      <c r="X9" s="30"/>
      <c r="Y9" s="193">
        <v>100</v>
      </c>
      <c r="Z9" s="214">
        <v>0.5</v>
      </c>
      <c r="AA9" s="214">
        <v>0.5</v>
      </c>
    </row>
    <row r="10" spans="1:27" s="27" customFormat="1" ht="114.75" customHeight="1" x14ac:dyDescent="0.25">
      <c r="A10" s="23" t="s">
        <v>378</v>
      </c>
      <c r="B10" s="23" t="s">
        <v>236</v>
      </c>
      <c r="C10" s="23" t="s">
        <v>194</v>
      </c>
      <c r="D10" s="23" t="s">
        <v>379</v>
      </c>
      <c r="E10" s="23" t="s">
        <v>379</v>
      </c>
      <c r="F10" s="24" t="s">
        <v>170</v>
      </c>
      <c r="G10" s="23" t="s">
        <v>175</v>
      </c>
      <c r="H10" s="23" t="s">
        <v>180</v>
      </c>
      <c r="I10" s="23" t="s">
        <v>383</v>
      </c>
      <c r="J10" s="25" t="s">
        <v>36</v>
      </c>
      <c r="K10" s="25"/>
      <c r="L10" s="25"/>
      <c r="M10" s="25"/>
      <c r="N10" s="25"/>
      <c r="O10" s="25"/>
      <c r="P10" s="25"/>
      <c r="Q10" s="25"/>
      <c r="R10" s="25"/>
      <c r="S10" s="25"/>
      <c r="T10" s="25"/>
      <c r="U10" s="25"/>
      <c r="V10" s="25"/>
      <c r="W10" s="25"/>
      <c r="X10" s="25"/>
      <c r="Y10" s="192">
        <v>100</v>
      </c>
      <c r="Z10" s="214">
        <v>0.82</v>
      </c>
      <c r="AA10" s="214">
        <v>1</v>
      </c>
    </row>
    <row r="11" spans="1:27" s="27" customFormat="1" ht="84.75" customHeight="1" x14ac:dyDescent="0.25">
      <c r="A11" s="43" t="s">
        <v>297</v>
      </c>
      <c r="B11" s="43" t="s">
        <v>236</v>
      </c>
      <c r="C11" s="43" t="s">
        <v>299</v>
      </c>
      <c r="D11" s="43" t="s">
        <v>316</v>
      </c>
      <c r="E11" s="43" t="s">
        <v>316</v>
      </c>
      <c r="F11" s="30" t="s">
        <v>170</v>
      </c>
      <c r="G11" s="30" t="s">
        <v>175</v>
      </c>
      <c r="H11" s="30" t="s">
        <v>180</v>
      </c>
      <c r="I11" s="28" t="s">
        <v>317</v>
      </c>
      <c r="J11" s="30" t="s">
        <v>36</v>
      </c>
      <c r="K11" s="30"/>
      <c r="L11" s="30"/>
      <c r="M11" s="30"/>
      <c r="N11" s="30"/>
      <c r="O11" s="30"/>
      <c r="P11" s="30"/>
      <c r="Q11" s="30"/>
      <c r="R11" s="30"/>
      <c r="S11" s="30"/>
      <c r="T11" s="30"/>
      <c r="U11" s="30"/>
      <c r="V11" s="30"/>
      <c r="W11" s="30"/>
      <c r="X11" s="30"/>
      <c r="Y11" s="200">
        <v>35000000000</v>
      </c>
      <c r="Z11" s="214">
        <v>0.4479988772857143</v>
      </c>
      <c r="AA11" s="214">
        <v>0.3</v>
      </c>
    </row>
    <row r="12" spans="1:27" s="27" customFormat="1" ht="84.75" customHeight="1" x14ac:dyDescent="0.25">
      <c r="A12" s="43" t="s">
        <v>297</v>
      </c>
      <c r="B12" s="43" t="s">
        <v>236</v>
      </c>
      <c r="C12" s="43" t="s">
        <v>299</v>
      </c>
      <c r="D12" s="43" t="s">
        <v>316</v>
      </c>
      <c r="E12" s="43" t="s">
        <v>316</v>
      </c>
      <c r="F12" s="30" t="s">
        <v>170</v>
      </c>
      <c r="G12" s="30" t="s">
        <v>175</v>
      </c>
      <c r="H12" s="30" t="s">
        <v>180</v>
      </c>
      <c r="I12" s="36" t="s">
        <v>318</v>
      </c>
      <c r="J12" s="30" t="s">
        <v>36</v>
      </c>
      <c r="K12" s="30"/>
      <c r="L12" s="30"/>
      <c r="M12" s="30"/>
      <c r="N12" s="30"/>
      <c r="O12" s="30"/>
      <c r="P12" s="30"/>
      <c r="Q12" s="30"/>
      <c r="R12" s="30"/>
      <c r="S12" s="30"/>
      <c r="T12" s="30"/>
      <c r="U12" s="30"/>
      <c r="V12" s="30"/>
      <c r="W12" s="30"/>
      <c r="X12" s="30"/>
      <c r="Y12" s="193">
        <v>5</v>
      </c>
      <c r="Z12" s="214">
        <v>0.6</v>
      </c>
      <c r="AA12" s="214">
        <v>0.4</v>
      </c>
    </row>
    <row r="13" spans="1:27" s="27" customFormat="1" ht="84.75" customHeight="1" x14ac:dyDescent="0.25">
      <c r="A13" s="43" t="s">
        <v>297</v>
      </c>
      <c r="B13" s="43" t="s">
        <v>236</v>
      </c>
      <c r="C13" s="43" t="s">
        <v>299</v>
      </c>
      <c r="D13" s="43" t="s">
        <v>316</v>
      </c>
      <c r="E13" s="43" t="s">
        <v>316</v>
      </c>
      <c r="F13" s="30" t="s">
        <v>170</v>
      </c>
      <c r="G13" s="215" t="s">
        <v>214</v>
      </c>
      <c r="H13" s="215" t="s">
        <v>215</v>
      </c>
      <c r="I13" s="36" t="s">
        <v>319</v>
      </c>
      <c r="J13" s="30" t="s">
        <v>36</v>
      </c>
      <c r="K13" s="30"/>
      <c r="L13" s="30"/>
      <c r="M13" s="30"/>
      <c r="N13" s="30"/>
      <c r="O13" s="30"/>
      <c r="P13" s="30"/>
      <c r="Q13" s="30"/>
      <c r="R13" s="30"/>
      <c r="S13" s="30"/>
      <c r="T13" s="30"/>
      <c r="U13" s="30"/>
      <c r="V13" s="30"/>
      <c r="W13" s="30"/>
      <c r="X13" s="30"/>
      <c r="Y13" s="193">
        <v>3</v>
      </c>
      <c r="Z13" s="214">
        <v>0.33333333333333331</v>
      </c>
      <c r="AA13" s="214">
        <v>0.33333333333333331</v>
      </c>
    </row>
    <row r="14" spans="1:27" s="14" customFormat="1" ht="84.75" customHeight="1" x14ac:dyDescent="0.25">
      <c r="A14" s="43" t="s">
        <v>297</v>
      </c>
      <c r="B14" s="43" t="s">
        <v>236</v>
      </c>
      <c r="C14" s="23" t="s">
        <v>194</v>
      </c>
      <c r="D14" s="43" t="s">
        <v>320</v>
      </c>
      <c r="E14" s="43" t="s">
        <v>320</v>
      </c>
      <c r="F14" s="30" t="s">
        <v>170</v>
      </c>
      <c r="G14" s="30" t="s">
        <v>175</v>
      </c>
      <c r="H14" s="30" t="s">
        <v>180</v>
      </c>
      <c r="I14" s="36" t="s">
        <v>321</v>
      </c>
      <c r="J14" s="30" t="s">
        <v>10</v>
      </c>
      <c r="K14" s="30" t="s">
        <v>32</v>
      </c>
      <c r="L14" s="30"/>
      <c r="M14" s="30"/>
      <c r="N14" s="30"/>
      <c r="O14" s="30"/>
      <c r="P14" s="30"/>
      <c r="Q14" s="30"/>
      <c r="R14" s="30"/>
      <c r="S14" s="30" t="s">
        <v>32</v>
      </c>
      <c r="T14" s="30"/>
      <c r="U14" s="30"/>
      <c r="V14" s="30"/>
      <c r="W14" s="30"/>
      <c r="X14" s="30"/>
      <c r="Y14" s="198">
        <v>50</v>
      </c>
      <c r="Z14" s="214">
        <v>0.5</v>
      </c>
      <c r="AA14" s="214">
        <v>0.5</v>
      </c>
    </row>
    <row r="15" spans="1:27" s="14" customFormat="1" ht="84.75" customHeight="1" x14ac:dyDescent="0.25">
      <c r="A15" s="43" t="s">
        <v>297</v>
      </c>
      <c r="B15" s="43" t="s">
        <v>236</v>
      </c>
      <c r="C15" s="23" t="s">
        <v>194</v>
      </c>
      <c r="D15" s="43" t="s">
        <v>320</v>
      </c>
      <c r="E15" s="43" t="s">
        <v>320</v>
      </c>
      <c r="F15" s="30" t="s">
        <v>170</v>
      </c>
      <c r="G15" s="30" t="s">
        <v>175</v>
      </c>
      <c r="H15" s="30" t="s">
        <v>180</v>
      </c>
      <c r="I15" s="36" t="s">
        <v>322</v>
      </c>
      <c r="J15" s="30" t="s">
        <v>10</v>
      </c>
      <c r="K15" s="30" t="s">
        <v>32</v>
      </c>
      <c r="L15" s="30"/>
      <c r="M15" s="30"/>
      <c r="N15" s="30"/>
      <c r="O15" s="30"/>
      <c r="P15" s="30"/>
      <c r="Q15" s="30"/>
      <c r="R15" s="30"/>
      <c r="S15" s="30" t="s">
        <v>32</v>
      </c>
      <c r="T15" s="30"/>
      <c r="U15" s="30"/>
      <c r="V15" s="30"/>
      <c r="W15" s="30"/>
      <c r="X15" s="30"/>
      <c r="Y15" s="198">
        <v>90</v>
      </c>
      <c r="Z15" s="214">
        <v>0.49537426408746366</v>
      </c>
      <c r="AA15" s="214">
        <v>0.49537426408746366</v>
      </c>
    </row>
    <row r="16" spans="1:27" s="14" customFormat="1" ht="84.75" customHeight="1" x14ac:dyDescent="0.25">
      <c r="A16" s="43" t="s">
        <v>297</v>
      </c>
      <c r="B16" s="43" t="s">
        <v>236</v>
      </c>
      <c r="C16" s="23" t="s">
        <v>194</v>
      </c>
      <c r="D16" s="43" t="s">
        <v>320</v>
      </c>
      <c r="E16" s="43" t="s">
        <v>320</v>
      </c>
      <c r="F16" s="30" t="s">
        <v>170</v>
      </c>
      <c r="G16" s="30" t="s">
        <v>175</v>
      </c>
      <c r="H16" s="30" t="s">
        <v>180</v>
      </c>
      <c r="I16" s="36" t="s">
        <v>323</v>
      </c>
      <c r="J16" s="30" t="s">
        <v>10</v>
      </c>
      <c r="K16" s="30" t="s">
        <v>32</v>
      </c>
      <c r="L16" s="30"/>
      <c r="M16" s="30"/>
      <c r="N16" s="30"/>
      <c r="O16" s="30"/>
      <c r="P16" s="30"/>
      <c r="Q16" s="30"/>
      <c r="R16" s="30"/>
      <c r="S16" s="30" t="s">
        <v>32</v>
      </c>
      <c r="T16" s="30"/>
      <c r="U16" s="30"/>
      <c r="V16" s="30"/>
      <c r="W16" s="30"/>
      <c r="X16" s="30"/>
      <c r="Y16" s="198">
        <v>85</v>
      </c>
      <c r="Z16" s="214">
        <v>0.5</v>
      </c>
      <c r="AA16" s="214">
        <v>0.50000000000000566</v>
      </c>
    </row>
    <row r="17" spans="1:27" s="14" customFormat="1" ht="188.25" customHeight="1" x14ac:dyDescent="0.25">
      <c r="A17" s="43" t="s">
        <v>297</v>
      </c>
      <c r="B17" s="43" t="s">
        <v>236</v>
      </c>
      <c r="C17" s="23" t="s">
        <v>194</v>
      </c>
      <c r="D17" s="43" t="s">
        <v>320</v>
      </c>
      <c r="E17" s="43" t="s">
        <v>320</v>
      </c>
      <c r="F17" s="30" t="s">
        <v>170</v>
      </c>
      <c r="G17" s="30" t="s">
        <v>175</v>
      </c>
      <c r="H17" s="30" t="s">
        <v>180</v>
      </c>
      <c r="I17" s="36" t="s">
        <v>324</v>
      </c>
      <c r="J17" s="30" t="s">
        <v>10</v>
      </c>
      <c r="K17" s="30" t="s">
        <v>32</v>
      </c>
      <c r="L17" s="30"/>
      <c r="M17" s="30"/>
      <c r="N17" s="30"/>
      <c r="O17" s="30"/>
      <c r="P17" s="30"/>
      <c r="Q17" s="30"/>
      <c r="R17" s="30"/>
      <c r="S17" s="30" t="s">
        <v>32</v>
      </c>
      <c r="T17" s="30"/>
      <c r="U17" s="30"/>
      <c r="V17" s="30"/>
      <c r="W17" s="30"/>
      <c r="X17" s="30"/>
      <c r="Y17" s="198">
        <v>37</v>
      </c>
      <c r="Z17" s="214">
        <v>0.85500000000000043</v>
      </c>
      <c r="AA17" s="214">
        <v>0.49999999999999289</v>
      </c>
    </row>
    <row r="18" spans="1:27" s="14" customFormat="1" ht="84.75" customHeight="1" x14ac:dyDescent="0.25">
      <c r="A18" s="43" t="s">
        <v>297</v>
      </c>
      <c r="B18" s="43" t="s">
        <v>236</v>
      </c>
      <c r="C18" s="23" t="s">
        <v>194</v>
      </c>
      <c r="D18" s="43" t="s">
        <v>320</v>
      </c>
      <c r="E18" s="43" t="s">
        <v>320</v>
      </c>
      <c r="F18" s="30" t="s">
        <v>170</v>
      </c>
      <c r="G18" s="30" t="s">
        <v>175</v>
      </c>
      <c r="H18" s="30" t="s">
        <v>180</v>
      </c>
      <c r="I18" s="36" t="s">
        <v>325</v>
      </c>
      <c r="J18" s="30" t="s">
        <v>10</v>
      </c>
      <c r="K18" s="30" t="s">
        <v>32</v>
      </c>
      <c r="L18" s="30"/>
      <c r="M18" s="30"/>
      <c r="N18" s="30"/>
      <c r="O18" s="30"/>
      <c r="P18" s="30"/>
      <c r="Q18" s="30"/>
      <c r="R18" s="30"/>
      <c r="S18" s="30" t="s">
        <v>32</v>
      </c>
      <c r="T18" s="30"/>
      <c r="U18" s="30"/>
      <c r="V18" s="30"/>
      <c r="W18" s="30"/>
      <c r="X18" s="30"/>
      <c r="Y18" s="198">
        <v>50</v>
      </c>
      <c r="Z18" s="214">
        <v>0.49960937500000024</v>
      </c>
      <c r="AA18" s="214">
        <v>0.49999999999999933</v>
      </c>
    </row>
    <row r="19" spans="1:27" s="14" customFormat="1" ht="84.75" customHeight="1" x14ac:dyDescent="0.25">
      <c r="A19" s="43" t="s">
        <v>297</v>
      </c>
      <c r="B19" s="43" t="s">
        <v>236</v>
      </c>
      <c r="C19" s="23" t="s">
        <v>194</v>
      </c>
      <c r="D19" s="43" t="s">
        <v>320</v>
      </c>
      <c r="E19" s="43" t="s">
        <v>320</v>
      </c>
      <c r="F19" s="30" t="s">
        <v>170</v>
      </c>
      <c r="G19" s="30" t="s">
        <v>175</v>
      </c>
      <c r="H19" s="30" t="s">
        <v>180</v>
      </c>
      <c r="I19" s="36" t="s">
        <v>326</v>
      </c>
      <c r="J19" s="30" t="s">
        <v>10</v>
      </c>
      <c r="K19" s="30" t="s">
        <v>32</v>
      </c>
      <c r="L19" s="30"/>
      <c r="M19" s="30"/>
      <c r="N19" s="30"/>
      <c r="O19" s="30"/>
      <c r="P19" s="30"/>
      <c r="Q19" s="30"/>
      <c r="R19" s="30"/>
      <c r="S19" s="30" t="s">
        <v>32</v>
      </c>
      <c r="T19" s="30"/>
      <c r="U19" s="30"/>
      <c r="V19" s="30"/>
      <c r="W19" s="30"/>
      <c r="X19" s="30"/>
      <c r="Y19" s="198">
        <v>70</v>
      </c>
      <c r="Z19" s="214">
        <v>0.55628571428571427</v>
      </c>
      <c r="AA19" s="214">
        <v>0.57428571428571429</v>
      </c>
    </row>
    <row r="20" spans="1:27" s="14" customFormat="1" ht="84.75" customHeight="1" x14ac:dyDescent="0.25">
      <c r="A20" s="43" t="s">
        <v>297</v>
      </c>
      <c r="B20" s="43" t="s">
        <v>236</v>
      </c>
      <c r="C20" s="23" t="s">
        <v>194</v>
      </c>
      <c r="D20" s="43" t="s">
        <v>320</v>
      </c>
      <c r="E20" s="43" t="s">
        <v>320</v>
      </c>
      <c r="F20" s="30" t="s">
        <v>170</v>
      </c>
      <c r="G20" s="30" t="s">
        <v>175</v>
      </c>
      <c r="H20" s="30" t="s">
        <v>180</v>
      </c>
      <c r="I20" s="36" t="s">
        <v>327</v>
      </c>
      <c r="J20" s="30" t="s">
        <v>10</v>
      </c>
      <c r="K20" s="30" t="s">
        <v>32</v>
      </c>
      <c r="L20" s="30"/>
      <c r="M20" s="30"/>
      <c r="N20" s="30"/>
      <c r="O20" s="30"/>
      <c r="P20" s="30"/>
      <c r="Q20" s="30"/>
      <c r="R20" s="30"/>
      <c r="S20" s="30" t="s">
        <v>32</v>
      </c>
      <c r="T20" s="30"/>
      <c r="U20" s="30"/>
      <c r="V20" s="30"/>
      <c r="W20" s="30"/>
      <c r="X20" s="30"/>
      <c r="Y20" s="201">
        <v>60</v>
      </c>
      <c r="Z20" s="214">
        <v>0.46639999999999987</v>
      </c>
      <c r="AA20" s="214">
        <v>0.5</v>
      </c>
    </row>
    <row r="21" spans="1:27" s="14" customFormat="1" ht="84.75" customHeight="1" x14ac:dyDescent="0.25">
      <c r="A21" s="43" t="s">
        <v>297</v>
      </c>
      <c r="B21" s="43" t="s">
        <v>236</v>
      </c>
      <c r="C21" s="23" t="s">
        <v>194</v>
      </c>
      <c r="D21" s="43" t="s">
        <v>328</v>
      </c>
      <c r="E21" s="43" t="s">
        <v>328</v>
      </c>
      <c r="F21" s="30" t="s">
        <v>170</v>
      </c>
      <c r="G21" s="30" t="s">
        <v>175</v>
      </c>
      <c r="H21" s="30" t="s">
        <v>180</v>
      </c>
      <c r="I21" s="28" t="s">
        <v>329</v>
      </c>
      <c r="J21" s="30" t="s">
        <v>36</v>
      </c>
      <c r="K21" s="30"/>
      <c r="L21" s="30"/>
      <c r="M21" s="30"/>
      <c r="N21" s="30"/>
      <c r="O21" s="30"/>
      <c r="P21" s="30"/>
      <c r="Q21" s="30"/>
      <c r="R21" s="30"/>
      <c r="S21" s="30"/>
      <c r="T21" s="30"/>
      <c r="U21" s="30"/>
      <c r="V21" s="30"/>
      <c r="W21" s="30"/>
      <c r="X21" s="30"/>
      <c r="Y21" s="198">
        <v>100</v>
      </c>
      <c r="Z21" s="214">
        <v>0.46099999999999997</v>
      </c>
      <c r="AA21" s="214">
        <v>0.4998333333333333</v>
      </c>
    </row>
    <row r="22" spans="1:27" s="14" customFormat="1" ht="84.75" customHeight="1" x14ac:dyDescent="0.25">
      <c r="A22" s="43" t="s">
        <v>297</v>
      </c>
      <c r="B22" s="43" t="s">
        <v>236</v>
      </c>
      <c r="C22" s="23" t="s">
        <v>194</v>
      </c>
      <c r="D22" s="43" t="s">
        <v>328</v>
      </c>
      <c r="E22" s="43" t="s">
        <v>328</v>
      </c>
      <c r="F22" s="30" t="s">
        <v>170</v>
      </c>
      <c r="G22" s="30" t="s">
        <v>175</v>
      </c>
      <c r="H22" s="30" t="s">
        <v>180</v>
      </c>
      <c r="I22" s="28" t="s">
        <v>330</v>
      </c>
      <c r="J22" s="30" t="s">
        <v>36</v>
      </c>
      <c r="K22" s="30"/>
      <c r="L22" s="30"/>
      <c r="M22" s="30"/>
      <c r="N22" s="30"/>
      <c r="O22" s="30"/>
      <c r="P22" s="30"/>
      <c r="Q22" s="30"/>
      <c r="R22" s="30"/>
      <c r="S22" s="30"/>
      <c r="T22" s="30"/>
      <c r="U22" s="30"/>
      <c r="V22" s="30"/>
      <c r="W22" s="30"/>
      <c r="X22" s="30"/>
      <c r="Y22" s="193">
        <v>3</v>
      </c>
      <c r="Z22" s="214">
        <v>0.66666666666666663</v>
      </c>
      <c r="AA22" s="214">
        <v>0.66666666666666663</v>
      </c>
    </row>
    <row r="23" spans="1:27" s="14" customFormat="1" ht="84.75" customHeight="1" x14ac:dyDescent="0.25">
      <c r="A23" s="43" t="s">
        <v>297</v>
      </c>
      <c r="B23" s="43" t="s">
        <v>236</v>
      </c>
      <c r="C23" s="23" t="s">
        <v>194</v>
      </c>
      <c r="D23" s="43" t="s">
        <v>328</v>
      </c>
      <c r="E23" s="43" t="s">
        <v>328</v>
      </c>
      <c r="F23" s="30" t="s">
        <v>170</v>
      </c>
      <c r="G23" s="30" t="s">
        <v>175</v>
      </c>
      <c r="H23" s="30" t="s">
        <v>180</v>
      </c>
      <c r="I23" s="28" t="s">
        <v>331</v>
      </c>
      <c r="J23" s="30" t="s">
        <v>36</v>
      </c>
      <c r="K23" s="30"/>
      <c r="L23" s="30"/>
      <c r="M23" s="30"/>
      <c r="N23" s="30"/>
      <c r="O23" s="30"/>
      <c r="P23" s="30"/>
      <c r="Q23" s="30"/>
      <c r="R23" s="30"/>
      <c r="S23" s="30"/>
      <c r="T23" s="30"/>
      <c r="U23" s="30"/>
      <c r="V23" s="30"/>
      <c r="W23" s="30"/>
      <c r="X23" s="30"/>
      <c r="Y23" s="193">
        <v>6</v>
      </c>
      <c r="Z23" s="214">
        <v>0.5</v>
      </c>
      <c r="AA23" s="214">
        <v>0.5</v>
      </c>
    </row>
    <row r="24" spans="1:27" s="14" customFormat="1" ht="84.75" customHeight="1" x14ac:dyDescent="0.25">
      <c r="A24" s="51" t="s">
        <v>297</v>
      </c>
      <c r="B24" s="51" t="s">
        <v>236</v>
      </c>
      <c r="C24" s="23" t="s">
        <v>194</v>
      </c>
      <c r="D24" s="51" t="s">
        <v>332</v>
      </c>
      <c r="E24" s="51" t="s">
        <v>332</v>
      </c>
      <c r="F24" s="25" t="s">
        <v>170</v>
      </c>
      <c r="G24" s="25" t="s">
        <v>175</v>
      </c>
      <c r="H24" s="25" t="s">
        <v>180</v>
      </c>
      <c r="I24" s="52" t="s">
        <v>333</v>
      </c>
      <c r="J24" s="25" t="s">
        <v>36</v>
      </c>
      <c r="K24" s="25"/>
      <c r="L24" s="25"/>
      <c r="M24" s="25"/>
      <c r="N24" s="25"/>
      <c r="O24" s="25"/>
      <c r="P24" s="25"/>
      <c r="Q24" s="25"/>
      <c r="R24" s="25"/>
      <c r="S24" s="25"/>
      <c r="T24" s="25"/>
      <c r="U24" s="25"/>
      <c r="V24" s="25"/>
      <c r="W24" s="25"/>
      <c r="X24" s="25"/>
      <c r="Y24" s="192">
        <v>10</v>
      </c>
      <c r="Z24" s="214">
        <v>0.7</v>
      </c>
      <c r="AA24" s="214">
        <v>0.7</v>
      </c>
    </row>
    <row r="25" spans="1:27" s="14" customFormat="1" ht="84.75" customHeight="1" x14ac:dyDescent="0.25">
      <c r="A25" s="43" t="s">
        <v>297</v>
      </c>
      <c r="B25" s="43" t="s">
        <v>236</v>
      </c>
      <c r="C25" s="23" t="s">
        <v>194</v>
      </c>
      <c r="D25" s="43" t="s">
        <v>332</v>
      </c>
      <c r="E25" s="43" t="s">
        <v>332</v>
      </c>
      <c r="F25" s="30" t="s">
        <v>170</v>
      </c>
      <c r="G25" s="30" t="s">
        <v>175</v>
      </c>
      <c r="H25" s="30" t="s">
        <v>180</v>
      </c>
      <c r="I25" s="36" t="s">
        <v>334</v>
      </c>
      <c r="J25" s="30" t="s">
        <v>36</v>
      </c>
      <c r="K25" s="30"/>
      <c r="L25" s="30"/>
      <c r="M25" s="30"/>
      <c r="N25" s="30"/>
      <c r="O25" s="30"/>
      <c r="P25" s="30"/>
      <c r="Q25" s="30"/>
      <c r="R25" s="30"/>
      <c r="S25" s="30"/>
      <c r="T25" s="30"/>
      <c r="U25" s="30"/>
      <c r="V25" s="30"/>
      <c r="W25" s="30"/>
      <c r="X25" s="30"/>
      <c r="Y25" s="198">
        <v>80</v>
      </c>
      <c r="Z25" s="214">
        <v>0.76249999999999996</v>
      </c>
      <c r="AA25" s="214">
        <v>0.4375</v>
      </c>
    </row>
    <row r="26" spans="1:27" s="14" customFormat="1" ht="84.75" customHeight="1" x14ac:dyDescent="0.25">
      <c r="A26" s="51" t="s">
        <v>297</v>
      </c>
      <c r="B26" s="51" t="s">
        <v>236</v>
      </c>
      <c r="C26" s="23" t="s">
        <v>194</v>
      </c>
      <c r="D26" s="51" t="s">
        <v>332</v>
      </c>
      <c r="E26" s="51" t="s">
        <v>332</v>
      </c>
      <c r="F26" s="25" t="s">
        <v>170</v>
      </c>
      <c r="G26" s="25" t="s">
        <v>175</v>
      </c>
      <c r="H26" s="25" t="s">
        <v>180</v>
      </c>
      <c r="I26" s="52" t="s">
        <v>335</v>
      </c>
      <c r="J26" s="25" t="s">
        <v>36</v>
      </c>
      <c r="K26" s="25"/>
      <c r="L26" s="25"/>
      <c r="M26" s="25"/>
      <c r="N26" s="25"/>
      <c r="O26" s="25"/>
      <c r="P26" s="25"/>
      <c r="Q26" s="25"/>
      <c r="R26" s="25"/>
      <c r="S26" s="25"/>
      <c r="T26" s="25"/>
      <c r="U26" s="25"/>
      <c r="V26" s="25"/>
      <c r="W26" s="25"/>
      <c r="X26" s="25"/>
      <c r="Y26" s="202">
        <v>100</v>
      </c>
      <c r="Z26" s="214">
        <v>0.252</v>
      </c>
      <c r="AA26" s="214">
        <v>0.4</v>
      </c>
    </row>
    <row r="27" spans="1:27" s="14" customFormat="1" ht="84.75" customHeight="1" x14ac:dyDescent="0.25">
      <c r="A27" s="43" t="s">
        <v>297</v>
      </c>
      <c r="B27" s="43" t="s">
        <v>236</v>
      </c>
      <c r="C27" s="23" t="s">
        <v>194</v>
      </c>
      <c r="D27" s="43" t="s">
        <v>332</v>
      </c>
      <c r="E27" s="43" t="s">
        <v>332</v>
      </c>
      <c r="F27" s="30" t="s">
        <v>170</v>
      </c>
      <c r="G27" s="30" t="s">
        <v>175</v>
      </c>
      <c r="H27" s="30" t="s">
        <v>180</v>
      </c>
      <c r="I27" s="36" t="s">
        <v>336</v>
      </c>
      <c r="J27" s="30" t="s">
        <v>36</v>
      </c>
      <c r="K27" s="30"/>
      <c r="L27" s="30"/>
      <c r="M27" s="30"/>
      <c r="N27" s="30"/>
      <c r="O27" s="30"/>
      <c r="P27" s="30"/>
      <c r="Q27" s="30"/>
      <c r="R27" s="30"/>
      <c r="S27" s="30"/>
      <c r="T27" s="30"/>
      <c r="U27" s="30"/>
      <c r="V27" s="30"/>
      <c r="W27" s="30"/>
      <c r="X27" s="30"/>
      <c r="Y27" s="193">
        <v>30</v>
      </c>
      <c r="Z27" s="214">
        <v>0.96666666666666667</v>
      </c>
      <c r="AA27" s="214">
        <v>0.83333333333333337</v>
      </c>
    </row>
    <row r="28" spans="1:27" s="14" customFormat="1" ht="84.75" customHeight="1" x14ac:dyDescent="0.25">
      <c r="A28" s="51" t="s">
        <v>297</v>
      </c>
      <c r="B28" s="51" t="s">
        <v>236</v>
      </c>
      <c r="C28" s="51" t="s">
        <v>344</v>
      </c>
      <c r="D28" s="51" t="s">
        <v>345</v>
      </c>
      <c r="E28" s="51" t="s">
        <v>345</v>
      </c>
      <c r="F28" s="25" t="s">
        <v>170</v>
      </c>
      <c r="G28" s="25" t="s">
        <v>175</v>
      </c>
      <c r="H28" s="25" t="s">
        <v>180</v>
      </c>
      <c r="I28" s="52" t="s">
        <v>346</v>
      </c>
      <c r="J28" s="25" t="s">
        <v>36</v>
      </c>
      <c r="K28" s="25"/>
      <c r="L28" s="25"/>
      <c r="M28" s="25"/>
      <c r="N28" s="25"/>
      <c r="O28" s="25"/>
      <c r="P28" s="25"/>
      <c r="Q28" s="25"/>
      <c r="R28" s="25"/>
      <c r="S28" s="25"/>
      <c r="T28" s="25"/>
      <c r="U28" s="25"/>
      <c r="V28" s="25"/>
      <c r="W28" s="25"/>
      <c r="X28" s="25"/>
      <c r="Y28" s="202">
        <v>90</v>
      </c>
      <c r="Z28" s="214">
        <v>0.5</v>
      </c>
      <c r="AA28" s="214">
        <v>0.5</v>
      </c>
    </row>
    <row r="29" spans="1:27" s="14" customFormat="1" ht="84.75" customHeight="1" x14ac:dyDescent="0.25">
      <c r="A29" s="43" t="s">
        <v>297</v>
      </c>
      <c r="B29" s="43" t="s">
        <v>236</v>
      </c>
      <c r="C29" s="43" t="s">
        <v>344</v>
      </c>
      <c r="D29" s="43" t="s">
        <v>345</v>
      </c>
      <c r="E29" s="43" t="s">
        <v>345</v>
      </c>
      <c r="F29" s="30" t="s">
        <v>170</v>
      </c>
      <c r="G29" s="30" t="s">
        <v>175</v>
      </c>
      <c r="H29" s="30" t="s">
        <v>180</v>
      </c>
      <c r="I29" s="36" t="s">
        <v>347</v>
      </c>
      <c r="J29" s="30" t="s">
        <v>36</v>
      </c>
      <c r="K29" s="30"/>
      <c r="L29" s="30"/>
      <c r="M29" s="30"/>
      <c r="N29" s="30"/>
      <c r="O29" s="30"/>
      <c r="P29" s="30"/>
      <c r="Q29" s="30"/>
      <c r="R29" s="30"/>
      <c r="S29" s="30"/>
      <c r="T29" s="30"/>
      <c r="U29" s="30"/>
      <c r="V29" s="30"/>
      <c r="W29" s="30"/>
      <c r="X29" s="30"/>
      <c r="Y29" s="198">
        <v>100</v>
      </c>
      <c r="Z29" s="214">
        <v>0.41289999999999999</v>
      </c>
      <c r="AA29" s="214">
        <v>0.24990000000000001</v>
      </c>
    </row>
    <row r="30" spans="1:27" s="14" customFormat="1" ht="84.75" customHeight="1" x14ac:dyDescent="0.25">
      <c r="A30" s="51" t="s">
        <v>297</v>
      </c>
      <c r="B30" s="51" t="s">
        <v>236</v>
      </c>
      <c r="C30" s="51" t="s">
        <v>344</v>
      </c>
      <c r="D30" s="51" t="s">
        <v>345</v>
      </c>
      <c r="E30" s="51" t="s">
        <v>345</v>
      </c>
      <c r="F30" s="25" t="s">
        <v>170</v>
      </c>
      <c r="G30" s="25" t="s">
        <v>175</v>
      </c>
      <c r="H30" s="25" t="s">
        <v>180</v>
      </c>
      <c r="I30" s="52" t="s">
        <v>348</v>
      </c>
      <c r="J30" s="25" t="s">
        <v>36</v>
      </c>
      <c r="K30" s="25"/>
      <c r="L30" s="25"/>
      <c r="M30" s="25"/>
      <c r="N30" s="25"/>
      <c r="O30" s="25"/>
      <c r="P30" s="25"/>
      <c r="Q30" s="25"/>
      <c r="R30" s="25"/>
      <c r="S30" s="25"/>
      <c r="T30" s="25"/>
      <c r="U30" s="25"/>
      <c r="V30" s="25"/>
      <c r="W30" s="25"/>
      <c r="X30" s="25"/>
      <c r="Y30" s="202">
        <v>98</v>
      </c>
      <c r="Z30" s="214">
        <v>1.0204081632653061</v>
      </c>
      <c r="AA30" s="214">
        <v>1</v>
      </c>
    </row>
    <row r="31" spans="1:27" s="14" customFormat="1" ht="84.75" customHeight="1" x14ac:dyDescent="0.25">
      <c r="A31" s="43" t="s">
        <v>297</v>
      </c>
      <c r="B31" s="43" t="s">
        <v>236</v>
      </c>
      <c r="C31" s="43" t="s">
        <v>344</v>
      </c>
      <c r="D31" s="43" t="s">
        <v>345</v>
      </c>
      <c r="E31" s="43" t="s">
        <v>345</v>
      </c>
      <c r="F31" s="30" t="s">
        <v>170</v>
      </c>
      <c r="G31" s="30" t="s">
        <v>175</v>
      </c>
      <c r="H31" s="30" t="s">
        <v>180</v>
      </c>
      <c r="I31" s="36" t="s">
        <v>349</v>
      </c>
      <c r="J31" s="30" t="s">
        <v>36</v>
      </c>
      <c r="K31" s="30"/>
      <c r="L31" s="30"/>
      <c r="M31" s="30"/>
      <c r="N31" s="30"/>
      <c r="O31" s="30"/>
      <c r="P31" s="30"/>
      <c r="Q31" s="30"/>
      <c r="R31" s="30"/>
      <c r="S31" s="30"/>
      <c r="T31" s="30"/>
      <c r="U31" s="30"/>
      <c r="V31" s="30"/>
      <c r="W31" s="30"/>
      <c r="X31" s="30"/>
      <c r="Y31" s="198">
        <v>95</v>
      </c>
      <c r="Z31" s="214">
        <v>0</v>
      </c>
      <c r="AA31" s="214">
        <v>1</v>
      </c>
    </row>
    <row r="32" spans="1:27" s="14" customFormat="1" ht="84.75" customHeight="1" x14ac:dyDescent="0.25">
      <c r="A32" s="51" t="s">
        <v>297</v>
      </c>
      <c r="B32" s="51" t="s">
        <v>236</v>
      </c>
      <c r="C32" s="51" t="s">
        <v>344</v>
      </c>
      <c r="D32" s="51" t="s">
        <v>345</v>
      </c>
      <c r="E32" s="51" t="s">
        <v>345</v>
      </c>
      <c r="F32" s="25" t="s">
        <v>170</v>
      </c>
      <c r="G32" s="25" t="s">
        <v>175</v>
      </c>
      <c r="H32" s="25" t="s">
        <v>180</v>
      </c>
      <c r="I32" s="52" t="s">
        <v>350</v>
      </c>
      <c r="J32" s="25" t="s">
        <v>36</v>
      </c>
      <c r="K32" s="25"/>
      <c r="L32" s="25"/>
      <c r="M32" s="25"/>
      <c r="N32" s="25"/>
      <c r="O32" s="25"/>
      <c r="P32" s="25"/>
      <c r="Q32" s="25"/>
      <c r="R32" s="25"/>
      <c r="S32" s="25"/>
      <c r="T32" s="25"/>
      <c r="U32" s="25"/>
      <c r="V32" s="25"/>
      <c r="W32" s="25"/>
      <c r="X32" s="25"/>
      <c r="Y32" s="202">
        <v>100</v>
      </c>
      <c r="Z32" s="214">
        <v>0.5</v>
      </c>
      <c r="AA32" s="214">
        <v>0.5</v>
      </c>
    </row>
    <row r="33" spans="1:27" s="14" customFormat="1" ht="84.75" customHeight="1" x14ac:dyDescent="0.25">
      <c r="A33" s="43" t="s">
        <v>297</v>
      </c>
      <c r="B33" s="43" t="s">
        <v>236</v>
      </c>
      <c r="C33" s="43" t="s">
        <v>344</v>
      </c>
      <c r="D33" s="43" t="s">
        <v>345</v>
      </c>
      <c r="E33" s="43" t="s">
        <v>345</v>
      </c>
      <c r="F33" s="30" t="s">
        <v>170</v>
      </c>
      <c r="G33" s="30" t="s">
        <v>175</v>
      </c>
      <c r="H33" s="30" t="s">
        <v>180</v>
      </c>
      <c r="I33" s="36" t="s">
        <v>351</v>
      </c>
      <c r="J33" s="30" t="s">
        <v>36</v>
      </c>
      <c r="K33" s="30"/>
      <c r="L33" s="30"/>
      <c r="M33" s="30"/>
      <c r="N33" s="30"/>
      <c r="O33" s="30"/>
      <c r="P33" s="30"/>
      <c r="Q33" s="30"/>
      <c r="R33" s="30"/>
      <c r="S33" s="30"/>
      <c r="T33" s="30"/>
      <c r="U33" s="30"/>
      <c r="V33" s="30"/>
      <c r="W33" s="30"/>
      <c r="X33" s="30"/>
      <c r="Y33" s="198">
        <v>100</v>
      </c>
      <c r="Z33" s="214">
        <v>0.59119999999999995</v>
      </c>
      <c r="AA33" s="214">
        <v>0.49979999999999997</v>
      </c>
    </row>
    <row r="34" spans="1:27" s="14" customFormat="1" ht="84.75" customHeight="1" x14ac:dyDescent="0.25">
      <c r="A34" s="51" t="s">
        <v>297</v>
      </c>
      <c r="B34" s="51" t="s">
        <v>236</v>
      </c>
      <c r="C34" s="51" t="s">
        <v>344</v>
      </c>
      <c r="D34" s="51" t="s">
        <v>345</v>
      </c>
      <c r="E34" s="51" t="s">
        <v>345</v>
      </c>
      <c r="F34" s="25" t="s">
        <v>170</v>
      </c>
      <c r="G34" s="25" t="s">
        <v>175</v>
      </c>
      <c r="H34" s="25" t="s">
        <v>180</v>
      </c>
      <c r="I34" s="52" t="s">
        <v>352</v>
      </c>
      <c r="J34" s="25" t="s">
        <v>36</v>
      </c>
      <c r="K34" s="25"/>
      <c r="L34" s="25"/>
      <c r="M34" s="25"/>
      <c r="N34" s="25"/>
      <c r="O34" s="25"/>
      <c r="P34" s="25"/>
      <c r="Q34" s="25"/>
      <c r="R34" s="25"/>
      <c r="S34" s="25"/>
      <c r="T34" s="25"/>
      <c r="U34" s="25"/>
      <c r="V34" s="25"/>
      <c r="W34" s="25"/>
      <c r="X34" s="25"/>
      <c r="Y34" s="202">
        <v>100</v>
      </c>
      <c r="Z34" s="214">
        <v>0.38</v>
      </c>
      <c r="AA34" s="214">
        <v>0.4</v>
      </c>
    </row>
    <row r="35" spans="1:27" s="14" customFormat="1" ht="84.75" customHeight="1" x14ac:dyDescent="0.25">
      <c r="A35" s="43" t="s">
        <v>297</v>
      </c>
      <c r="B35" s="43" t="s">
        <v>236</v>
      </c>
      <c r="C35" s="43" t="s">
        <v>344</v>
      </c>
      <c r="D35" s="43" t="s">
        <v>345</v>
      </c>
      <c r="E35" s="43" t="s">
        <v>345</v>
      </c>
      <c r="F35" s="30" t="s">
        <v>170</v>
      </c>
      <c r="G35" s="30" t="s">
        <v>175</v>
      </c>
      <c r="H35" s="30" t="s">
        <v>180</v>
      </c>
      <c r="I35" s="36" t="s">
        <v>353</v>
      </c>
      <c r="J35" s="30" t="s">
        <v>36</v>
      </c>
      <c r="K35" s="30"/>
      <c r="L35" s="30"/>
      <c r="M35" s="30"/>
      <c r="N35" s="30"/>
      <c r="O35" s="30"/>
      <c r="P35" s="30"/>
      <c r="Q35" s="30"/>
      <c r="R35" s="30"/>
      <c r="S35" s="30"/>
      <c r="T35" s="30"/>
      <c r="U35" s="30"/>
      <c r="V35" s="30"/>
      <c r="W35" s="30"/>
      <c r="X35" s="30"/>
      <c r="Y35" s="198">
        <v>100</v>
      </c>
      <c r="Z35" s="214">
        <v>0.5</v>
      </c>
      <c r="AA35" s="214">
        <v>0.5</v>
      </c>
    </row>
    <row r="36" spans="1:27" s="14" customFormat="1" ht="84.75" customHeight="1" x14ac:dyDescent="0.25">
      <c r="A36" s="43" t="s">
        <v>297</v>
      </c>
      <c r="B36" s="43" t="s">
        <v>236</v>
      </c>
      <c r="C36" s="43" t="s">
        <v>344</v>
      </c>
      <c r="D36" s="43" t="s">
        <v>354</v>
      </c>
      <c r="E36" s="43" t="s">
        <v>354</v>
      </c>
      <c r="F36" s="30" t="s">
        <v>170</v>
      </c>
      <c r="G36" s="30" t="s">
        <v>175</v>
      </c>
      <c r="H36" s="30" t="s">
        <v>180</v>
      </c>
      <c r="I36" s="36" t="s">
        <v>355</v>
      </c>
      <c r="J36" s="30" t="s">
        <v>36</v>
      </c>
      <c r="K36" s="30"/>
      <c r="L36" s="30"/>
      <c r="M36" s="30"/>
      <c r="N36" s="30"/>
      <c r="O36" s="30"/>
      <c r="P36" s="30"/>
      <c r="Q36" s="30"/>
      <c r="R36" s="30"/>
      <c r="S36" s="30"/>
      <c r="T36" s="30"/>
      <c r="U36" s="30"/>
      <c r="V36" s="30"/>
      <c r="W36" s="30"/>
      <c r="X36" s="30"/>
      <c r="Y36" s="198">
        <v>98</v>
      </c>
      <c r="Z36" s="214">
        <v>0.9887755102040815</v>
      </c>
      <c r="AA36" s="214">
        <v>0.86734693877551017</v>
      </c>
    </row>
    <row r="37" spans="1:27" s="14" customFormat="1" ht="84.75" customHeight="1" x14ac:dyDescent="0.25">
      <c r="A37" s="43" t="s">
        <v>297</v>
      </c>
      <c r="B37" s="43" t="s">
        <v>236</v>
      </c>
      <c r="C37" s="43" t="s">
        <v>344</v>
      </c>
      <c r="D37" s="43" t="s">
        <v>354</v>
      </c>
      <c r="E37" s="43" t="s">
        <v>354</v>
      </c>
      <c r="F37" s="30" t="s">
        <v>170</v>
      </c>
      <c r="G37" s="30" t="s">
        <v>175</v>
      </c>
      <c r="H37" s="30" t="s">
        <v>180</v>
      </c>
      <c r="I37" s="36" t="s">
        <v>356</v>
      </c>
      <c r="J37" s="30" t="s">
        <v>36</v>
      </c>
      <c r="K37" s="30"/>
      <c r="L37" s="30"/>
      <c r="M37" s="30"/>
      <c r="N37" s="30"/>
      <c r="O37" s="30"/>
      <c r="P37" s="30"/>
      <c r="Q37" s="30"/>
      <c r="R37" s="30"/>
      <c r="S37" s="30"/>
      <c r="T37" s="30"/>
      <c r="U37" s="30"/>
      <c r="V37" s="30"/>
      <c r="W37" s="30"/>
      <c r="X37" s="30"/>
      <c r="Y37" s="198">
        <v>95</v>
      </c>
      <c r="Z37" s="214">
        <v>0.5189473684210526</v>
      </c>
      <c r="AA37" s="214">
        <v>0.48421052631578948</v>
      </c>
    </row>
    <row r="38" spans="1:27" s="14" customFormat="1" ht="84.75" customHeight="1" x14ac:dyDescent="0.25">
      <c r="A38" s="43" t="s">
        <v>297</v>
      </c>
      <c r="B38" s="43" t="s">
        <v>236</v>
      </c>
      <c r="C38" s="43" t="s">
        <v>344</v>
      </c>
      <c r="D38" s="43" t="s">
        <v>354</v>
      </c>
      <c r="E38" s="43" t="s">
        <v>354</v>
      </c>
      <c r="F38" s="30" t="s">
        <v>170</v>
      </c>
      <c r="G38" s="30" t="s">
        <v>175</v>
      </c>
      <c r="H38" s="30" t="s">
        <v>180</v>
      </c>
      <c r="I38" s="36" t="s">
        <v>357</v>
      </c>
      <c r="J38" s="30" t="s">
        <v>36</v>
      </c>
      <c r="K38" s="30"/>
      <c r="L38" s="30"/>
      <c r="M38" s="30"/>
      <c r="N38" s="30"/>
      <c r="O38" s="30"/>
      <c r="P38" s="30"/>
      <c r="Q38" s="30"/>
      <c r="R38" s="30"/>
      <c r="S38" s="30"/>
      <c r="T38" s="30"/>
      <c r="U38" s="30"/>
      <c r="V38" s="30"/>
      <c r="W38" s="30"/>
      <c r="X38" s="30"/>
      <c r="Y38" s="198">
        <v>100</v>
      </c>
      <c r="Z38" s="214">
        <v>0.33</v>
      </c>
      <c r="AA38" s="214">
        <v>0.44</v>
      </c>
    </row>
    <row r="39" spans="1:27" s="14" customFormat="1" ht="84.75" customHeight="1" x14ac:dyDescent="0.25">
      <c r="A39" s="43" t="s">
        <v>297</v>
      </c>
      <c r="B39" s="43" t="s">
        <v>236</v>
      </c>
      <c r="C39" s="43" t="s">
        <v>344</v>
      </c>
      <c r="D39" s="43" t="s">
        <v>354</v>
      </c>
      <c r="E39" s="43" t="s">
        <v>354</v>
      </c>
      <c r="F39" s="30" t="s">
        <v>170</v>
      </c>
      <c r="G39" s="30" t="s">
        <v>175</v>
      </c>
      <c r="H39" s="30" t="s">
        <v>180</v>
      </c>
      <c r="I39" s="36" t="s">
        <v>358</v>
      </c>
      <c r="J39" s="30" t="s">
        <v>36</v>
      </c>
      <c r="K39" s="30"/>
      <c r="L39" s="30"/>
      <c r="M39" s="30"/>
      <c r="N39" s="30"/>
      <c r="O39" s="30"/>
      <c r="P39" s="30"/>
      <c r="Q39" s="30"/>
      <c r="R39" s="30"/>
      <c r="S39" s="30"/>
      <c r="T39" s="30"/>
      <c r="U39" s="30"/>
      <c r="V39" s="30"/>
      <c r="W39" s="30"/>
      <c r="X39" s="30"/>
      <c r="Y39" s="198">
        <v>95</v>
      </c>
      <c r="Z39" s="214">
        <v>0.22157894736842107</v>
      </c>
      <c r="AA39" s="214">
        <v>0.15789473684210525</v>
      </c>
    </row>
    <row r="40" spans="1:27" s="14" customFormat="1" ht="84.75" customHeight="1" x14ac:dyDescent="0.25">
      <c r="A40" s="43" t="s">
        <v>297</v>
      </c>
      <c r="B40" s="43" t="s">
        <v>236</v>
      </c>
      <c r="C40" s="43" t="s">
        <v>344</v>
      </c>
      <c r="D40" s="43" t="s">
        <v>354</v>
      </c>
      <c r="E40" s="43" t="s">
        <v>354</v>
      </c>
      <c r="F40" s="30" t="s">
        <v>170</v>
      </c>
      <c r="G40" s="30" t="s">
        <v>175</v>
      </c>
      <c r="H40" s="30" t="s">
        <v>180</v>
      </c>
      <c r="I40" s="36" t="s">
        <v>359</v>
      </c>
      <c r="J40" s="30" t="s">
        <v>36</v>
      </c>
      <c r="K40" s="30"/>
      <c r="L40" s="30"/>
      <c r="M40" s="30"/>
      <c r="N40" s="30"/>
      <c r="O40" s="30"/>
      <c r="P40" s="30"/>
      <c r="Q40" s="30"/>
      <c r="R40" s="30"/>
      <c r="S40" s="30"/>
      <c r="T40" s="30"/>
      <c r="U40" s="30"/>
      <c r="V40" s="30"/>
      <c r="W40" s="30"/>
      <c r="X40" s="30"/>
      <c r="Y40" s="198">
        <v>98</v>
      </c>
      <c r="Z40" s="214">
        <v>0.6612244897959183</v>
      </c>
      <c r="AA40" s="214">
        <v>0.60204081632653061</v>
      </c>
    </row>
    <row r="41" spans="1:27" s="14" customFormat="1" ht="84.75" customHeight="1" x14ac:dyDescent="0.25">
      <c r="A41" s="43" t="s">
        <v>297</v>
      </c>
      <c r="B41" s="43" t="s">
        <v>236</v>
      </c>
      <c r="C41" s="43" t="s">
        <v>344</v>
      </c>
      <c r="D41" s="43" t="s">
        <v>354</v>
      </c>
      <c r="E41" s="43" t="s">
        <v>354</v>
      </c>
      <c r="F41" s="30" t="s">
        <v>170</v>
      </c>
      <c r="G41" s="30" t="s">
        <v>175</v>
      </c>
      <c r="H41" s="30" t="s">
        <v>180</v>
      </c>
      <c r="I41" s="36" t="s">
        <v>360</v>
      </c>
      <c r="J41" s="30" t="s">
        <v>36</v>
      </c>
      <c r="K41" s="30"/>
      <c r="L41" s="30"/>
      <c r="M41" s="30"/>
      <c r="N41" s="30"/>
      <c r="O41" s="30"/>
      <c r="P41" s="30"/>
      <c r="Q41" s="30"/>
      <c r="R41" s="30"/>
      <c r="S41" s="30"/>
      <c r="T41" s="30"/>
      <c r="U41" s="30"/>
      <c r="V41" s="30"/>
      <c r="W41" s="30"/>
      <c r="X41" s="30"/>
      <c r="Y41" s="198">
        <v>95</v>
      </c>
      <c r="Z41" s="214">
        <v>1.0525263157894735</v>
      </c>
      <c r="AA41" s="214">
        <v>1</v>
      </c>
    </row>
    <row r="42" spans="1:27" s="14" customFormat="1" ht="84.75" customHeight="1" x14ac:dyDescent="0.25">
      <c r="A42" s="43" t="s">
        <v>297</v>
      </c>
      <c r="B42" s="43" t="s">
        <v>236</v>
      </c>
      <c r="C42" s="43" t="s">
        <v>344</v>
      </c>
      <c r="D42" s="43" t="s">
        <v>354</v>
      </c>
      <c r="E42" s="43" t="s">
        <v>354</v>
      </c>
      <c r="F42" s="30" t="s">
        <v>170</v>
      </c>
      <c r="G42" s="30" t="s">
        <v>175</v>
      </c>
      <c r="H42" s="30" t="s">
        <v>180</v>
      </c>
      <c r="I42" s="36" t="s">
        <v>361</v>
      </c>
      <c r="J42" s="30" t="s">
        <v>36</v>
      </c>
      <c r="K42" s="30"/>
      <c r="L42" s="30"/>
      <c r="M42" s="30"/>
      <c r="N42" s="30"/>
      <c r="O42" s="30"/>
      <c r="P42" s="30"/>
      <c r="Q42" s="30"/>
      <c r="R42" s="30"/>
      <c r="S42" s="30"/>
      <c r="T42" s="30"/>
      <c r="U42" s="30"/>
      <c r="V42" s="30"/>
      <c r="W42" s="30"/>
      <c r="X42" s="30"/>
      <c r="Y42" s="198">
        <v>100</v>
      </c>
      <c r="Z42" s="214">
        <v>0</v>
      </c>
      <c r="AA42" s="214">
        <v>1</v>
      </c>
    </row>
    <row r="43" spans="1:27" s="14" customFormat="1" ht="84.75" customHeight="1" x14ac:dyDescent="0.25">
      <c r="A43" s="43" t="s">
        <v>297</v>
      </c>
      <c r="B43" s="43" t="s">
        <v>236</v>
      </c>
      <c r="C43" s="43" t="s">
        <v>344</v>
      </c>
      <c r="D43" s="43" t="s">
        <v>354</v>
      </c>
      <c r="E43" s="43" t="s">
        <v>354</v>
      </c>
      <c r="F43" s="30" t="s">
        <v>170</v>
      </c>
      <c r="G43" s="30" t="s">
        <v>175</v>
      </c>
      <c r="H43" s="30" t="s">
        <v>180</v>
      </c>
      <c r="I43" s="36" t="s">
        <v>362</v>
      </c>
      <c r="J43" s="30" t="s">
        <v>36</v>
      </c>
      <c r="K43" s="30"/>
      <c r="L43" s="30"/>
      <c r="M43" s="30"/>
      <c r="N43" s="30"/>
      <c r="O43" s="30"/>
      <c r="P43" s="30"/>
      <c r="Q43" s="30"/>
      <c r="R43" s="30"/>
      <c r="S43" s="30"/>
      <c r="T43" s="30"/>
      <c r="U43" s="30"/>
      <c r="V43" s="30"/>
      <c r="W43" s="30"/>
      <c r="X43" s="30"/>
      <c r="Y43" s="198">
        <v>100</v>
      </c>
      <c r="Z43" s="214">
        <v>0.4763</v>
      </c>
      <c r="AA43" s="214">
        <v>0.41619999999999996</v>
      </c>
    </row>
    <row r="44" spans="1:27" s="14" customFormat="1" ht="84.75" customHeight="1" x14ac:dyDescent="0.25">
      <c r="A44" s="43" t="s">
        <v>297</v>
      </c>
      <c r="B44" s="43" t="s">
        <v>236</v>
      </c>
      <c r="C44" s="43" t="s">
        <v>344</v>
      </c>
      <c r="D44" s="43" t="s">
        <v>354</v>
      </c>
      <c r="E44" s="43" t="s">
        <v>354</v>
      </c>
      <c r="F44" s="30" t="s">
        <v>170</v>
      </c>
      <c r="G44" s="30" t="s">
        <v>175</v>
      </c>
      <c r="H44" s="30" t="s">
        <v>180</v>
      </c>
      <c r="I44" s="36" t="s">
        <v>363</v>
      </c>
      <c r="J44" s="30" t="s">
        <v>36</v>
      </c>
      <c r="K44" s="30"/>
      <c r="L44" s="30"/>
      <c r="M44" s="30"/>
      <c r="N44" s="30"/>
      <c r="O44" s="30"/>
      <c r="P44" s="30"/>
      <c r="Q44" s="30"/>
      <c r="R44" s="30"/>
      <c r="S44" s="30"/>
      <c r="T44" s="30"/>
      <c r="U44" s="30"/>
      <c r="V44" s="30"/>
      <c r="W44" s="30"/>
      <c r="X44" s="30"/>
      <c r="Y44" s="198">
        <v>100</v>
      </c>
      <c r="Z44" s="214">
        <v>0.67049999999999998</v>
      </c>
      <c r="AA44" s="214">
        <v>0.57299999999999995</v>
      </c>
    </row>
    <row r="45" spans="1:27" s="14" customFormat="1" ht="84.75" customHeight="1" x14ac:dyDescent="0.25">
      <c r="A45" s="51" t="s">
        <v>297</v>
      </c>
      <c r="B45" s="51" t="s">
        <v>236</v>
      </c>
      <c r="C45" s="51" t="s">
        <v>299</v>
      </c>
      <c r="D45" s="51" t="s">
        <v>372</v>
      </c>
      <c r="E45" s="51" t="s">
        <v>372</v>
      </c>
      <c r="F45" s="25" t="s">
        <v>170</v>
      </c>
      <c r="G45" s="25" t="s">
        <v>175</v>
      </c>
      <c r="H45" s="25" t="s">
        <v>180</v>
      </c>
      <c r="I45" s="52" t="s">
        <v>373</v>
      </c>
      <c r="J45" s="25" t="s">
        <v>10</v>
      </c>
      <c r="K45" s="25" t="s">
        <v>32</v>
      </c>
      <c r="L45" s="25"/>
      <c r="M45" s="25"/>
      <c r="N45" s="25"/>
      <c r="O45" s="25"/>
      <c r="P45" s="25"/>
      <c r="Q45" s="25"/>
      <c r="R45" s="25"/>
      <c r="S45" s="25"/>
      <c r="T45" s="25"/>
      <c r="U45" s="25"/>
      <c r="V45" s="25"/>
      <c r="W45" s="25"/>
      <c r="X45" s="25"/>
      <c r="Y45" s="204">
        <v>100</v>
      </c>
      <c r="Z45" s="214">
        <v>0.5</v>
      </c>
      <c r="AA45" s="214">
        <v>0.5</v>
      </c>
    </row>
    <row r="46" spans="1:27" s="14" customFormat="1" ht="84.75" customHeight="1" x14ac:dyDescent="0.25">
      <c r="A46" s="43" t="s">
        <v>297</v>
      </c>
      <c r="B46" s="43" t="s">
        <v>236</v>
      </c>
      <c r="C46" s="43" t="s">
        <v>299</v>
      </c>
      <c r="D46" s="43" t="s">
        <v>372</v>
      </c>
      <c r="E46" s="43" t="s">
        <v>372</v>
      </c>
      <c r="F46" s="30" t="s">
        <v>170</v>
      </c>
      <c r="G46" s="30" t="s">
        <v>175</v>
      </c>
      <c r="H46" s="30" t="s">
        <v>180</v>
      </c>
      <c r="I46" s="36" t="s">
        <v>374</v>
      </c>
      <c r="J46" s="30" t="s">
        <v>36</v>
      </c>
      <c r="K46" s="30"/>
      <c r="L46" s="30"/>
      <c r="M46" s="30"/>
      <c r="N46" s="30"/>
      <c r="O46" s="30"/>
      <c r="P46" s="30"/>
      <c r="Q46" s="30"/>
      <c r="R46" s="30"/>
      <c r="S46" s="30"/>
      <c r="T46" s="30"/>
      <c r="U46" s="30"/>
      <c r="V46" s="30"/>
      <c r="W46" s="30"/>
      <c r="X46" s="30"/>
      <c r="Y46" s="198">
        <v>50</v>
      </c>
      <c r="Z46" s="214">
        <v>0.84319999999999995</v>
      </c>
      <c r="AA46" s="214">
        <v>0.92</v>
      </c>
    </row>
    <row r="47" spans="1:27" s="14" customFormat="1" ht="84.75" customHeight="1" x14ac:dyDescent="0.25">
      <c r="A47" s="51" t="s">
        <v>297</v>
      </c>
      <c r="B47" s="51" t="s">
        <v>236</v>
      </c>
      <c r="C47" s="23" t="s">
        <v>194</v>
      </c>
      <c r="D47" s="51" t="s">
        <v>372</v>
      </c>
      <c r="E47" s="51" t="s">
        <v>372</v>
      </c>
      <c r="F47" s="25" t="s">
        <v>170</v>
      </c>
      <c r="G47" s="25" t="s">
        <v>175</v>
      </c>
      <c r="H47" s="25" t="s">
        <v>180</v>
      </c>
      <c r="I47" s="52" t="s">
        <v>375</v>
      </c>
      <c r="J47" s="25" t="s">
        <v>36</v>
      </c>
      <c r="K47" s="25"/>
      <c r="L47" s="25"/>
      <c r="M47" s="25"/>
      <c r="N47" s="25"/>
      <c r="O47" s="25"/>
      <c r="P47" s="25"/>
      <c r="Q47" s="25"/>
      <c r="R47" s="25"/>
      <c r="S47" s="25"/>
      <c r="T47" s="25"/>
      <c r="U47" s="25"/>
      <c r="V47" s="25"/>
      <c r="W47" s="25"/>
      <c r="X47" s="25"/>
      <c r="Y47" s="202">
        <v>100</v>
      </c>
      <c r="Z47" s="214">
        <v>0.1142</v>
      </c>
      <c r="AA47" s="214">
        <v>0.22219999999999998</v>
      </c>
    </row>
    <row r="48" spans="1:27" s="14" customFormat="1" ht="84.75" customHeight="1" x14ac:dyDescent="0.25">
      <c r="A48" s="43" t="s">
        <v>297</v>
      </c>
      <c r="B48" s="43" t="s">
        <v>236</v>
      </c>
      <c r="C48" s="23" t="s">
        <v>194</v>
      </c>
      <c r="D48" s="43" t="s">
        <v>372</v>
      </c>
      <c r="E48" s="43" t="s">
        <v>372</v>
      </c>
      <c r="F48" s="30" t="s">
        <v>170</v>
      </c>
      <c r="G48" s="30" t="s">
        <v>175</v>
      </c>
      <c r="H48" s="30" t="s">
        <v>180</v>
      </c>
      <c r="I48" s="36" t="s">
        <v>376</v>
      </c>
      <c r="J48" s="30" t="s">
        <v>36</v>
      </c>
      <c r="K48" s="30"/>
      <c r="L48" s="30"/>
      <c r="M48" s="30"/>
      <c r="N48" s="30"/>
      <c r="O48" s="30"/>
      <c r="P48" s="30"/>
      <c r="Q48" s="30"/>
      <c r="R48" s="30"/>
      <c r="S48" s="30"/>
      <c r="T48" s="30"/>
      <c r="U48" s="30"/>
      <c r="V48" s="30"/>
      <c r="W48" s="30"/>
      <c r="X48" s="30"/>
      <c r="Y48" s="198">
        <v>100</v>
      </c>
      <c r="Z48" s="214">
        <v>0.35</v>
      </c>
      <c r="AA48" s="214">
        <v>0.22219999999999998</v>
      </c>
    </row>
    <row r="49" spans="1:27" s="14" customFormat="1" ht="84.75" customHeight="1" x14ac:dyDescent="0.25">
      <c r="A49" s="51" t="s">
        <v>297</v>
      </c>
      <c r="B49" s="51" t="s">
        <v>236</v>
      </c>
      <c r="C49" s="23" t="s">
        <v>194</v>
      </c>
      <c r="D49" s="51" t="s">
        <v>372</v>
      </c>
      <c r="E49" s="51" t="s">
        <v>372</v>
      </c>
      <c r="F49" s="25" t="s">
        <v>170</v>
      </c>
      <c r="G49" s="25" t="s">
        <v>175</v>
      </c>
      <c r="H49" s="25" t="s">
        <v>180</v>
      </c>
      <c r="I49" s="52" t="s">
        <v>377</v>
      </c>
      <c r="J49" s="25" t="s">
        <v>10</v>
      </c>
      <c r="K49" s="25" t="s">
        <v>32</v>
      </c>
      <c r="L49" s="25"/>
      <c r="M49" s="25"/>
      <c r="N49" s="25"/>
      <c r="O49" s="25"/>
      <c r="P49" s="25"/>
      <c r="Q49" s="25"/>
      <c r="R49" s="25"/>
      <c r="S49" s="25" t="s">
        <v>32</v>
      </c>
      <c r="T49" s="25"/>
      <c r="U49" s="25"/>
      <c r="V49" s="25"/>
      <c r="W49" s="25"/>
      <c r="X49" s="25"/>
      <c r="Y49" s="202">
        <v>25</v>
      </c>
      <c r="Z49" s="214">
        <v>0</v>
      </c>
      <c r="AA49" s="214">
        <v>0.5</v>
      </c>
    </row>
    <row r="50" spans="1:27" s="14" customFormat="1" ht="84.75" customHeight="1" x14ac:dyDescent="0.25">
      <c r="A50" s="24" t="s">
        <v>209</v>
      </c>
      <c r="B50" s="24" t="s">
        <v>210</v>
      </c>
      <c r="C50" s="24" t="s">
        <v>299</v>
      </c>
      <c r="D50" s="24" t="s">
        <v>212</v>
      </c>
      <c r="E50" s="24" t="s">
        <v>212</v>
      </c>
      <c r="F50" s="24" t="s">
        <v>213</v>
      </c>
      <c r="G50" s="24" t="s">
        <v>214</v>
      </c>
      <c r="H50" s="24" t="s">
        <v>215</v>
      </c>
      <c r="I50" s="24" t="s">
        <v>216</v>
      </c>
      <c r="J50" s="25" t="s">
        <v>10</v>
      </c>
      <c r="K50" s="25" t="s">
        <v>32</v>
      </c>
      <c r="L50" s="25"/>
      <c r="M50" s="25"/>
      <c r="N50" s="25"/>
      <c r="O50" s="25"/>
      <c r="P50" s="25"/>
      <c r="Q50" s="25"/>
      <c r="R50" s="25"/>
      <c r="S50" s="25"/>
      <c r="T50" s="25"/>
      <c r="U50" s="25"/>
      <c r="V50" s="25"/>
      <c r="W50" s="25"/>
      <c r="X50" s="25" t="s">
        <v>32</v>
      </c>
      <c r="Y50" s="192">
        <v>100</v>
      </c>
      <c r="Z50" s="214">
        <v>0.3</v>
      </c>
      <c r="AA50" s="214">
        <v>0.85</v>
      </c>
    </row>
    <row r="51" spans="1:27" s="14" customFormat="1" ht="84.75" customHeight="1" x14ac:dyDescent="0.25">
      <c r="A51" s="24" t="s">
        <v>209</v>
      </c>
      <c r="B51" s="24" t="s">
        <v>210</v>
      </c>
      <c r="C51" s="24" t="s">
        <v>299</v>
      </c>
      <c r="D51" s="24" t="s">
        <v>212</v>
      </c>
      <c r="E51" s="24" t="s">
        <v>212</v>
      </c>
      <c r="F51" s="24" t="s">
        <v>213</v>
      </c>
      <c r="G51" s="24" t="s">
        <v>214</v>
      </c>
      <c r="H51" s="24" t="s">
        <v>215</v>
      </c>
      <c r="I51" s="24" t="s">
        <v>219</v>
      </c>
      <c r="J51" s="25" t="s">
        <v>10</v>
      </c>
      <c r="K51" s="25" t="s">
        <v>32</v>
      </c>
      <c r="L51" s="25"/>
      <c r="M51" s="25"/>
      <c r="N51" s="25"/>
      <c r="O51" s="25"/>
      <c r="P51" s="25"/>
      <c r="Q51" s="25"/>
      <c r="R51" s="25"/>
      <c r="S51" s="25"/>
      <c r="T51" s="25"/>
      <c r="U51" s="25"/>
      <c r="V51" s="25"/>
      <c r="W51" s="25"/>
      <c r="X51" s="25"/>
      <c r="Y51" s="210">
        <v>14</v>
      </c>
      <c r="Z51" s="214">
        <v>0</v>
      </c>
      <c r="AA51" s="214">
        <v>0.2857142857142857</v>
      </c>
    </row>
    <row r="52" spans="1:27" s="14" customFormat="1" ht="84.75" customHeight="1" x14ac:dyDescent="0.25">
      <c r="A52" s="29" t="s">
        <v>209</v>
      </c>
      <c r="B52" s="29" t="s">
        <v>210</v>
      </c>
      <c r="C52" s="29" t="s">
        <v>299</v>
      </c>
      <c r="D52" s="29" t="s">
        <v>212</v>
      </c>
      <c r="E52" s="29" t="s">
        <v>212</v>
      </c>
      <c r="F52" s="29" t="s">
        <v>213</v>
      </c>
      <c r="G52" s="29" t="s">
        <v>214</v>
      </c>
      <c r="H52" s="29" t="s">
        <v>215</v>
      </c>
      <c r="I52" s="29" t="s">
        <v>220</v>
      </c>
      <c r="J52" s="30" t="s">
        <v>55</v>
      </c>
      <c r="K52" s="30" t="s">
        <v>221</v>
      </c>
      <c r="L52" s="30"/>
      <c r="M52" s="30" t="s">
        <v>32</v>
      </c>
      <c r="N52" s="30" t="s">
        <v>140</v>
      </c>
      <c r="O52" s="30" t="s">
        <v>32</v>
      </c>
      <c r="P52" s="30" t="s">
        <v>32</v>
      </c>
      <c r="Q52" s="30" t="s">
        <v>32</v>
      </c>
      <c r="R52" s="30" t="s">
        <v>32</v>
      </c>
      <c r="S52" s="30"/>
      <c r="T52" s="30"/>
      <c r="U52" s="30"/>
      <c r="V52" s="30"/>
      <c r="W52" s="30"/>
      <c r="X52" s="30"/>
      <c r="Y52" s="193">
        <v>56.4</v>
      </c>
      <c r="Z52" s="214">
        <v>0</v>
      </c>
      <c r="AA52" s="214">
        <v>0</v>
      </c>
    </row>
    <row r="53" spans="1:27" s="14" customFormat="1" ht="84.75" customHeight="1" x14ac:dyDescent="0.25">
      <c r="A53" s="24" t="s">
        <v>209</v>
      </c>
      <c r="B53" s="24" t="s">
        <v>210</v>
      </c>
      <c r="C53" s="24" t="s">
        <v>299</v>
      </c>
      <c r="D53" s="24" t="s">
        <v>212</v>
      </c>
      <c r="E53" s="24" t="s">
        <v>212</v>
      </c>
      <c r="F53" s="24" t="s">
        <v>213</v>
      </c>
      <c r="G53" s="24" t="s">
        <v>214</v>
      </c>
      <c r="H53" s="24" t="s">
        <v>215</v>
      </c>
      <c r="I53" s="24" t="s">
        <v>222</v>
      </c>
      <c r="J53" s="25" t="s">
        <v>55</v>
      </c>
      <c r="K53" s="25" t="s">
        <v>221</v>
      </c>
      <c r="L53" s="25"/>
      <c r="M53" s="25"/>
      <c r="N53" s="25"/>
      <c r="O53" s="25"/>
      <c r="P53" s="25"/>
      <c r="Q53" s="25"/>
      <c r="R53" s="25"/>
      <c r="S53" s="25"/>
      <c r="T53" s="25"/>
      <c r="U53" s="25"/>
      <c r="V53" s="25"/>
      <c r="W53" s="25"/>
      <c r="X53" s="25"/>
      <c r="Y53" s="192">
        <v>8.4</v>
      </c>
      <c r="Z53" s="214">
        <v>0</v>
      </c>
      <c r="AA53" s="214">
        <v>0</v>
      </c>
    </row>
    <row r="54" spans="1:27" s="14" customFormat="1" ht="84.75" customHeight="1" x14ac:dyDescent="0.25">
      <c r="A54" s="29" t="s">
        <v>209</v>
      </c>
      <c r="B54" s="29" t="s">
        <v>210</v>
      </c>
      <c r="C54" s="29" t="s">
        <v>299</v>
      </c>
      <c r="D54" s="29" t="s">
        <v>212</v>
      </c>
      <c r="E54" s="29" t="s">
        <v>223</v>
      </c>
      <c r="F54" s="29" t="s">
        <v>213</v>
      </c>
      <c r="G54" s="29" t="s">
        <v>214</v>
      </c>
      <c r="H54" s="29" t="s">
        <v>215</v>
      </c>
      <c r="I54" s="29" t="s">
        <v>224</v>
      </c>
      <c r="J54" s="69" t="s">
        <v>63</v>
      </c>
      <c r="K54" s="30" t="s">
        <v>32</v>
      </c>
      <c r="L54" s="30">
        <v>3914</v>
      </c>
      <c r="M54" s="30" t="s">
        <v>32</v>
      </c>
      <c r="N54" s="30" t="s">
        <v>225</v>
      </c>
      <c r="O54" s="30" t="s">
        <v>32</v>
      </c>
      <c r="P54" s="30"/>
      <c r="Q54" s="30" t="s">
        <v>32</v>
      </c>
      <c r="R54" s="30" t="s">
        <v>32</v>
      </c>
      <c r="S54" s="30"/>
      <c r="T54" s="30"/>
      <c r="U54" s="30"/>
      <c r="V54" s="30"/>
      <c r="W54" s="30"/>
      <c r="X54" s="30"/>
      <c r="Y54" s="193">
        <v>84869</v>
      </c>
      <c r="Z54" s="214">
        <v>0</v>
      </c>
      <c r="AA54" s="214">
        <v>0.4999941085673214</v>
      </c>
    </row>
    <row r="55" spans="1:27" s="14" customFormat="1" ht="84.75" customHeight="1" x14ac:dyDescent="0.25">
      <c r="A55" s="24" t="s">
        <v>209</v>
      </c>
      <c r="B55" s="24" t="s">
        <v>210</v>
      </c>
      <c r="C55" s="24" t="s">
        <v>299</v>
      </c>
      <c r="D55" s="24" t="s">
        <v>212</v>
      </c>
      <c r="E55" s="24" t="s">
        <v>223</v>
      </c>
      <c r="F55" s="24" t="s">
        <v>213</v>
      </c>
      <c r="G55" s="24" t="s">
        <v>214</v>
      </c>
      <c r="H55" s="24" t="s">
        <v>215</v>
      </c>
      <c r="I55" s="24" t="s">
        <v>226</v>
      </c>
      <c r="J55" s="25" t="s">
        <v>55</v>
      </c>
      <c r="K55" s="25" t="s">
        <v>32</v>
      </c>
      <c r="L55" s="25">
        <v>3914</v>
      </c>
      <c r="M55" s="25" t="s">
        <v>32</v>
      </c>
      <c r="N55" s="25" t="s">
        <v>225</v>
      </c>
      <c r="O55" s="25" t="s">
        <v>32</v>
      </c>
      <c r="P55" s="25"/>
      <c r="Q55" s="25" t="s">
        <v>32</v>
      </c>
      <c r="R55" s="25" t="s">
        <v>32</v>
      </c>
      <c r="S55" s="25"/>
      <c r="T55" s="25"/>
      <c r="U55" s="25"/>
      <c r="V55" s="25"/>
      <c r="W55" s="25"/>
      <c r="X55" s="25"/>
      <c r="Y55" s="192">
        <v>3560</v>
      </c>
      <c r="Z55" s="214">
        <v>0</v>
      </c>
      <c r="AA55" s="214">
        <v>0.5</v>
      </c>
    </row>
    <row r="56" spans="1:27" s="14" customFormat="1" ht="84.75" customHeight="1" x14ac:dyDescent="0.25">
      <c r="A56" s="29" t="s">
        <v>209</v>
      </c>
      <c r="B56" s="29" t="s">
        <v>210</v>
      </c>
      <c r="C56" s="29" t="s">
        <v>299</v>
      </c>
      <c r="D56" s="29" t="s">
        <v>212</v>
      </c>
      <c r="E56" s="29" t="s">
        <v>223</v>
      </c>
      <c r="F56" s="29" t="s">
        <v>213</v>
      </c>
      <c r="G56" s="29" t="s">
        <v>214</v>
      </c>
      <c r="H56" s="29" t="s">
        <v>227</v>
      </c>
      <c r="I56" s="29" t="s">
        <v>228</v>
      </c>
      <c r="J56" s="30" t="s">
        <v>81</v>
      </c>
      <c r="K56" s="30"/>
      <c r="L56" s="30"/>
      <c r="M56" s="30" t="s">
        <v>32</v>
      </c>
      <c r="N56" s="30" t="s">
        <v>225</v>
      </c>
      <c r="O56" s="30" t="s">
        <v>32</v>
      </c>
      <c r="P56" s="30" t="s">
        <v>32</v>
      </c>
      <c r="Q56" s="30" t="s">
        <v>32</v>
      </c>
      <c r="R56" s="30" t="s">
        <v>32</v>
      </c>
      <c r="S56" s="30"/>
      <c r="T56" s="30"/>
      <c r="U56" s="30"/>
      <c r="V56" s="30"/>
      <c r="W56" s="30"/>
      <c r="X56" s="30"/>
      <c r="Y56" s="193">
        <v>200</v>
      </c>
      <c r="Z56" s="214">
        <v>0</v>
      </c>
      <c r="AA56" s="214">
        <v>0</v>
      </c>
    </row>
    <row r="57" spans="1:27" s="14" customFormat="1" ht="84.75" customHeight="1" x14ac:dyDescent="0.25">
      <c r="A57" s="24" t="s">
        <v>209</v>
      </c>
      <c r="B57" s="24" t="s">
        <v>210</v>
      </c>
      <c r="C57" s="24" t="s">
        <v>299</v>
      </c>
      <c r="D57" s="24" t="s">
        <v>212</v>
      </c>
      <c r="E57" s="24" t="s">
        <v>223</v>
      </c>
      <c r="F57" s="24" t="s">
        <v>213</v>
      </c>
      <c r="G57" s="24" t="s">
        <v>214</v>
      </c>
      <c r="H57" s="24" t="s">
        <v>227</v>
      </c>
      <c r="I57" s="24" t="s">
        <v>229</v>
      </c>
      <c r="J57" s="25" t="s">
        <v>81</v>
      </c>
      <c r="K57" s="25"/>
      <c r="L57" s="25"/>
      <c r="M57" s="25" t="s">
        <v>32</v>
      </c>
      <c r="N57" s="25" t="s">
        <v>225</v>
      </c>
      <c r="O57" s="25" t="s">
        <v>32</v>
      </c>
      <c r="P57" s="25" t="s">
        <v>32</v>
      </c>
      <c r="Q57" s="25" t="s">
        <v>32</v>
      </c>
      <c r="R57" s="25" t="s">
        <v>32</v>
      </c>
      <c r="S57" s="25"/>
      <c r="T57" s="25"/>
      <c r="U57" s="25"/>
      <c r="V57" s="25"/>
      <c r="W57" s="25"/>
      <c r="X57" s="25"/>
      <c r="Y57" s="192">
        <v>350</v>
      </c>
      <c r="Z57" s="214">
        <v>0</v>
      </c>
      <c r="AA57" s="214">
        <v>0</v>
      </c>
    </row>
    <row r="58" spans="1:27" s="14" customFormat="1" ht="84.75" customHeight="1" x14ac:dyDescent="0.25">
      <c r="A58" s="29" t="s">
        <v>209</v>
      </c>
      <c r="B58" s="29" t="s">
        <v>210</v>
      </c>
      <c r="C58" s="29" t="s">
        <v>299</v>
      </c>
      <c r="D58" s="29" t="s">
        <v>212</v>
      </c>
      <c r="E58" s="29" t="s">
        <v>223</v>
      </c>
      <c r="F58" s="29" t="s">
        <v>213</v>
      </c>
      <c r="G58" s="29" t="s">
        <v>214</v>
      </c>
      <c r="H58" s="29" t="s">
        <v>215</v>
      </c>
      <c r="I58" s="29" t="s">
        <v>230</v>
      </c>
      <c r="J58" s="30" t="s">
        <v>81</v>
      </c>
      <c r="K58" s="30"/>
      <c r="L58" s="30">
        <v>3914</v>
      </c>
      <c r="M58" s="30" t="s">
        <v>32</v>
      </c>
      <c r="N58" s="30" t="s">
        <v>225</v>
      </c>
      <c r="O58" s="30" t="s">
        <v>32</v>
      </c>
      <c r="P58" s="30" t="s">
        <v>32</v>
      </c>
      <c r="Q58" s="30" t="s">
        <v>32</v>
      </c>
      <c r="R58" s="30" t="s">
        <v>32</v>
      </c>
      <c r="S58" s="30"/>
      <c r="T58" s="30"/>
      <c r="U58" s="30"/>
      <c r="V58" s="30"/>
      <c r="W58" s="30"/>
      <c r="X58" s="30"/>
      <c r="Y58" s="193">
        <v>10000</v>
      </c>
      <c r="Z58" s="214">
        <v>0</v>
      </c>
      <c r="AA58" s="214">
        <v>0</v>
      </c>
    </row>
    <row r="59" spans="1:27" s="14" customFormat="1" ht="84.75" customHeight="1" x14ac:dyDescent="0.25">
      <c r="A59" s="24" t="s">
        <v>209</v>
      </c>
      <c r="B59" s="24" t="s">
        <v>210</v>
      </c>
      <c r="C59" s="24" t="s">
        <v>299</v>
      </c>
      <c r="D59" s="24" t="s">
        <v>212</v>
      </c>
      <c r="E59" s="24" t="s">
        <v>223</v>
      </c>
      <c r="F59" s="24" t="s">
        <v>213</v>
      </c>
      <c r="G59" s="24" t="s">
        <v>214</v>
      </c>
      <c r="H59" s="24" t="s">
        <v>215</v>
      </c>
      <c r="I59" s="24" t="s">
        <v>231</v>
      </c>
      <c r="J59" s="25" t="s">
        <v>81</v>
      </c>
      <c r="K59" s="25"/>
      <c r="L59" s="25">
        <v>3914</v>
      </c>
      <c r="M59" s="25" t="s">
        <v>32</v>
      </c>
      <c r="N59" s="25" t="s">
        <v>225</v>
      </c>
      <c r="O59" s="25" t="s">
        <v>32</v>
      </c>
      <c r="P59" s="25" t="s">
        <v>32</v>
      </c>
      <c r="Q59" s="25" t="s">
        <v>32</v>
      </c>
      <c r="R59" s="25" t="s">
        <v>32</v>
      </c>
      <c r="S59" s="25"/>
      <c r="T59" s="25"/>
      <c r="U59" s="25"/>
      <c r="V59" s="25"/>
      <c r="W59" s="25"/>
      <c r="X59" s="25"/>
      <c r="Y59" s="192">
        <v>4000</v>
      </c>
      <c r="Z59" s="214">
        <v>0</v>
      </c>
      <c r="AA59" s="214">
        <v>0</v>
      </c>
    </row>
    <row r="60" spans="1:27" s="14" customFormat="1" ht="84.75" customHeight="1" x14ac:dyDescent="0.25">
      <c r="A60" s="29" t="s">
        <v>209</v>
      </c>
      <c r="B60" s="29" t="s">
        <v>210</v>
      </c>
      <c r="C60" s="29" t="s">
        <v>299</v>
      </c>
      <c r="D60" s="29" t="s">
        <v>212</v>
      </c>
      <c r="E60" s="29" t="s">
        <v>212</v>
      </c>
      <c r="F60" s="29" t="s">
        <v>213</v>
      </c>
      <c r="G60" s="29" t="s">
        <v>214</v>
      </c>
      <c r="H60" s="29" t="s">
        <v>215</v>
      </c>
      <c r="I60" s="29" t="s">
        <v>232</v>
      </c>
      <c r="J60" s="30" t="s">
        <v>36</v>
      </c>
      <c r="K60" s="30"/>
      <c r="L60" s="30">
        <v>3914</v>
      </c>
      <c r="M60" s="30" t="s">
        <v>32</v>
      </c>
      <c r="N60" s="30" t="s">
        <v>32</v>
      </c>
      <c r="O60" s="30" t="s">
        <v>32</v>
      </c>
      <c r="P60" s="30" t="s">
        <v>32</v>
      </c>
      <c r="Q60" s="30" t="s">
        <v>32</v>
      </c>
      <c r="R60" s="30" t="s">
        <v>32</v>
      </c>
      <c r="S60" s="30"/>
      <c r="T60" s="30"/>
      <c r="U60" s="30"/>
      <c r="V60" s="30"/>
      <c r="W60" s="30"/>
      <c r="X60" s="30" t="s">
        <v>32</v>
      </c>
      <c r="Y60" s="211">
        <v>305214</v>
      </c>
      <c r="Z60" s="214">
        <v>0.30926825112871625</v>
      </c>
      <c r="AA60" s="214">
        <v>0.55000098291690425</v>
      </c>
    </row>
    <row r="61" spans="1:27" s="14" customFormat="1" ht="84.75" customHeight="1" x14ac:dyDescent="0.25">
      <c r="A61" s="24" t="s">
        <v>209</v>
      </c>
      <c r="B61" s="24" t="s">
        <v>210</v>
      </c>
      <c r="C61" s="24" t="s">
        <v>299</v>
      </c>
      <c r="D61" s="24" t="s">
        <v>212</v>
      </c>
      <c r="E61" s="24" t="s">
        <v>223</v>
      </c>
      <c r="F61" s="24" t="s">
        <v>213</v>
      </c>
      <c r="G61" s="24" t="s">
        <v>214</v>
      </c>
      <c r="H61" s="24" t="s">
        <v>215</v>
      </c>
      <c r="I61" s="24" t="s">
        <v>233</v>
      </c>
      <c r="J61" s="25" t="s">
        <v>36</v>
      </c>
      <c r="K61" s="25" t="s">
        <v>32</v>
      </c>
      <c r="L61" s="25"/>
      <c r="M61" s="25" t="s">
        <v>259</v>
      </c>
      <c r="N61" s="25" t="s">
        <v>260</v>
      </c>
      <c r="O61" s="25" t="s">
        <v>32</v>
      </c>
      <c r="P61" s="25"/>
      <c r="Q61" s="25" t="s">
        <v>32</v>
      </c>
      <c r="R61" s="25" t="s">
        <v>32</v>
      </c>
      <c r="S61" s="25"/>
      <c r="T61" s="25"/>
      <c r="U61" s="25"/>
      <c r="V61" s="25"/>
      <c r="W61" s="25"/>
      <c r="X61" s="25"/>
      <c r="Y61" s="192">
        <v>4542</v>
      </c>
      <c r="Z61" s="214">
        <v>0</v>
      </c>
      <c r="AA61" s="214">
        <v>0</v>
      </c>
    </row>
    <row r="62" spans="1:27" s="14" customFormat="1" ht="84.75" customHeight="1" x14ac:dyDescent="0.25">
      <c r="A62" s="29" t="s">
        <v>209</v>
      </c>
      <c r="B62" s="29" t="s">
        <v>210</v>
      </c>
      <c r="C62" s="29" t="s">
        <v>299</v>
      </c>
      <c r="D62" s="29" t="s">
        <v>212</v>
      </c>
      <c r="E62" s="29" t="s">
        <v>223</v>
      </c>
      <c r="F62" s="29" t="s">
        <v>213</v>
      </c>
      <c r="G62" s="29" t="s">
        <v>214</v>
      </c>
      <c r="H62" s="29" t="s">
        <v>215</v>
      </c>
      <c r="I62" s="29" t="s">
        <v>234</v>
      </c>
      <c r="J62" s="30" t="s">
        <v>36</v>
      </c>
      <c r="K62" s="30" t="s">
        <v>32</v>
      </c>
      <c r="L62" s="30"/>
      <c r="M62" s="30" t="s">
        <v>259</v>
      </c>
      <c r="N62" s="30" t="s">
        <v>260</v>
      </c>
      <c r="O62" s="30" t="s">
        <v>32</v>
      </c>
      <c r="P62" s="30"/>
      <c r="Q62" s="30" t="s">
        <v>32</v>
      </c>
      <c r="R62" s="30" t="s">
        <v>32</v>
      </c>
      <c r="S62" s="30"/>
      <c r="T62" s="30"/>
      <c r="U62" s="30"/>
      <c r="V62" s="30"/>
      <c r="W62" s="30"/>
      <c r="X62" s="30"/>
      <c r="Y62" s="193">
        <v>17197</v>
      </c>
      <c r="Z62" s="214">
        <v>0</v>
      </c>
      <c r="AA62" s="214">
        <v>0.55521311856719191</v>
      </c>
    </row>
    <row r="63" spans="1:27" s="14" customFormat="1" ht="84.75" customHeight="1" x14ac:dyDescent="0.25">
      <c r="A63" s="24" t="s">
        <v>209</v>
      </c>
      <c r="B63" s="24" t="s">
        <v>210</v>
      </c>
      <c r="C63" s="24" t="s">
        <v>299</v>
      </c>
      <c r="D63" s="24" t="s">
        <v>212</v>
      </c>
      <c r="E63" s="24" t="s">
        <v>223</v>
      </c>
      <c r="F63" s="24" t="s">
        <v>213</v>
      </c>
      <c r="G63" s="24" t="s">
        <v>214</v>
      </c>
      <c r="H63" s="24" t="s">
        <v>99</v>
      </c>
      <c r="I63" s="24" t="s">
        <v>235</v>
      </c>
      <c r="J63" s="25" t="s">
        <v>36</v>
      </c>
      <c r="K63" s="25"/>
      <c r="L63" s="25"/>
      <c r="M63" s="25"/>
      <c r="N63" s="25"/>
      <c r="O63" s="25"/>
      <c r="P63" s="25"/>
      <c r="Q63" s="25"/>
      <c r="R63" s="25"/>
      <c r="S63" s="25"/>
      <c r="T63" s="25"/>
      <c r="U63" s="25"/>
      <c r="V63" s="25"/>
      <c r="W63" s="25"/>
      <c r="X63" s="25"/>
      <c r="Y63" s="192">
        <v>850</v>
      </c>
      <c r="Z63" s="214">
        <v>0</v>
      </c>
      <c r="AA63" s="214">
        <v>0</v>
      </c>
    </row>
    <row r="64" spans="1:27" s="14" customFormat="1" ht="84.75" customHeight="1" x14ac:dyDescent="0.25">
      <c r="A64" s="29" t="s">
        <v>209</v>
      </c>
      <c r="B64" s="29" t="s">
        <v>236</v>
      </c>
      <c r="C64" s="29" t="s">
        <v>299</v>
      </c>
      <c r="D64" s="29" t="s">
        <v>212</v>
      </c>
      <c r="E64" s="29" t="s">
        <v>223</v>
      </c>
      <c r="F64" s="29" t="s">
        <v>213</v>
      </c>
      <c r="G64" s="29" t="s">
        <v>214</v>
      </c>
      <c r="H64" s="29" t="s">
        <v>74</v>
      </c>
      <c r="I64" s="29" t="s">
        <v>237</v>
      </c>
      <c r="J64" s="30" t="s">
        <v>55</v>
      </c>
      <c r="K64" s="30" t="s">
        <v>32</v>
      </c>
      <c r="L64" s="30"/>
      <c r="M64" s="30"/>
      <c r="N64" s="30"/>
      <c r="O64" s="30" t="s">
        <v>238</v>
      </c>
      <c r="P64" s="30"/>
      <c r="Q64" s="30"/>
      <c r="R64" s="30"/>
      <c r="S64" s="30"/>
      <c r="T64" s="30"/>
      <c r="U64" s="30"/>
      <c r="V64" s="30"/>
      <c r="W64" s="30"/>
      <c r="X64" s="30"/>
      <c r="Y64" s="193">
        <v>25</v>
      </c>
      <c r="Z64" s="214">
        <v>0</v>
      </c>
      <c r="AA64" s="214">
        <v>0</v>
      </c>
    </row>
    <row r="65" spans="1:27" s="14" customFormat="1" ht="84.75" customHeight="1" x14ac:dyDescent="0.25">
      <c r="A65" s="24" t="s">
        <v>209</v>
      </c>
      <c r="B65" s="24" t="s">
        <v>210</v>
      </c>
      <c r="C65" s="24" t="s">
        <v>299</v>
      </c>
      <c r="D65" s="24" t="s">
        <v>212</v>
      </c>
      <c r="E65" s="24" t="s">
        <v>223</v>
      </c>
      <c r="F65" s="24" t="s">
        <v>213</v>
      </c>
      <c r="G65" s="24" t="s">
        <v>214</v>
      </c>
      <c r="H65" s="24" t="s">
        <v>99</v>
      </c>
      <c r="I65" s="24" t="s">
        <v>239</v>
      </c>
      <c r="J65" s="25" t="s">
        <v>36</v>
      </c>
      <c r="K65" s="25"/>
      <c r="L65" s="25"/>
      <c r="M65" s="25"/>
      <c r="N65" s="25"/>
      <c r="O65" s="25"/>
      <c r="P65" s="25"/>
      <c r="Q65" s="25"/>
      <c r="R65" s="25"/>
      <c r="S65" s="25"/>
      <c r="T65" s="25"/>
      <c r="U65" s="25"/>
      <c r="V65" s="25"/>
      <c r="W65" s="25"/>
      <c r="X65" s="25"/>
      <c r="Y65" s="192">
        <v>133941</v>
      </c>
      <c r="Z65" s="214">
        <v>0</v>
      </c>
      <c r="AA65" s="214">
        <v>0.55000335968822089</v>
      </c>
    </row>
    <row r="66" spans="1:27" s="14" customFormat="1" ht="84.75" customHeight="1" x14ac:dyDescent="0.25">
      <c r="A66" s="24" t="s">
        <v>209</v>
      </c>
      <c r="B66" s="24" t="s">
        <v>210</v>
      </c>
      <c r="C66" s="24" t="s">
        <v>299</v>
      </c>
      <c r="D66" s="24" t="s">
        <v>212</v>
      </c>
      <c r="E66" s="24" t="s">
        <v>212</v>
      </c>
      <c r="F66" s="24" t="s">
        <v>213</v>
      </c>
      <c r="G66" s="24" t="s">
        <v>214</v>
      </c>
      <c r="H66" s="24" t="s">
        <v>215</v>
      </c>
      <c r="I66" s="24" t="s">
        <v>245</v>
      </c>
      <c r="J66" s="25" t="s">
        <v>36</v>
      </c>
      <c r="K66" s="25"/>
      <c r="L66" s="25"/>
      <c r="M66" s="25"/>
      <c r="N66" s="25"/>
      <c r="O66" s="25"/>
      <c r="P66" s="25"/>
      <c r="Q66" s="25"/>
      <c r="R66" s="25"/>
      <c r="S66" s="25"/>
      <c r="T66" s="25"/>
      <c r="U66" s="25"/>
      <c r="V66" s="25"/>
      <c r="W66" s="25"/>
      <c r="X66" s="25"/>
      <c r="Y66" s="192">
        <v>100</v>
      </c>
      <c r="Z66" s="214">
        <v>0</v>
      </c>
      <c r="AA66" s="214">
        <v>0</v>
      </c>
    </row>
    <row r="67" spans="1:27" s="14" customFormat="1" ht="84.75" customHeight="1" x14ac:dyDescent="0.25">
      <c r="A67" s="29" t="s">
        <v>209</v>
      </c>
      <c r="B67" s="29" t="s">
        <v>210</v>
      </c>
      <c r="C67" s="29" t="s">
        <v>299</v>
      </c>
      <c r="D67" s="29" t="s">
        <v>212</v>
      </c>
      <c r="E67" s="29" t="s">
        <v>223</v>
      </c>
      <c r="F67" s="29" t="s">
        <v>213</v>
      </c>
      <c r="G67" s="29" t="s">
        <v>246</v>
      </c>
      <c r="H67" s="29" t="s">
        <v>215</v>
      </c>
      <c r="I67" s="29" t="s">
        <v>247</v>
      </c>
      <c r="J67" s="30" t="s">
        <v>10</v>
      </c>
      <c r="K67" s="30" t="s">
        <v>32</v>
      </c>
      <c r="L67" s="30"/>
      <c r="M67" s="30"/>
      <c r="N67" s="30"/>
      <c r="O67" s="30"/>
      <c r="P67" s="30"/>
      <c r="Q67" s="30"/>
      <c r="R67" s="30"/>
      <c r="S67" s="30"/>
      <c r="T67" s="30"/>
      <c r="U67" s="30"/>
      <c r="V67" s="30"/>
      <c r="W67" s="30"/>
      <c r="X67" s="30"/>
      <c r="Y67" s="193">
        <v>70000</v>
      </c>
      <c r="Z67" s="214">
        <v>0</v>
      </c>
      <c r="AA67" s="214">
        <v>0</v>
      </c>
    </row>
    <row r="68" spans="1:27" s="14" customFormat="1" ht="84.75" customHeight="1" x14ac:dyDescent="0.25">
      <c r="A68" s="24" t="s">
        <v>209</v>
      </c>
      <c r="B68" s="24" t="s">
        <v>210</v>
      </c>
      <c r="C68" s="24" t="s">
        <v>299</v>
      </c>
      <c r="D68" s="24" t="s">
        <v>212</v>
      </c>
      <c r="E68" s="24" t="s">
        <v>212</v>
      </c>
      <c r="F68" s="24" t="s">
        <v>213</v>
      </c>
      <c r="G68" s="24" t="s">
        <v>246</v>
      </c>
      <c r="H68" s="24" t="s">
        <v>215</v>
      </c>
      <c r="I68" s="24" t="s">
        <v>248</v>
      </c>
      <c r="J68" s="25" t="s">
        <v>10</v>
      </c>
      <c r="K68" s="25" t="s">
        <v>32</v>
      </c>
      <c r="L68" s="25"/>
      <c r="M68" s="25"/>
      <c r="N68" s="25"/>
      <c r="O68" s="25"/>
      <c r="P68" s="25"/>
      <c r="Q68" s="25"/>
      <c r="R68" s="25"/>
      <c r="S68" s="25"/>
      <c r="T68" s="25"/>
      <c r="U68" s="25"/>
      <c r="V68" s="25"/>
      <c r="W68" s="25"/>
      <c r="X68" s="25"/>
      <c r="Y68" s="192">
        <v>100</v>
      </c>
      <c r="Z68" s="214">
        <v>0</v>
      </c>
      <c r="AA68" s="214">
        <v>0</v>
      </c>
    </row>
    <row r="69" spans="1:27" s="14" customFormat="1" ht="84.75" customHeight="1" x14ac:dyDescent="0.25">
      <c r="A69" s="29" t="s">
        <v>209</v>
      </c>
      <c r="B69" s="29" t="s">
        <v>210</v>
      </c>
      <c r="C69" s="29" t="s">
        <v>299</v>
      </c>
      <c r="D69" s="29" t="s">
        <v>212</v>
      </c>
      <c r="E69" s="29" t="s">
        <v>223</v>
      </c>
      <c r="F69" s="29" t="s">
        <v>213</v>
      </c>
      <c r="G69" s="29" t="s">
        <v>214</v>
      </c>
      <c r="H69" s="29" t="s">
        <v>215</v>
      </c>
      <c r="I69" s="29" t="s">
        <v>249</v>
      </c>
      <c r="J69" s="30" t="s">
        <v>55</v>
      </c>
      <c r="K69" s="30" t="s">
        <v>32</v>
      </c>
      <c r="L69" s="30"/>
      <c r="M69" s="30"/>
      <c r="N69" s="30" t="s">
        <v>250</v>
      </c>
      <c r="O69" s="30"/>
      <c r="P69" s="30"/>
      <c r="Q69" s="30"/>
      <c r="R69" s="30"/>
      <c r="S69" s="30"/>
      <c r="T69" s="30"/>
      <c r="U69" s="30"/>
      <c r="V69" s="30"/>
      <c r="W69" s="30"/>
      <c r="X69" s="30"/>
      <c r="Y69" s="193">
        <v>79700</v>
      </c>
      <c r="Z69" s="214">
        <v>0</v>
      </c>
      <c r="AA69" s="214">
        <v>0.5</v>
      </c>
    </row>
    <row r="70" spans="1:27" s="14" customFormat="1" ht="84.75" customHeight="1" x14ac:dyDescent="0.25">
      <c r="A70" s="24" t="s">
        <v>209</v>
      </c>
      <c r="B70" s="24" t="s">
        <v>210</v>
      </c>
      <c r="C70" s="24" t="s">
        <v>299</v>
      </c>
      <c r="D70" s="24" t="s">
        <v>212</v>
      </c>
      <c r="E70" s="24" t="s">
        <v>212</v>
      </c>
      <c r="F70" s="24" t="s">
        <v>213</v>
      </c>
      <c r="G70" s="24" t="s">
        <v>79</v>
      </c>
      <c r="H70" s="24" t="s">
        <v>227</v>
      </c>
      <c r="I70" s="24" t="s">
        <v>251</v>
      </c>
      <c r="J70" s="25" t="s">
        <v>55</v>
      </c>
      <c r="K70" s="25" t="s">
        <v>32</v>
      </c>
      <c r="L70" s="25"/>
      <c r="M70" s="25"/>
      <c r="N70" s="25" t="s">
        <v>140</v>
      </c>
      <c r="O70" s="25"/>
      <c r="P70" s="25"/>
      <c r="Q70" s="25"/>
      <c r="R70" s="25"/>
      <c r="S70" s="25"/>
      <c r="T70" s="25"/>
      <c r="U70" s="25"/>
      <c r="V70" s="25"/>
      <c r="W70" s="25"/>
      <c r="X70" s="25"/>
      <c r="Y70" s="192">
        <v>24</v>
      </c>
      <c r="Z70" s="214">
        <v>0</v>
      </c>
      <c r="AA70" s="214">
        <v>0</v>
      </c>
    </row>
    <row r="71" spans="1:27" s="14" customFormat="1" ht="84.75" customHeight="1" x14ac:dyDescent="0.25">
      <c r="A71" s="29" t="s">
        <v>209</v>
      </c>
      <c r="B71" s="29" t="s">
        <v>210</v>
      </c>
      <c r="C71" s="29" t="s">
        <v>299</v>
      </c>
      <c r="D71" s="29" t="s">
        <v>212</v>
      </c>
      <c r="E71" s="29" t="s">
        <v>212</v>
      </c>
      <c r="F71" s="29" t="s">
        <v>213</v>
      </c>
      <c r="G71" s="29" t="s">
        <v>79</v>
      </c>
      <c r="H71" s="29" t="s">
        <v>227</v>
      </c>
      <c r="I71" s="29" t="s">
        <v>252</v>
      </c>
      <c r="J71" s="30" t="s">
        <v>10</v>
      </c>
      <c r="K71" s="30" t="s">
        <v>32</v>
      </c>
      <c r="L71" s="30"/>
      <c r="M71" s="30"/>
      <c r="N71" s="30"/>
      <c r="O71" s="30"/>
      <c r="P71" s="30"/>
      <c r="Q71" s="30"/>
      <c r="R71" s="30"/>
      <c r="S71" s="30"/>
      <c r="T71" s="30"/>
      <c r="U71" s="30"/>
      <c r="V71" s="30"/>
      <c r="W71" s="30"/>
      <c r="X71" s="30" t="s">
        <v>32</v>
      </c>
      <c r="Y71" s="193">
        <v>15</v>
      </c>
      <c r="Z71" s="214">
        <v>0</v>
      </c>
      <c r="AA71" s="214">
        <v>0.46666666666666667</v>
      </c>
    </row>
    <row r="72" spans="1:27" s="14" customFormat="1" ht="84.75" customHeight="1" x14ac:dyDescent="0.25">
      <c r="A72" s="24" t="s">
        <v>209</v>
      </c>
      <c r="B72" s="24" t="s">
        <v>210</v>
      </c>
      <c r="C72" s="24" t="s">
        <v>299</v>
      </c>
      <c r="D72" s="24" t="s">
        <v>212</v>
      </c>
      <c r="E72" s="24" t="s">
        <v>212</v>
      </c>
      <c r="F72" s="24" t="s">
        <v>213</v>
      </c>
      <c r="G72" s="24" t="s">
        <v>79</v>
      </c>
      <c r="H72" s="24" t="s">
        <v>227</v>
      </c>
      <c r="I72" s="24" t="s">
        <v>253</v>
      </c>
      <c r="J72" s="25" t="s">
        <v>10</v>
      </c>
      <c r="K72" s="25" t="s">
        <v>221</v>
      </c>
      <c r="L72" s="25"/>
      <c r="M72" s="25" t="s">
        <v>32</v>
      </c>
      <c r="N72" s="25" t="s">
        <v>225</v>
      </c>
      <c r="O72" s="25" t="s">
        <v>32</v>
      </c>
      <c r="P72" s="25" t="s">
        <v>32</v>
      </c>
      <c r="Q72" s="25" t="s">
        <v>32</v>
      </c>
      <c r="R72" s="25" t="s">
        <v>32</v>
      </c>
      <c r="S72" s="25"/>
      <c r="T72" s="25"/>
      <c r="U72" s="25"/>
      <c r="V72" s="25"/>
      <c r="W72" s="25"/>
      <c r="X72" s="25"/>
      <c r="Y72" s="192">
        <v>3</v>
      </c>
      <c r="Z72" s="214">
        <v>0</v>
      </c>
      <c r="AA72" s="214">
        <v>0</v>
      </c>
    </row>
    <row r="73" spans="1:27" s="14" customFormat="1" ht="84.75" customHeight="1" x14ac:dyDescent="0.25">
      <c r="A73" s="29" t="s">
        <v>209</v>
      </c>
      <c r="B73" s="29" t="s">
        <v>210</v>
      </c>
      <c r="C73" s="29" t="s">
        <v>299</v>
      </c>
      <c r="D73" s="29" t="s">
        <v>212</v>
      </c>
      <c r="E73" s="29" t="s">
        <v>223</v>
      </c>
      <c r="F73" s="29" t="s">
        <v>213</v>
      </c>
      <c r="G73" s="29" t="s">
        <v>79</v>
      </c>
      <c r="H73" s="29" t="s">
        <v>227</v>
      </c>
      <c r="I73" s="29" t="s">
        <v>254</v>
      </c>
      <c r="J73" s="30" t="s">
        <v>81</v>
      </c>
      <c r="K73" s="30"/>
      <c r="L73" s="30"/>
      <c r="M73" s="30" t="s">
        <v>32</v>
      </c>
      <c r="N73" s="30" t="s">
        <v>225</v>
      </c>
      <c r="O73" s="30" t="s">
        <v>32</v>
      </c>
      <c r="P73" s="30" t="s">
        <v>32</v>
      </c>
      <c r="Q73" s="30" t="s">
        <v>32</v>
      </c>
      <c r="R73" s="30" t="s">
        <v>32</v>
      </c>
      <c r="S73" s="30"/>
      <c r="T73" s="30"/>
      <c r="U73" s="30"/>
      <c r="V73" s="30"/>
      <c r="W73" s="30"/>
      <c r="X73" s="30"/>
      <c r="Y73" s="193">
        <v>2</v>
      </c>
      <c r="Z73" s="214">
        <v>0</v>
      </c>
      <c r="AA73" s="214">
        <v>0</v>
      </c>
    </row>
    <row r="74" spans="1:27" s="14" customFormat="1" ht="84.75" customHeight="1" x14ac:dyDescent="0.25">
      <c r="A74" s="24" t="s">
        <v>209</v>
      </c>
      <c r="B74" s="24" t="s">
        <v>210</v>
      </c>
      <c r="C74" s="24" t="s">
        <v>299</v>
      </c>
      <c r="D74" s="24" t="s">
        <v>212</v>
      </c>
      <c r="E74" s="24" t="s">
        <v>223</v>
      </c>
      <c r="F74" s="24" t="s">
        <v>213</v>
      </c>
      <c r="G74" s="24" t="s">
        <v>79</v>
      </c>
      <c r="H74" s="24" t="s">
        <v>227</v>
      </c>
      <c r="I74" s="24" t="s">
        <v>255</v>
      </c>
      <c r="J74" s="25" t="s">
        <v>81</v>
      </c>
      <c r="K74" s="25"/>
      <c r="L74" s="25"/>
      <c r="M74" s="25"/>
      <c r="N74" s="25"/>
      <c r="O74" s="25"/>
      <c r="P74" s="25" t="s">
        <v>32</v>
      </c>
      <c r="Q74" s="25"/>
      <c r="R74" s="25"/>
      <c r="S74" s="25"/>
      <c r="T74" s="25"/>
      <c r="U74" s="25"/>
      <c r="V74" s="25"/>
      <c r="W74" s="25"/>
      <c r="X74" s="25"/>
      <c r="Y74" s="192">
        <v>100</v>
      </c>
      <c r="Z74" s="214">
        <v>0</v>
      </c>
      <c r="AA74" s="214">
        <v>0</v>
      </c>
    </row>
    <row r="75" spans="1:27" s="14" customFormat="1" ht="84.75" customHeight="1" x14ac:dyDescent="0.25">
      <c r="A75" s="29" t="s">
        <v>209</v>
      </c>
      <c r="B75" s="29" t="s">
        <v>210</v>
      </c>
      <c r="C75" s="29" t="s">
        <v>299</v>
      </c>
      <c r="D75" s="29" t="s">
        <v>212</v>
      </c>
      <c r="E75" s="29" t="s">
        <v>223</v>
      </c>
      <c r="F75" s="29" t="s">
        <v>213</v>
      </c>
      <c r="G75" s="29" t="s">
        <v>214</v>
      </c>
      <c r="H75" s="29" t="s">
        <v>99</v>
      </c>
      <c r="I75" s="29" t="s">
        <v>256</v>
      </c>
      <c r="J75" s="30" t="s">
        <v>10</v>
      </c>
      <c r="K75" s="30"/>
      <c r="L75" s="30"/>
      <c r="M75" s="30" t="s">
        <v>257</v>
      </c>
      <c r="N75" s="30" t="s">
        <v>258</v>
      </c>
      <c r="O75" s="30" t="s">
        <v>32</v>
      </c>
      <c r="P75" s="30" t="s">
        <v>32</v>
      </c>
      <c r="Q75" s="30" t="s">
        <v>32</v>
      </c>
      <c r="R75" s="30" t="s">
        <v>32</v>
      </c>
      <c r="S75" s="30"/>
      <c r="T75" s="30"/>
      <c r="U75" s="30"/>
      <c r="V75" s="30"/>
      <c r="W75" s="30"/>
      <c r="X75" s="30"/>
      <c r="Y75" s="193">
        <v>75</v>
      </c>
      <c r="Z75" s="214">
        <v>0</v>
      </c>
      <c r="AA75" s="214">
        <v>0.5033333333333333</v>
      </c>
    </row>
    <row r="76" spans="1:27" s="14" customFormat="1" ht="84.75" customHeight="1" x14ac:dyDescent="0.25">
      <c r="A76" s="24" t="s">
        <v>209</v>
      </c>
      <c r="B76" s="24" t="s">
        <v>210</v>
      </c>
      <c r="C76" s="24" t="s">
        <v>299</v>
      </c>
      <c r="D76" s="24" t="s">
        <v>212</v>
      </c>
      <c r="E76" s="24" t="s">
        <v>223</v>
      </c>
      <c r="F76" s="24" t="s">
        <v>213</v>
      </c>
      <c r="G76" s="24" t="s">
        <v>214</v>
      </c>
      <c r="H76" s="24" t="s">
        <v>99</v>
      </c>
      <c r="I76" s="24" t="s">
        <v>261</v>
      </c>
      <c r="J76" s="25" t="s">
        <v>55</v>
      </c>
      <c r="K76" s="25" t="s">
        <v>32</v>
      </c>
      <c r="L76" s="25"/>
      <c r="M76" s="25"/>
      <c r="N76" s="25"/>
      <c r="O76" s="25" t="s">
        <v>262</v>
      </c>
      <c r="P76" s="25"/>
      <c r="Q76" s="25"/>
      <c r="R76" s="25"/>
      <c r="S76" s="25"/>
      <c r="T76" s="25"/>
      <c r="U76" s="25"/>
      <c r="V76" s="25"/>
      <c r="W76" s="25"/>
      <c r="X76" s="25"/>
      <c r="Y76" s="192">
        <v>10</v>
      </c>
      <c r="Z76" s="214">
        <v>0</v>
      </c>
      <c r="AA76" s="214">
        <v>0</v>
      </c>
    </row>
    <row r="77" spans="1:27" s="14" customFormat="1" ht="84.75" customHeight="1" x14ac:dyDescent="0.25">
      <c r="A77" s="29" t="s">
        <v>209</v>
      </c>
      <c r="B77" s="29" t="s">
        <v>210</v>
      </c>
      <c r="C77" s="29" t="s">
        <v>299</v>
      </c>
      <c r="D77" s="29" t="s">
        <v>212</v>
      </c>
      <c r="E77" s="29" t="s">
        <v>223</v>
      </c>
      <c r="F77" s="29" t="s">
        <v>213</v>
      </c>
      <c r="G77" s="29" t="s">
        <v>214</v>
      </c>
      <c r="H77" s="29" t="s">
        <v>99</v>
      </c>
      <c r="I77" s="29" t="s">
        <v>263</v>
      </c>
      <c r="J77" s="30" t="s">
        <v>10</v>
      </c>
      <c r="K77" s="30"/>
      <c r="L77" s="30"/>
      <c r="M77" s="30"/>
      <c r="N77" s="30"/>
      <c r="O77" s="30"/>
      <c r="P77" s="30" t="s">
        <v>32</v>
      </c>
      <c r="Q77" s="30"/>
      <c r="R77" s="30"/>
      <c r="S77" s="30"/>
      <c r="T77" s="30"/>
      <c r="U77" s="30"/>
      <c r="V77" s="30"/>
      <c r="W77" s="30"/>
      <c r="X77" s="30"/>
      <c r="Y77" s="193">
        <v>100</v>
      </c>
      <c r="Z77" s="214">
        <v>0</v>
      </c>
      <c r="AA77" s="214">
        <v>1</v>
      </c>
    </row>
    <row r="78" spans="1:27" s="14" customFormat="1" ht="84.75" customHeight="1" x14ac:dyDescent="0.25">
      <c r="A78" s="24" t="s">
        <v>209</v>
      </c>
      <c r="B78" s="24" t="s">
        <v>210</v>
      </c>
      <c r="C78" s="24" t="s">
        <v>299</v>
      </c>
      <c r="D78" s="24" t="s">
        <v>212</v>
      </c>
      <c r="E78" s="24" t="s">
        <v>212</v>
      </c>
      <c r="F78" s="24" t="s">
        <v>213</v>
      </c>
      <c r="G78" s="24" t="s">
        <v>264</v>
      </c>
      <c r="H78" s="24" t="s">
        <v>265</v>
      </c>
      <c r="I78" s="24" t="s">
        <v>266</v>
      </c>
      <c r="J78" s="69" t="s">
        <v>63</v>
      </c>
      <c r="K78" s="25"/>
      <c r="L78" s="25" t="s">
        <v>267</v>
      </c>
      <c r="M78" s="25"/>
      <c r="N78" s="25"/>
      <c r="O78" s="25"/>
      <c r="P78" s="25"/>
      <c r="Q78" s="25"/>
      <c r="R78" s="25"/>
      <c r="S78" s="25"/>
      <c r="T78" s="25"/>
      <c r="U78" s="25"/>
      <c r="V78" s="25"/>
      <c r="W78" s="25"/>
      <c r="X78" s="25"/>
      <c r="Y78" s="192">
        <v>5</v>
      </c>
      <c r="Z78" s="214">
        <v>0.3</v>
      </c>
      <c r="AA78" s="214">
        <v>0.7</v>
      </c>
    </row>
    <row r="79" spans="1:27" s="14" customFormat="1" ht="84.75" customHeight="1" x14ac:dyDescent="0.25">
      <c r="A79" s="29" t="s">
        <v>209</v>
      </c>
      <c r="B79" s="29" t="s">
        <v>210</v>
      </c>
      <c r="C79" s="29" t="s">
        <v>299</v>
      </c>
      <c r="D79" s="29" t="s">
        <v>212</v>
      </c>
      <c r="E79" s="29" t="s">
        <v>223</v>
      </c>
      <c r="F79" s="29" t="s">
        <v>213</v>
      </c>
      <c r="G79" s="29" t="s">
        <v>214</v>
      </c>
      <c r="H79" s="29" t="s">
        <v>215</v>
      </c>
      <c r="I79" s="29" t="s">
        <v>268</v>
      </c>
      <c r="J79" s="30" t="s">
        <v>36</v>
      </c>
      <c r="K79" s="30"/>
      <c r="L79" s="30"/>
      <c r="M79" s="30"/>
      <c r="N79" s="30"/>
      <c r="O79" s="30"/>
      <c r="P79" s="30"/>
      <c r="Q79" s="30"/>
      <c r="R79" s="30"/>
      <c r="S79" s="30" t="s">
        <v>32</v>
      </c>
      <c r="T79" s="30"/>
      <c r="U79" s="30"/>
      <c r="V79" s="30"/>
      <c r="W79" s="30"/>
      <c r="X79" s="30"/>
      <c r="Y79" s="193">
        <v>100</v>
      </c>
      <c r="Z79" s="214">
        <v>0</v>
      </c>
      <c r="AA79" s="214">
        <v>0</v>
      </c>
    </row>
    <row r="80" spans="1:27" s="14" customFormat="1" ht="84.75" customHeight="1" x14ac:dyDescent="0.25">
      <c r="A80" s="24" t="s">
        <v>209</v>
      </c>
      <c r="B80" s="24" t="s">
        <v>210</v>
      </c>
      <c r="C80" s="24" t="s">
        <v>299</v>
      </c>
      <c r="D80" s="24" t="s">
        <v>212</v>
      </c>
      <c r="E80" s="24" t="s">
        <v>223</v>
      </c>
      <c r="F80" s="24" t="s">
        <v>213</v>
      </c>
      <c r="G80" s="24" t="s">
        <v>214</v>
      </c>
      <c r="H80" s="24" t="s">
        <v>215</v>
      </c>
      <c r="I80" s="24" t="s">
        <v>269</v>
      </c>
      <c r="J80" s="25" t="s">
        <v>10</v>
      </c>
      <c r="K80" s="25" t="s">
        <v>32</v>
      </c>
      <c r="L80" s="25"/>
      <c r="M80" s="25"/>
      <c r="N80" s="25"/>
      <c r="O80" s="25"/>
      <c r="P80" s="25"/>
      <c r="Q80" s="25"/>
      <c r="R80" s="25"/>
      <c r="S80" s="25"/>
      <c r="T80" s="25"/>
      <c r="U80" s="25"/>
      <c r="V80" s="25"/>
      <c r="W80" s="25"/>
      <c r="X80" s="25"/>
      <c r="Y80" s="192">
        <v>481320</v>
      </c>
      <c r="Z80" s="214">
        <v>0</v>
      </c>
      <c r="AA80" s="214">
        <v>0</v>
      </c>
    </row>
    <row r="81" spans="1:27" s="14" customFormat="1" ht="84.75" customHeight="1" x14ac:dyDescent="0.25">
      <c r="A81" s="29" t="s">
        <v>209</v>
      </c>
      <c r="B81" s="29" t="s">
        <v>210</v>
      </c>
      <c r="C81" s="29" t="s">
        <v>299</v>
      </c>
      <c r="D81" s="29" t="s">
        <v>212</v>
      </c>
      <c r="E81" s="29" t="s">
        <v>212</v>
      </c>
      <c r="F81" s="29" t="s">
        <v>213</v>
      </c>
      <c r="G81" s="29" t="s">
        <v>264</v>
      </c>
      <c r="H81" s="29" t="s">
        <v>265</v>
      </c>
      <c r="I81" s="29" t="s">
        <v>270</v>
      </c>
      <c r="J81" s="30" t="s">
        <v>36</v>
      </c>
      <c r="K81" s="30"/>
      <c r="L81" s="30"/>
      <c r="M81" s="30" t="s">
        <v>32</v>
      </c>
      <c r="N81" s="30"/>
      <c r="O81" s="30"/>
      <c r="P81" s="30"/>
      <c r="Q81" s="30"/>
      <c r="R81" s="30"/>
      <c r="S81" s="30"/>
      <c r="T81" s="30"/>
      <c r="U81" s="30" t="s">
        <v>32</v>
      </c>
      <c r="V81" s="30"/>
      <c r="W81" s="30"/>
      <c r="X81" s="30"/>
      <c r="Y81" s="193">
        <v>100</v>
      </c>
      <c r="Z81" s="214">
        <v>0</v>
      </c>
      <c r="AA81" s="214">
        <v>0</v>
      </c>
    </row>
    <row r="82" spans="1:27" s="14" customFormat="1" ht="84.75" customHeight="1" x14ac:dyDescent="0.25">
      <c r="A82" s="24" t="s">
        <v>209</v>
      </c>
      <c r="B82" s="24" t="s">
        <v>210</v>
      </c>
      <c r="C82" s="24" t="s">
        <v>299</v>
      </c>
      <c r="D82" s="24" t="s">
        <v>212</v>
      </c>
      <c r="E82" s="24" t="s">
        <v>212</v>
      </c>
      <c r="F82" s="24" t="s">
        <v>213</v>
      </c>
      <c r="G82" s="24" t="s">
        <v>214</v>
      </c>
      <c r="H82" s="24" t="s">
        <v>215</v>
      </c>
      <c r="I82" s="24" t="s">
        <v>271</v>
      </c>
      <c r="J82" s="69" t="s">
        <v>63</v>
      </c>
      <c r="K82" s="25"/>
      <c r="L82" s="25"/>
      <c r="M82" s="25"/>
      <c r="N82" s="25"/>
      <c r="O82" s="25"/>
      <c r="P82" s="25"/>
      <c r="Q82" s="25"/>
      <c r="R82" s="25"/>
      <c r="S82" s="25"/>
      <c r="T82" s="25"/>
      <c r="U82" s="25"/>
      <c r="V82" s="25"/>
      <c r="W82" s="25"/>
      <c r="X82" s="25" t="s">
        <v>32</v>
      </c>
      <c r="Y82" s="192">
        <v>63</v>
      </c>
      <c r="Z82" s="214">
        <v>0</v>
      </c>
      <c r="AA82" s="214">
        <v>0.50793650793650791</v>
      </c>
    </row>
    <row r="83" spans="1:27" s="14" customFormat="1" ht="84.75" customHeight="1" x14ac:dyDescent="0.25">
      <c r="A83" s="29" t="s">
        <v>209</v>
      </c>
      <c r="B83" s="29" t="s">
        <v>210</v>
      </c>
      <c r="C83" s="29" t="s">
        <v>299</v>
      </c>
      <c r="D83" s="29" t="s">
        <v>212</v>
      </c>
      <c r="E83" s="29" t="s">
        <v>212</v>
      </c>
      <c r="F83" s="29" t="s">
        <v>213</v>
      </c>
      <c r="G83" s="29" t="s">
        <v>264</v>
      </c>
      <c r="H83" s="29" t="s">
        <v>265</v>
      </c>
      <c r="I83" s="29" t="s">
        <v>1115</v>
      </c>
      <c r="J83" s="30" t="s">
        <v>10</v>
      </c>
      <c r="K83" s="30" t="s">
        <v>32</v>
      </c>
      <c r="L83" s="30">
        <v>3866</v>
      </c>
      <c r="M83" s="30"/>
      <c r="N83" s="30"/>
      <c r="O83" s="30"/>
      <c r="P83" s="30"/>
      <c r="Q83" s="30"/>
      <c r="R83" s="30"/>
      <c r="S83" s="30"/>
      <c r="T83" s="30"/>
      <c r="U83" s="30"/>
      <c r="V83" s="30"/>
      <c r="W83" s="30"/>
      <c r="X83" s="30"/>
      <c r="Y83" s="193">
        <v>3</v>
      </c>
      <c r="Z83" s="214">
        <v>0</v>
      </c>
      <c r="AA83" s="214">
        <v>0.33333333333333331</v>
      </c>
    </row>
    <row r="84" spans="1:27" s="14" customFormat="1" ht="84.75" customHeight="1" x14ac:dyDescent="0.25">
      <c r="A84" s="173" t="s">
        <v>209</v>
      </c>
      <c r="B84" s="174" t="s">
        <v>210</v>
      </c>
      <c r="C84" s="174" t="s">
        <v>299</v>
      </c>
      <c r="D84" s="174" t="s">
        <v>212</v>
      </c>
      <c r="E84" s="174" t="s">
        <v>223</v>
      </c>
      <c r="F84" s="174" t="s">
        <v>213</v>
      </c>
      <c r="G84" s="174" t="s">
        <v>264</v>
      </c>
      <c r="H84" s="174" t="s">
        <v>265</v>
      </c>
      <c r="I84" s="175" t="s">
        <v>1122</v>
      </c>
      <c r="J84" s="177" t="s">
        <v>10</v>
      </c>
      <c r="K84" s="177" t="s">
        <v>32</v>
      </c>
      <c r="L84" s="177"/>
      <c r="M84" s="177"/>
      <c r="N84" s="177"/>
      <c r="O84" s="177"/>
      <c r="P84" s="177"/>
      <c r="Q84" s="177"/>
      <c r="R84" s="177"/>
      <c r="S84" s="177"/>
      <c r="T84" s="177"/>
      <c r="U84" s="177"/>
      <c r="V84" s="177"/>
      <c r="W84" s="177"/>
      <c r="X84" s="177"/>
      <c r="Y84" s="212">
        <v>20</v>
      </c>
      <c r="Z84" s="214">
        <v>0</v>
      </c>
      <c r="AA84" s="214">
        <v>0</v>
      </c>
    </row>
  </sheetData>
  <autoFilter ref="A5:AA84" xr:uid="{B97BFE9F-894D-4CD7-93E2-643865699534}"/>
  <mergeCells count="14">
    <mergeCell ref="B1:P3"/>
    <mergeCell ref="Y3:AA3"/>
    <mergeCell ref="A4:A5"/>
    <mergeCell ref="B4:B5"/>
    <mergeCell ref="C4:C5"/>
    <mergeCell ref="D4:D5"/>
    <mergeCell ref="E4:E5"/>
    <mergeCell ref="F4:F5"/>
    <mergeCell ref="G4:G5"/>
    <mergeCell ref="H4:H5"/>
    <mergeCell ref="I4:I5"/>
    <mergeCell ref="J4:J5"/>
    <mergeCell ref="K4:X4"/>
    <mergeCell ref="Y4:A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8522-6443-4D3E-BEAB-209534F832FD}">
  <dimension ref="A1:AA9"/>
  <sheetViews>
    <sheetView topLeftCell="B1" workbookViewId="0">
      <selection activeCell="D6" sqref="D6"/>
    </sheetView>
  </sheetViews>
  <sheetFormatPr baseColWidth="10" defaultRowHeight="15" x14ac:dyDescent="0.25"/>
  <cols>
    <col min="2" max="2" width="21.28515625" customWidth="1"/>
    <col min="3" max="3" width="23.28515625" customWidth="1"/>
    <col min="4" max="4" width="22" customWidth="1"/>
    <col min="5" max="5" width="26.28515625" customWidth="1"/>
    <col min="6" max="6" width="27.7109375" customWidth="1"/>
    <col min="7" max="7" width="28" customWidth="1"/>
    <col min="8" max="8" width="24.85546875" customWidth="1"/>
    <col min="9" max="9" width="27.5703125" customWidth="1"/>
    <col min="24" max="24" width="16.7109375" customWidth="1"/>
    <col min="25" max="25" width="13" style="4" customWidth="1"/>
    <col min="26" max="26" width="14.28515625" style="5" customWidth="1"/>
    <col min="27" max="27" width="17.5703125" style="5" customWidth="1"/>
  </cols>
  <sheetData>
    <row r="1" spans="1:27" ht="33.75" customHeight="1" x14ac:dyDescent="0.25">
      <c r="A1" s="11"/>
      <c r="B1" s="270" t="s">
        <v>395</v>
      </c>
      <c r="C1" s="270"/>
      <c r="D1" s="270"/>
      <c r="E1" s="270"/>
      <c r="F1" s="270"/>
      <c r="G1" s="270"/>
      <c r="H1" s="270"/>
      <c r="I1" s="270"/>
      <c r="J1" s="270"/>
      <c r="K1" s="270"/>
      <c r="L1" s="270"/>
      <c r="M1" s="270"/>
      <c r="N1" s="270"/>
      <c r="O1" s="270"/>
      <c r="P1" s="270"/>
      <c r="Q1" s="12"/>
      <c r="Y1"/>
      <c r="Z1"/>
      <c r="AA1"/>
    </row>
    <row r="2" spans="1:27" ht="51" customHeight="1" x14ac:dyDescent="0.25">
      <c r="A2" s="13"/>
      <c r="B2" s="270"/>
      <c r="C2" s="270"/>
      <c r="D2" s="270"/>
      <c r="E2" s="270"/>
      <c r="F2" s="270"/>
      <c r="G2" s="270"/>
      <c r="H2" s="270"/>
      <c r="I2" s="270"/>
      <c r="J2" s="270"/>
      <c r="K2" s="270"/>
      <c r="L2" s="270"/>
      <c r="M2" s="270"/>
      <c r="N2" s="270"/>
      <c r="O2" s="270"/>
      <c r="P2" s="270"/>
      <c r="Q2" s="14"/>
    </row>
    <row r="3" spans="1:27" ht="51" customHeight="1" thickBot="1" x14ac:dyDescent="0.3">
      <c r="A3" s="13"/>
      <c r="B3" s="270"/>
      <c r="C3" s="270"/>
      <c r="D3" s="270"/>
      <c r="E3" s="270"/>
      <c r="F3" s="270"/>
      <c r="G3" s="270"/>
      <c r="H3" s="270"/>
      <c r="I3" s="270"/>
      <c r="J3" s="270"/>
      <c r="K3" s="270"/>
      <c r="L3" s="270"/>
      <c r="M3" s="270"/>
      <c r="N3" s="270"/>
      <c r="O3" s="270"/>
      <c r="P3" s="270"/>
      <c r="Q3" s="14"/>
      <c r="Y3" s="265" t="s">
        <v>1133</v>
      </c>
      <c r="Z3" s="265"/>
      <c r="AA3" s="265"/>
    </row>
    <row r="4" spans="1:27" s="1" customFormat="1" ht="16.5" thickBot="1" x14ac:dyDescent="0.3">
      <c r="A4" s="271" t="s">
        <v>0</v>
      </c>
      <c r="B4" s="273" t="s">
        <v>1</v>
      </c>
      <c r="C4" s="271" t="s">
        <v>2</v>
      </c>
      <c r="D4" s="275" t="s">
        <v>3</v>
      </c>
      <c r="E4" s="273" t="s">
        <v>4</v>
      </c>
      <c r="F4" s="266" t="s">
        <v>5</v>
      </c>
      <c r="G4" s="266" t="s">
        <v>6</v>
      </c>
      <c r="H4" s="266" t="s">
        <v>7</v>
      </c>
      <c r="I4" s="268" t="s">
        <v>8</v>
      </c>
      <c r="J4" s="268" t="s">
        <v>9</v>
      </c>
      <c r="K4" s="277" t="s">
        <v>1138</v>
      </c>
      <c r="L4" s="278"/>
      <c r="M4" s="278"/>
      <c r="N4" s="278"/>
      <c r="O4" s="278"/>
      <c r="P4" s="278"/>
      <c r="Q4" s="278"/>
      <c r="R4" s="278"/>
      <c r="S4" s="278"/>
      <c r="T4" s="278"/>
      <c r="U4" s="278"/>
      <c r="V4" s="278"/>
      <c r="W4" s="278"/>
      <c r="X4" s="279"/>
      <c r="Y4" s="265" t="s">
        <v>1133</v>
      </c>
      <c r="Z4" s="265"/>
      <c r="AA4" s="265"/>
    </row>
    <row r="5" spans="1:27" s="1" customFormat="1" ht="47.25" x14ac:dyDescent="0.25">
      <c r="A5" s="272"/>
      <c r="B5" s="274"/>
      <c r="C5" s="272"/>
      <c r="D5" s="276"/>
      <c r="E5" s="274"/>
      <c r="F5" s="267"/>
      <c r="G5" s="267"/>
      <c r="H5" s="267"/>
      <c r="I5" s="269"/>
      <c r="J5" s="269" t="s">
        <v>9</v>
      </c>
      <c r="K5" s="7" t="s">
        <v>10</v>
      </c>
      <c r="L5" s="7" t="s">
        <v>11</v>
      </c>
      <c r="M5" s="7" t="s">
        <v>12</v>
      </c>
      <c r="N5" s="7" t="s">
        <v>13</v>
      </c>
      <c r="O5" s="6" t="s">
        <v>14</v>
      </c>
      <c r="P5" s="6" t="s">
        <v>15</v>
      </c>
      <c r="Q5" s="6" t="s">
        <v>16</v>
      </c>
      <c r="R5" s="6" t="s">
        <v>17</v>
      </c>
      <c r="S5" s="6" t="s">
        <v>18</v>
      </c>
      <c r="T5" s="6" t="s">
        <v>19</v>
      </c>
      <c r="U5" s="6" t="s">
        <v>20</v>
      </c>
      <c r="V5" s="6" t="s">
        <v>21</v>
      </c>
      <c r="W5" s="7" t="s">
        <v>22</v>
      </c>
      <c r="X5" s="7" t="s">
        <v>23</v>
      </c>
      <c r="Y5" s="2" t="s">
        <v>394</v>
      </c>
      <c r="Z5" s="3" t="s">
        <v>1134</v>
      </c>
      <c r="AA5" s="3" t="s">
        <v>1135</v>
      </c>
    </row>
    <row r="6" spans="1:27" s="14" customFormat="1" ht="84.75" customHeight="1" x14ac:dyDescent="0.25">
      <c r="A6" s="43" t="s">
        <v>297</v>
      </c>
      <c r="B6" s="43" t="s">
        <v>309</v>
      </c>
      <c r="C6" s="43" t="s">
        <v>306</v>
      </c>
      <c r="D6" s="43" t="s">
        <v>307</v>
      </c>
      <c r="E6" s="43" t="s">
        <v>307</v>
      </c>
      <c r="F6" s="30" t="s">
        <v>170</v>
      </c>
      <c r="G6" s="30" t="s">
        <v>175</v>
      </c>
      <c r="H6" s="30" t="s">
        <v>180</v>
      </c>
      <c r="I6" s="36" t="s">
        <v>310</v>
      </c>
      <c r="J6" s="30" t="s">
        <v>36</v>
      </c>
      <c r="K6" s="30"/>
      <c r="L6" s="30"/>
      <c r="M6" s="30"/>
      <c r="N6" s="30"/>
      <c r="O6" s="30"/>
      <c r="P6" s="30"/>
      <c r="Q6" s="30"/>
      <c r="R6" s="30"/>
      <c r="S6" s="30"/>
      <c r="T6" s="30"/>
      <c r="U6" s="30"/>
      <c r="V6" s="30"/>
      <c r="W6" s="30"/>
      <c r="X6" s="30"/>
      <c r="Y6" s="193">
        <v>4</v>
      </c>
      <c r="Z6" s="214">
        <v>0.75</v>
      </c>
      <c r="AA6" s="214">
        <v>0.5</v>
      </c>
    </row>
    <row r="7" spans="1:27" s="14" customFormat="1" ht="84.75" customHeight="1" x14ac:dyDescent="0.25">
      <c r="A7" s="51" t="s">
        <v>297</v>
      </c>
      <c r="B7" s="51" t="s">
        <v>309</v>
      </c>
      <c r="C7" s="51" t="s">
        <v>306</v>
      </c>
      <c r="D7" s="51" t="s">
        <v>307</v>
      </c>
      <c r="E7" s="51" t="s">
        <v>307</v>
      </c>
      <c r="F7" s="25" t="s">
        <v>170</v>
      </c>
      <c r="G7" s="25" t="s">
        <v>175</v>
      </c>
      <c r="H7" s="25" t="s">
        <v>180</v>
      </c>
      <c r="I7" s="52" t="s">
        <v>313</v>
      </c>
      <c r="J7" s="25" t="s">
        <v>36</v>
      </c>
      <c r="K7" s="25"/>
      <c r="L7" s="25"/>
      <c r="M7" s="25"/>
      <c r="N7" s="25"/>
      <c r="O7" s="25"/>
      <c r="P7" s="25"/>
      <c r="Q7" s="25"/>
      <c r="R7" s="25"/>
      <c r="S7" s="25"/>
      <c r="T7" s="25"/>
      <c r="U7" s="25"/>
      <c r="V7" s="25"/>
      <c r="W7" s="25"/>
      <c r="X7" s="25"/>
      <c r="Y7" s="192">
        <v>4</v>
      </c>
      <c r="Z7" s="214">
        <v>0.25</v>
      </c>
      <c r="AA7" s="214">
        <v>0.25</v>
      </c>
    </row>
    <row r="8" spans="1:27" s="14" customFormat="1" ht="84.75" customHeight="1" x14ac:dyDescent="0.25">
      <c r="A8" s="43" t="s">
        <v>297</v>
      </c>
      <c r="B8" s="43" t="s">
        <v>309</v>
      </c>
      <c r="C8" s="43" t="s">
        <v>306</v>
      </c>
      <c r="D8" s="43" t="s">
        <v>307</v>
      </c>
      <c r="E8" s="43" t="s">
        <v>307</v>
      </c>
      <c r="F8" s="30" t="s">
        <v>170</v>
      </c>
      <c r="G8" s="30" t="s">
        <v>175</v>
      </c>
      <c r="H8" s="30" t="s">
        <v>180</v>
      </c>
      <c r="I8" s="36" t="s">
        <v>490</v>
      </c>
      <c r="J8" s="30" t="s">
        <v>36</v>
      </c>
      <c r="K8" s="30"/>
      <c r="L8" s="30"/>
      <c r="M8" s="30"/>
      <c r="N8" s="30"/>
      <c r="O8" s="30"/>
      <c r="P8" s="30"/>
      <c r="Q8" s="30"/>
      <c r="R8" s="30"/>
      <c r="S8" s="30"/>
      <c r="T8" s="30"/>
      <c r="U8" s="30"/>
      <c r="V8" s="30"/>
      <c r="W8" s="30"/>
      <c r="X8" s="30"/>
      <c r="Y8" s="199">
        <v>100</v>
      </c>
      <c r="Z8" s="214">
        <v>1</v>
      </c>
      <c r="AA8" s="214">
        <v>1</v>
      </c>
    </row>
    <row r="9" spans="1:27" s="14" customFormat="1" ht="84.75" customHeight="1" x14ac:dyDescent="0.25">
      <c r="A9" s="51" t="s">
        <v>297</v>
      </c>
      <c r="B9" s="51" t="s">
        <v>309</v>
      </c>
      <c r="C9" s="51" t="s">
        <v>306</v>
      </c>
      <c r="D9" s="51" t="s">
        <v>307</v>
      </c>
      <c r="E9" s="51" t="s">
        <v>307</v>
      </c>
      <c r="F9" s="25" t="s">
        <v>170</v>
      </c>
      <c r="G9" s="25" t="s">
        <v>175</v>
      </c>
      <c r="H9" s="25" t="s">
        <v>180</v>
      </c>
      <c r="I9" s="52" t="s">
        <v>314</v>
      </c>
      <c r="J9" s="25" t="s">
        <v>36</v>
      </c>
      <c r="K9" s="25"/>
      <c r="L9" s="25"/>
      <c r="M9" s="25"/>
      <c r="N9" s="25"/>
      <c r="O9" s="25"/>
      <c r="P9" s="25"/>
      <c r="Q9" s="25"/>
      <c r="R9" s="25"/>
      <c r="S9" s="25"/>
      <c r="T9" s="25"/>
      <c r="U9" s="25"/>
      <c r="V9" s="25"/>
      <c r="W9" s="25"/>
      <c r="X9" s="25"/>
      <c r="Y9" s="197">
        <v>100</v>
      </c>
      <c r="Z9" s="214">
        <v>0.5</v>
      </c>
      <c r="AA9" s="214">
        <v>0.5</v>
      </c>
    </row>
  </sheetData>
  <autoFilter ref="A5:AA5" xr:uid="{0248B21A-5AAA-4BE9-9796-5373DDBE4BE9}"/>
  <mergeCells count="14">
    <mergeCell ref="B1:P3"/>
    <mergeCell ref="Y3:AA3"/>
    <mergeCell ref="A4:A5"/>
    <mergeCell ref="B4:B5"/>
    <mergeCell ref="C4:C5"/>
    <mergeCell ref="D4:D5"/>
    <mergeCell ref="E4:E5"/>
    <mergeCell ref="F4:F5"/>
    <mergeCell ref="G4:G5"/>
    <mergeCell ref="H4:H5"/>
    <mergeCell ref="I4:I5"/>
    <mergeCell ref="J4:J5"/>
    <mergeCell ref="K4:X4"/>
    <mergeCell ref="Y4:AA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508E-39F8-4F6A-8517-11FB4289F5B0}">
  <dimension ref="A1:AA10"/>
  <sheetViews>
    <sheetView topLeftCell="B1" workbookViewId="0">
      <selection activeCell="E6" sqref="E6"/>
    </sheetView>
  </sheetViews>
  <sheetFormatPr baseColWidth="10" defaultRowHeight="15" x14ac:dyDescent="0.25"/>
  <cols>
    <col min="2" max="2" width="21.28515625" customWidth="1"/>
    <col min="3" max="3" width="23.85546875" customWidth="1"/>
    <col min="4" max="4" width="22" customWidth="1"/>
    <col min="5" max="5" width="26.28515625" customWidth="1"/>
    <col min="6" max="6" width="39.42578125" customWidth="1"/>
    <col min="7" max="7" width="28" customWidth="1"/>
    <col min="8" max="8" width="24.85546875" customWidth="1"/>
    <col min="9" max="9" width="27.5703125" customWidth="1"/>
    <col min="24" max="24" width="16.7109375" customWidth="1"/>
    <col min="25" max="25" width="13" style="4" customWidth="1"/>
    <col min="26" max="26" width="14.28515625" style="5" customWidth="1"/>
    <col min="27" max="27" width="17.5703125" style="5" customWidth="1"/>
  </cols>
  <sheetData>
    <row r="1" spans="1:27" ht="33.75" customHeight="1" x14ac:dyDescent="0.25">
      <c r="A1" s="11"/>
      <c r="B1" s="270" t="s">
        <v>395</v>
      </c>
      <c r="C1" s="270"/>
      <c r="D1" s="270"/>
      <c r="E1" s="270"/>
      <c r="F1" s="270"/>
      <c r="G1" s="270"/>
      <c r="H1" s="270"/>
      <c r="I1" s="270"/>
      <c r="J1" s="270"/>
      <c r="K1" s="270"/>
      <c r="L1" s="270"/>
      <c r="M1" s="270"/>
      <c r="N1" s="270"/>
      <c r="O1" s="270"/>
      <c r="P1" s="270"/>
      <c r="Q1" s="12"/>
      <c r="Y1"/>
      <c r="Z1"/>
      <c r="AA1"/>
    </row>
    <row r="2" spans="1:27" ht="51" customHeight="1" x14ac:dyDescent="0.25">
      <c r="A2" s="13"/>
      <c r="B2" s="270"/>
      <c r="C2" s="270"/>
      <c r="D2" s="270"/>
      <c r="E2" s="270"/>
      <c r="F2" s="270"/>
      <c r="G2" s="270"/>
      <c r="H2" s="270"/>
      <c r="I2" s="270"/>
      <c r="J2" s="270"/>
      <c r="K2" s="270"/>
      <c r="L2" s="270"/>
      <c r="M2" s="270"/>
      <c r="N2" s="270"/>
      <c r="O2" s="270"/>
      <c r="P2" s="270"/>
      <c r="Q2" s="14"/>
    </row>
    <row r="3" spans="1:27" ht="51" customHeight="1" thickBot="1" x14ac:dyDescent="0.3">
      <c r="A3" s="13"/>
      <c r="B3" s="270"/>
      <c r="C3" s="270"/>
      <c r="D3" s="270"/>
      <c r="E3" s="270"/>
      <c r="F3" s="270"/>
      <c r="G3" s="270"/>
      <c r="H3" s="270"/>
      <c r="I3" s="270"/>
      <c r="J3" s="270"/>
      <c r="K3" s="270"/>
      <c r="L3" s="270"/>
      <c r="M3" s="270"/>
      <c r="N3" s="270"/>
      <c r="O3" s="270"/>
      <c r="P3" s="270"/>
      <c r="Q3" s="14"/>
      <c r="Y3" s="265" t="s">
        <v>1133</v>
      </c>
      <c r="Z3" s="265"/>
      <c r="AA3" s="265"/>
    </row>
    <row r="4" spans="1:27" s="1" customFormat="1" ht="16.5" thickBot="1" x14ac:dyDescent="0.3">
      <c r="A4" s="271" t="s">
        <v>0</v>
      </c>
      <c r="B4" s="273" t="s">
        <v>1</v>
      </c>
      <c r="C4" s="271" t="s">
        <v>2</v>
      </c>
      <c r="D4" s="275" t="s">
        <v>3</v>
      </c>
      <c r="E4" s="273" t="s">
        <v>4</v>
      </c>
      <c r="F4" s="266" t="s">
        <v>5</v>
      </c>
      <c r="G4" s="266" t="s">
        <v>6</v>
      </c>
      <c r="H4" s="266" t="s">
        <v>7</v>
      </c>
      <c r="I4" s="268" t="s">
        <v>8</v>
      </c>
      <c r="J4" s="268" t="s">
        <v>9</v>
      </c>
      <c r="K4" s="277" t="s">
        <v>1138</v>
      </c>
      <c r="L4" s="278"/>
      <c r="M4" s="278"/>
      <c r="N4" s="278"/>
      <c r="O4" s="278"/>
      <c r="P4" s="278"/>
      <c r="Q4" s="278"/>
      <c r="R4" s="278"/>
      <c r="S4" s="278"/>
      <c r="T4" s="278"/>
      <c r="U4" s="278"/>
      <c r="V4" s="278"/>
      <c r="W4" s="278"/>
      <c r="X4" s="279"/>
      <c r="Y4" s="265" t="s">
        <v>1133</v>
      </c>
      <c r="Z4" s="265"/>
      <c r="AA4" s="265"/>
    </row>
    <row r="5" spans="1:27" s="1" customFormat="1" ht="47.25" x14ac:dyDescent="0.25">
      <c r="A5" s="272"/>
      <c r="B5" s="274"/>
      <c r="C5" s="272"/>
      <c r="D5" s="276"/>
      <c r="E5" s="274"/>
      <c r="F5" s="267"/>
      <c r="G5" s="267"/>
      <c r="H5" s="267"/>
      <c r="I5" s="269"/>
      <c r="J5" s="269" t="s">
        <v>9</v>
      </c>
      <c r="K5" s="7" t="s">
        <v>10</v>
      </c>
      <c r="L5" s="7" t="s">
        <v>11</v>
      </c>
      <c r="M5" s="7" t="s">
        <v>12</v>
      </c>
      <c r="N5" s="7" t="s">
        <v>13</v>
      </c>
      <c r="O5" s="6" t="s">
        <v>14</v>
      </c>
      <c r="P5" s="6" t="s">
        <v>15</v>
      </c>
      <c r="Q5" s="6" t="s">
        <v>16</v>
      </c>
      <c r="R5" s="6" t="s">
        <v>17</v>
      </c>
      <c r="S5" s="6" t="s">
        <v>18</v>
      </c>
      <c r="T5" s="6" t="s">
        <v>19</v>
      </c>
      <c r="U5" s="6" t="s">
        <v>20</v>
      </c>
      <c r="V5" s="6" t="s">
        <v>21</v>
      </c>
      <c r="W5" s="7" t="s">
        <v>22</v>
      </c>
      <c r="X5" s="7" t="s">
        <v>23</v>
      </c>
      <c r="Y5" s="2" t="s">
        <v>394</v>
      </c>
      <c r="Z5" s="3" t="s">
        <v>1134</v>
      </c>
      <c r="AA5" s="3" t="s">
        <v>1135</v>
      </c>
    </row>
    <row r="6" spans="1:27" s="14" customFormat="1" ht="84.75" customHeight="1" x14ac:dyDescent="0.25">
      <c r="A6" s="43" t="s">
        <v>297</v>
      </c>
      <c r="B6" s="43" t="s">
        <v>298</v>
      </c>
      <c r="C6" s="43" t="s">
        <v>299</v>
      </c>
      <c r="D6" s="43" t="s">
        <v>300</v>
      </c>
      <c r="E6" s="43" t="s">
        <v>300</v>
      </c>
      <c r="F6" s="30" t="s">
        <v>170</v>
      </c>
      <c r="G6" s="30" t="s">
        <v>175</v>
      </c>
      <c r="H6" s="30" t="s">
        <v>180</v>
      </c>
      <c r="I6" s="28" t="s">
        <v>301</v>
      </c>
      <c r="J6" s="30" t="s">
        <v>36</v>
      </c>
      <c r="K6" s="30"/>
      <c r="L6" s="30"/>
      <c r="M6" s="30"/>
      <c r="N6" s="30"/>
      <c r="O6" s="30"/>
      <c r="P6" s="30"/>
      <c r="Q6" s="30"/>
      <c r="R6" s="30"/>
      <c r="S6" s="30"/>
      <c r="T6" s="30"/>
      <c r="U6" s="30"/>
      <c r="V6" s="30"/>
      <c r="W6" s="30"/>
      <c r="X6" s="30"/>
      <c r="Y6" s="196">
        <v>24200000</v>
      </c>
      <c r="Z6" s="214">
        <v>0.69264115702479334</v>
      </c>
      <c r="AA6" s="214">
        <v>0.45454545454545453</v>
      </c>
    </row>
    <row r="7" spans="1:27" s="14" customFormat="1" ht="84.75" customHeight="1" x14ac:dyDescent="0.25">
      <c r="A7" s="43" t="s">
        <v>297</v>
      </c>
      <c r="B7" s="43" t="s">
        <v>298</v>
      </c>
      <c r="C7" s="43" t="s">
        <v>299</v>
      </c>
      <c r="D7" s="43" t="s">
        <v>300</v>
      </c>
      <c r="E7" s="43" t="s">
        <v>300</v>
      </c>
      <c r="F7" s="30" t="s">
        <v>170</v>
      </c>
      <c r="G7" s="30" t="s">
        <v>175</v>
      </c>
      <c r="H7" s="30" t="s">
        <v>180</v>
      </c>
      <c r="I7" s="28" t="s">
        <v>302</v>
      </c>
      <c r="J7" s="30" t="s">
        <v>36</v>
      </c>
      <c r="K7" s="30"/>
      <c r="L7" s="30"/>
      <c r="M7" s="30"/>
      <c r="N7" s="30"/>
      <c r="O7" s="30"/>
      <c r="P7" s="30"/>
      <c r="Q7" s="30"/>
      <c r="R7" s="30"/>
      <c r="S7" s="30"/>
      <c r="T7" s="30"/>
      <c r="U7" s="30"/>
      <c r="V7" s="30"/>
      <c r="W7" s="30"/>
      <c r="X7" s="30"/>
      <c r="Y7" s="196">
        <v>82500500</v>
      </c>
      <c r="Z7" s="214">
        <v>0.7799887515833237</v>
      </c>
      <c r="AA7" s="214">
        <v>0.5333301010296907</v>
      </c>
    </row>
    <row r="8" spans="1:27" s="14" customFormat="1" ht="84.75" customHeight="1" x14ac:dyDescent="0.25">
      <c r="A8" s="43" t="s">
        <v>297</v>
      </c>
      <c r="B8" s="43" t="s">
        <v>298</v>
      </c>
      <c r="C8" s="43" t="s">
        <v>299</v>
      </c>
      <c r="D8" s="43" t="s">
        <v>300</v>
      </c>
      <c r="E8" s="43" t="s">
        <v>300</v>
      </c>
      <c r="F8" s="30" t="s">
        <v>170</v>
      </c>
      <c r="G8" s="30" t="s">
        <v>175</v>
      </c>
      <c r="H8" s="30" t="s">
        <v>180</v>
      </c>
      <c r="I8" s="28" t="s">
        <v>303</v>
      </c>
      <c r="J8" s="30" t="s">
        <v>36</v>
      </c>
      <c r="K8" s="30"/>
      <c r="L8" s="30"/>
      <c r="M8" s="30"/>
      <c r="N8" s="30"/>
      <c r="O8" s="30"/>
      <c r="P8" s="30"/>
      <c r="Q8" s="30"/>
      <c r="R8" s="30"/>
      <c r="S8" s="30"/>
      <c r="T8" s="30"/>
      <c r="U8" s="30"/>
      <c r="V8" s="30"/>
      <c r="W8" s="30"/>
      <c r="X8" s="30"/>
      <c r="Y8" s="196">
        <v>2900</v>
      </c>
      <c r="Z8" s="214">
        <v>0.5</v>
      </c>
      <c r="AA8" s="214">
        <v>0.48965517241379308</v>
      </c>
    </row>
    <row r="9" spans="1:27" s="14" customFormat="1" ht="84.75" customHeight="1" x14ac:dyDescent="0.25">
      <c r="A9" s="43" t="s">
        <v>297</v>
      </c>
      <c r="B9" s="43" t="s">
        <v>298</v>
      </c>
      <c r="C9" s="43" t="s">
        <v>299</v>
      </c>
      <c r="D9" s="43" t="s">
        <v>300</v>
      </c>
      <c r="E9" s="43" t="s">
        <v>300</v>
      </c>
      <c r="F9" s="30" t="s">
        <v>170</v>
      </c>
      <c r="G9" s="30" t="s">
        <v>175</v>
      </c>
      <c r="H9" s="30" t="s">
        <v>180</v>
      </c>
      <c r="I9" s="28" t="s">
        <v>304</v>
      </c>
      <c r="J9" s="30" t="s">
        <v>36</v>
      </c>
      <c r="K9" s="30"/>
      <c r="L9" s="30"/>
      <c r="M9" s="30"/>
      <c r="N9" s="30"/>
      <c r="O9" s="30"/>
      <c r="P9" s="30"/>
      <c r="Q9" s="30"/>
      <c r="R9" s="30"/>
      <c r="S9" s="30"/>
      <c r="T9" s="30"/>
      <c r="U9" s="30"/>
      <c r="V9" s="30"/>
      <c r="W9" s="30"/>
      <c r="X9" s="30"/>
      <c r="Y9" s="193">
        <v>110</v>
      </c>
      <c r="Z9" s="214">
        <v>0.67272727272727273</v>
      </c>
      <c r="AA9" s="214">
        <v>0.6</v>
      </c>
    </row>
    <row r="10" spans="1:27" s="14" customFormat="1" ht="84.75" customHeight="1" x14ac:dyDescent="0.25">
      <c r="A10" s="43" t="s">
        <v>297</v>
      </c>
      <c r="B10" s="43" t="s">
        <v>298</v>
      </c>
      <c r="C10" s="43" t="s">
        <v>299</v>
      </c>
      <c r="D10" s="43" t="s">
        <v>300</v>
      </c>
      <c r="E10" s="43" t="s">
        <v>300</v>
      </c>
      <c r="F10" s="30" t="s">
        <v>170</v>
      </c>
      <c r="G10" s="30" t="s">
        <v>175</v>
      </c>
      <c r="H10" s="30" t="s">
        <v>180</v>
      </c>
      <c r="I10" s="28" t="s">
        <v>305</v>
      </c>
      <c r="J10" s="30" t="s">
        <v>36</v>
      </c>
      <c r="K10" s="30"/>
      <c r="L10" s="30"/>
      <c r="M10" s="30"/>
      <c r="N10" s="30"/>
      <c r="O10" s="30"/>
      <c r="P10" s="30"/>
      <c r="Q10" s="30"/>
      <c r="R10" s="30"/>
      <c r="S10" s="30"/>
      <c r="T10" s="30"/>
      <c r="U10" s="30"/>
      <c r="V10" s="30"/>
      <c r="W10" s="30"/>
      <c r="X10" s="30"/>
      <c r="Y10" s="196">
        <v>1600</v>
      </c>
      <c r="Z10" s="214">
        <v>0.61750000000000005</v>
      </c>
      <c r="AA10" s="214">
        <v>0.47499999999999998</v>
      </c>
    </row>
  </sheetData>
  <autoFilter ref="A5:AA5" xr:uid="{4998B022-1321-4B31-9645-8B43E8FB4EF6}"/>
  <mergeCells count="14">
    <mergeCell ref="B1:P3"/>
    <mergeCell ref="Y3:AA3"/>
    <mergeCell ref="A4:A5"/>
    <mergeCell ref="B4:B5"/>
    <mergeCell ref="C4:C5"/>
    <mergeCell ref="D4:D5"/>
    <mergeCell ref="E4:E5"/>
    <mergeCell ref="F4:F5"/>
    <mergeCell ref="G4:G5"/>
    <mergeCell ref="H4:H5"/>
    <mergeCell ref="I4:I5"/>
    <mergeCell ref="J4:J5"/>
    <mergeCell ref="K4:X4"/>
    <mergeCell ref="Y4:AA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06EC-9C30-4FE0-800D-7D4502F44842}">
  <dimension ref="A1:AA15"/>
  <sheetViews>
    <sheetView topLeftCell="B1" workbookViewId="0">
      <selection activeCell="AB4" sqref="A4:XFD5"/>
    </sheetView>
  </sheetViews>
  <sheetFormatPr baseColWidth="10" defaultRowHeight="15" x14ac:dyDescent="0.25"/>
  <cols>
    <col min="2" max="2" width="21.28515625" customWidth="1"/>
    <col min="3" max="3" width="19.28515625" customWidth="1"/>
    <col min="4" max="4" width="22" customWidth="1"/>
    <col min="5" max="5" width="26.28515625" customWidth="1"/>
    <col min="6" max="6" width="39.42578125" customWidth="1"/>
    <col min="7" max="7" width="28" customWidth="1"/>
    <col min="8" max="8" width="24.85546875" customWidth="1"/>
    <col min="9" max="9" width="27.5703125" customWidth="1"/>
    <col min="24" max="24" width="16.7109375" customWidth="1"/>
    <col min="25" max="25" width="13" style="4" customWidth="1"/>
    <col min="26" max="26" width="14.28515625" style="5" customWidth="1"/>
    <col min="27" max="27" width="17.5703125" style="5" customWidth="1"/>
  </cols>
  <sheetData>
    <row r="1" spans="1:27" ht="33.75" customHeight="1" x14ac:dyDescent="0.25">
      <c r="A1" s="11"/>
      <c r="B1" s="270" t="s">
        <v>395</v>
      </c>
      <c r="C1" s="270"/>
      <c r="D1" s="270"/>
      <c r="E1" s="270"/>
      <c r="F1" s="270"/>
      <c r="G1" s="270"/>
      <c r="H1" s="270"/>
      <c r="I1" s="270"/>
      <c r="J1" s="270"/>
      <c r="K1" s="270"/>
      <c r="L1" s="270"/>
      <c r="M1" s="270"/>
      <c r="N1" s="270"/>
      <c r="O1" s="270"/>
      <c r="P1" s="270"/>
      <c r="Q1" s="12"/>
      <c r="Y1"/>
      <c r="Z1"/>
      <c r="AA1"/>
    </row>
    <row r="2" spans="1:27" ht="51" customHeight="1" x14ac:dyDescent="0.25">
      <c r="A2" s="13"/>
      <c r="B2" s="270"/>
      <c r="C2" s="270"/>
      <c r="D2" s="270"/>
      <c r="E2" s="270"/>
      <c r="F2" s="270"/>
      <c r="G2" s="270"/>
      <c r="H2" s="270"/>
      <c r="I2" s="270"/>
      <c r="J2" s="270"/>
      <c r="K2" s="270"/>
      <c r="L2" s="270"/>
      <c r="M2" s="270"/>
      <c r="N2" s="270"/>
      <c r="O2" s="270"/>
      <c r="P2" s="270"/>
      <c r="Q2" s="14"/>
    </row>
    <row r="3" spans="1:27" ht="51" customHeight="1" thickBot="1" x14ac:dyDescent="0.3">
      <c r="A3" s="13"/>
      <c r="B3" s="270"/>
      <c r="C3" s="270"/>
      <c r="D3" s="270"/>
      <c r="E3" s="270"/>
      <c r="F3" s="270"/>
      <c r="G3" s="270"/>
      <c r="H3" s="270"/>
      <c r="I3" s="270"/>
      <c r="J3" s="270"/>
      <c r="K3" s="270"/>
      <c r="L3" s="270"/>
      <c r="M3" s="270"/>
      <c r="N3" s="270"/>
      <c r="O3" s="270"/>
      <c r="P3" s="270"/>
      <c r="Q3" s="14"/>
      <c r="Y3" s="265" t="s">
        <v>1133</v>
      </c>
      <c r="Z3" s="265"/>
      <c r="AA3" s="265"/>
    </row>
    <row r="4" spans="1:27" s="1" customFormat="1" ht="16.5" thickBot="1" x14ac:dyDescent="0.3">
      <c r="A4" s="271" t="s">
        <v>0</v>
      </c>
      <c r="B4" s="273" t="s">
        <v>1</v>
      </c>
      <c r="C4" s="271" t="s">
        <v>2</v>
      </c>
      <c r="D4" s="275" t="s">
        <v>3</v>
      </c>
      <c r="E4" s="273" t="s">
        <v>4</v>
      </c>
      <c r="F4" s="266" t="s">
        <v>5</v>
      </c>
      <c r="G4" s="266" t="s">
        <v>6</v>
      </c>
      <c r="H4" s="266" t="s">
        <v>7</v>
      </c>
      <c r="I4" s="268" t="s">
        <v>8</v>
      </c>
      <c r="J4" s="268" t="s">
        <v>9</v>
      </c>
      <c r="K4" s="277" t="s">
        <v>1138</v>
      </c>
      <c r="L4" s="278"/>
      <c r="M4" s="278"/>
      <c r="N4" s="278"/>
      <c r="O4" s="278"/>
      <c r="P4" s="278"/>
      <c r="Q4" s="278"/>
      <c r="R4" s="278"/>
      <c r="S4" s="278"/>
      <c r="T4" s="278"/>
      <c r="U4" s="278"/>
      <c r="V4" s="278"/>
      <c r="W4" s="278"/>
      <c r="X4" s="279"/>
      <c r="Y4" s="265" t="s">
        <v>1133</v>
      </c>
      <c r="Z4" s="265"/>
      <c r="AA4" s="265"/>
    </row>
    <row r="5" spans="1:27" s="1" customFormat="1" ht="47.25" x14ac:dyDescent="0.25">
      <c r="A5" s="272"/>
      <c r="B5" s="274"/>
      <c r="C5" s="272"/>
      <c r="D5" s="276"/>
      <c r="E5" s="274"/>
      <c r="F5" s="267"/>
      <c r="G5" s="267"/>
      <c r="H5" s="267"/>
      <c r="I5" s="269"/>
      <c r="J5" s="269" t="s">
        <v>9</v>
      </c>
      <c r="K5" s="7" t="s">
        <v>10</v>
      </c>
      <c r="L5" s="7" t="s">
        <v>11</v>
      </c>
      <c r="M5" s="7" t="s">
        <v>12</v>
      </c>
      <c r="N5" s="7" t="s">
        <v>13</v>
      </c>
      <c r="O5" s="6" t="s">
        <v>14</v>
      </c>
      <c r="P5" s="6" t="s">
        <v>15</v>
      </c>
      <c r="Q5" s="6" t="s">
        <v>16</v>
      </c>
      <c r="R5" s="6" t="s">
        <v>17</v>
      </c>
      <c r="S5" s="6" t="s">
        <v>18</v>
      </c>
      <c r="T5" s="6" t="s">
        <v>19</v>
      </c>
      <c r="U5" s="6" t="s">
        <v>20</v>
      </c>
      <c r="V5" s="6" t="s">
        <v>21</v>
      </c>
      <c r="W5" s="7" t="s">
        <v>22</v>
      </c>
      <c r="X5" s="7" t="s">
        <v>23</v>
      </c>
      <c r="Y5" s="2" t="s">
        <v>394</v>
      </c>
      <c r="Z5" s="3" t="s">
        <v>1134</v>
      </c>
      <c r="AA5" s="3" t="s">
        <v>1135</v>
      </c>
    </row>
    <row r="6" spans="1:27" s="14" customFormat="1" ht="84.75" customHeight="1" x14ac:dyDescent="0.25">
      <c r="A6" s="51" t="s">
        <v>24</v>
      </c>
      <c r="B6" s="51" t="s">
        <v>193</v>
      </c>
      <c r="C6" s="51" t="s">
        <v>194</v>
      </c>
      <c r="D6" s="51" t="s">
        <v>195</v>
      </c>
      <c r="E6" s="51" t="s">
        <v>195</v>
      </c>
      <c r="F6" s="25" t="s">
        <v>170</v>
      </c>
      <c r="G6" s="25" t="s">
        <v>29</v>
      </c>
      <c r="H6" s="215" t="s">
        <v>30</v>
      </c>
      <c r="I6" s="52" t="s">
        <v>196</v>
      </c>
      <c r="J6" s="25" t="s">
        <v>36</v>
      </c>
      <c r="K6" s="25"/>
      <c r="L6" s="25" t="s">
        <v>197</v>
      </c>
      <c r="M6" s="25"/>
      <c r="N6" s="25"/>
      <c r="O6" s="25"/>
      <c r="P6" s="25"/>
      <c r="Q6" s="25"/>
      <c r="R6" s="25"/>
      <c r="S6" s="25"/>
      <c r="T6" s="25"/>
      <c r="U6" s="25"/>
      <c r="V6" s="25"/>
      <c r="W6" s="25"/>
      <c r="X6" s="25"/>
      <c r="Y6" s="206">
        <v>320</v>
      </c>
      <c r="Z6" s="214">
        <v>0</v>
      </c>
      <c r="AA6" s="214">
        <v>0</v>
      </c>
    </row>
    <row r="7" spans="1:27" s="14" customFormat="1" ht="82.5" customHeight="1" x14ac:dyDescent="0.25">
      <c r="A7" s="43" t="s">
        <v>24</v>
      </c>
      <c r="B7" s="43" t="s">
        <v>193</v>
      </c>
      <c r="C7" s="43" t="s">
        <v>194</v>
      </c>
      <c r="D7" s="43" t="s">
        <v>195</v>
      </c>
      <c r="E7" s="43" t="s">
        <v>195</v>
      </c>
      <c r="F7" s="30" t="s">
        <v>170</v>
      </c>
      <c r="G7" s="30" t="s">
        <v>29</v>
      </c>
      <c r="H7" s="215" t="s">
        <v>30</v>
      </c>
      <c r="I7" s="36" t="s">
        <v>198</v>
      </c>
      <c r="J7" s="30" t="s">
        <v>36</v>
      </c>
      <c r="K7" s="30"/>
      <c r="L7" s="30" t="s">
        <v>199</v>
      </c>
      <c r="M7" s="30"/>
      <c r="N7" s="30"/>
      <c r="O7" s="30"/>
      <c r="P7" s="30"/>
      <c r="Q7" s="30"/>
      <c r="R7" s="30"/>
      <c r="S7" s="30"/>
      <c r="T7" s="30"/>
      <c r="U7" s="30"/>
      <c r="V7" s="30"/>
      <c r="W7" s="30"/>
      <c r="X7" s="30"/>
      <c r="Y7" s="193">
        <v>100</v>
      </c>
      <c r="Z7" s="214">
        <v>0.5</v>
      </c>
      <c r="AA7" s="214">
        <v>0.4</v>
      </c>
    </row>
    <row r="8" spans="1:27" s="14" customFormat="1" ht="84.75" customHeight="1" x14ac:dyDescent="0.25">
      <c r="A8" s="51" t="s">
        <v>24</v>
      </c>
      <c r="B8" s="51" t="s">
        <v>193</v>
      </c>
      <c r="C8" s="51" t="s">
        <v>194</v>
      </c>
      <c r="D8" s="51" t="s">
        <v>195</v>
      </c>
      <c r="E8" s="51" t="s">
        <v>195</v>
      </c>
      <c r="F8" s="25" t="s">
        <v>170</v>
      </c>
      <c r="G8" s="25" t="s">
        <v>29</v>
      </c>
      <c r="H8" s="215" t="s">
        <v>30</v>
      </c>
      <c r="I8" s="52" t="s">
        <v>200</v>
      </c>
      <c r="J8" s="25" t="s">
        <v>36</v>
      </c>
      <c r="K8" s="25"/>
      <c r="L8" s="25" t="s">
        <v>197</v>
      </c>
      <c r="M8" s="25"/>
      <c r="N8" s="25"/>
      <c r="O8" s="25"/>
      <c r="P8" s="25"/>
      <c r="Q8" s="25"/>
      <c r="R8" s="25"/>
      <c r="S8" s="25"/>
      <c r="T8" s="25"/>
      <c r="U8" s="25"/>
      <c r="V8" s="25"/>
      <c r="W8" s="25"/>
      <c r="X8" s="25"/>
      <c r="Y8" s="207">
        <v>100</v>
      </c>
      <c r="Z8" s="214">
        <v>0.4</v>
      </c>
      <c r="AA8" s="214">
        <v>0.4</v>
      </c>
    </row>
    <row r="9" spans="1:27" s="14" customFormat="1" ht="84.75" customHeight="1" x14ac:dyDescent="0.25">
      <c r="A9" s="43" t="s">
        <v>24</v>
      </c>
      <c r="B9" s="43" t="s">
        <v>193</v>
      </c>
      <c r="C9" s="43" t="s">
        <v>194</v>
      </c>
      <c r="D9" s="43" t="s">
        <v>195</v>
      </c>
      <c r="E9" s="43" t="s">
        <v>195</v>
      </c>
      <c r="F9" s="30" t="s">
        <v>170</v>
      </c>
      <c r="G9" s="30" t="s">
        <v>29</v>
      </c>
      <c r="H9" s="215" t="s">
        <v>30</v>
      </c>
      <c r="I9" s="36" t="s">
        <v>201</v>
      </c>
      <c r="J9" s="30" t="s">
        <v>36</v>
      </c>
      <c r="K9" s="30"/>
      <c r="L9" s="30" t="s">
        <v>199</v>
      </c>
      <c r="M9" s="30"/>
      <c r="N9" s="30"/>
      <c r="O9" s="30"/>
      <c r="P9" s="30"/>
      <c r="Q9" s="30"/>
      <c r="R9" s="30"/>
      <c r="S9" s="30"/>
      <c r="T9" s="30"/>
      <c r="U9" s="30"/>
      <c r="V9" s="30"/>
      <c r="W9" s="30"/>
      <c r="X9" s="30"/>
      <c r="Y9" s="208">
        <v>100</v>
      </c>
      <c r="Z9" s="214">
        <v>0.2</v>
      </c>
      <c r="AA9" s="214">
        <v>0.2</v>
      </c>
    </row>
    <row r="10" spans="1:27" s="14" customFormat="1" ht="84.75" customHeight="1" x14ac:dyDescent="0.25">
      <c r="A10" s="51" t="s">
        <v>24</v>
      </c>
      <c r="B10" s="51" t="s">
        <v>193</v>
      </c>
      <c r="C10" s="51" t="s">
        <v>194</v>
      </c>
      <c r="D10" s="51" t="s">
        <v>195</v>
      </c>
      <c r="E10" s="51" t="s">
        <v>195</v>
      </c>
      <c r="F10" s="25" t="s">
        <v>170</v>
      </c>
      <c r="G10" s="25" t="s">
        <v>29</v>
      </c>
      <c r="H10" s="215" t="s">
        <v>30</v>
      </c>
      <c r="I10" s="52" t="s">
        <v>202</v>
      </c>
      <c r="J10" s="25" t="s">
        <v>36</v>
      </c>
      <c r="K10" s="25"/>
      <c r="L10" s="25" t="s">
        <v>55</v>
      </c>
      <c r="M10" s="25"/>
      <c r="N10" s="25"/>
      <c r="O10" s="25"/>
      <c r="P10" s="25"/>
      <c r="Q10" s="25"/>
      <c r="R10" s="25"/>
      <c r="S10" s="25"/>
      <c r="T10" s="25"/>
      <c r="U10" s="25"/>
      <c r="V10" s="25"/>
      <c r="W10" s="25"/>
      <c r="X10" s="25"/>
      <c r="Y10" s="207">
        <v>100</v>
      </c>
      <c r="Z10" s="214">
        <v>0.45</v>
      </c>
      <c r="AA10" s="214">
        <v>0.45</v>
      </c>
    </row>
    <row r="11" spans="1:27" s="14" customFormat="1" ht="84.75" customHeight="1" x14ac:dyDescent="0.25">
      <c r="A11" s="43" t="s">
        <v>24</v>
      </c>
      <c r="B11" s="43" t="s">
        <v>193</v>
      </c>
      <c r="C11" s="43" t="s">
        <v>194</v>
      </c>
      <c r="D11" s="43" t="s">
        <v>195</v>
      </c>
      <c r="E11" s="43" t="s">
        <v>195</v>
      </c>
      <c r="F11" s="30" t="s">
        <v>170</v>
      </c>
      <c r="G11" s="30" t="s">
        <v>29</v>
      </c>
      <c r="H11" s="215" t="s">
        <v>30</v>
      </c>
      <c r="I11" s="36" t="s">
        <v>203</v>
      </c>
      <c r="J11" s="30" t="s">
        <v>36</v>
      </c>
      <c r="K11" s="30"/>
      <c r="L11" s="30" t="s">
        <v>204</v>
      </c>
      <c r="M11" s="30"/>
      <c r="N11" s="30"/>
      <c r="O11" s="30"/>
      <c r="P11" s="30"/>
      <c r="Q11" s="30"/>
      <c r="R11" s="30"/>
      <c r="S11" s="30"/>
      <c r="T11" s="30"/>
      <c r="U11" s="30"/>
      <c r="V11" s="30"/>
      <c r="W11" s="30"/>
      <c r="X11" s="30"/>
      <c r="Y11" s="208">
        <v>100</v>
      </c>
      <c r="Z11" s="214">
        <v>0.4</v>
      </c>
      <c r="AA11" s="214">
        <v>0.4</v>
      </c>
    </row>
    <row r="12" spans="1:27" s="14" customFormat="1" ht="84.75" customHeight="1" x14ac:dyDescent="0.25">
      <c r="A12" s="51" t="s">
        <v>24</v>
      </c>
      <c r="B12" s="51" t="s">
        <v>193</v>
      </c>
      <c r="C12" s="51" t="s">
        <v>194</v>
      </c>
      <c r="D12" s="51" t="s">
        <v>195</v>
      </c>
      <c r="E12" s="51" t="s">
        <v>195</v>
      </c>
      <c r="F12" s="25" t="s">
        <v>170</v>
      </c>
      <c r="G12" s="25" t="s">
        <v>29</v>
      </c>
      <c r="H12" s="215" t="s">
        <v>30</v>
      </c>
      <c r="I12" s="52" t="s">
        <v>205</v>
      </c>
      <c r="J12" s="25" t="s">
        <v>36</v>
      </c>
      <c r="K12" s="25"/>
      <c r="L12" s="25" t="s">
        <v>199</v>
      </c>
      <c r="M12" s="25"/>
      <c r="N12" s="25"/>
      <c r="O12" s="25"/>
      <c r="P12" s="25"/>
      <c r="Q12" s="25"/>
      <c r="R12" s="25"/>
      <c r="S12" s="25"/>
      <c r="T12" s="25"/>
      <c r="U12" s="25"/>
      <c r="V12" s="25"/>
      <c r="W12" s="25"/>
      <c r="X12" s="25"/>
      <c r="Y12" s="207">
        <v>100</v>
      </c>
      <c r="Z12" s="214">
        <v>0.45</v>
      </c>
      <c r="AA12" s="214">
        <v>0.45</v>
      </c>
    </row>
    <row r="13" spans="1:27" s="14" customFormat="1" ht="84.75" customHeight="1" x14ac:dyDescent="0.25">
      <c r="A13" s="43" t="s">
        <v>24</v>
      </c>
      <c r="B13" s="43" t="s">
        <v>193</v>
      </c>
      <c r="C13" s="43" t="s">
        <v>194</v>
      </c>
      <c r="D13" s="43" t="s">
        <v>195</v>
      </c>
      <c r="E13" s="43" t="s">
        <v>195</v>
      </c>
      <c r="F13" s="30" t="s">
        <v>170</v>
      </c>
      <c r="G13" s="30" t="s">
        <v>29</v>
      </c>
      <c r="H13" s="215" t="s">
        <v>30</v>
      </c>
      <c r="I13" s="152" t="s">
        <v>206</v>
      </c>
      <c r="J13" s="30" t="s">
        <v>36</v>
      </c>
      <c r="K13" s="30"/>
      <c r="L13" s="30" t="s">
        <v>197</v>
      </c>
      <c r="M13" s="30"/>
      <c r="N13" s="30"/>
      <c r="O13" s="30"/>
      <c r="P13" s="30"/>
      <c r="Q13" s="30"/>
      <c r="R13" s="30"/>
      <c r="S13" s="30"/>
      <c r="T13" s="30"/>
      <c r="U13" s="30"/>
      <c r="V13" s="30"/>
      <c r="W13" s="30"/>
      <c r="X13" s="30"/>
      <c r="Y13" s="193">
        <v>400</v>
      </c>
      <c r="Z13" s="214">
        <v>0.375</v>
      </c>
      <c r="AA13" s="214">
        <v>0.375</v>
      </c>
    </row>
    <row r="14" spans="1:27" s="14" customFormat="1" ht="84.75" customHeight="1" x14ac:dyDescent="0.25">
      <c r="A14" s="51" t="s">
        <v>24</v>
      </c>
      <c r="B14" s="51" t="s">
        <v>193</v>
      </c>
      <c r="C14" s="51" t="s">
        <v>194</v>
      </c>
      <c r="D14" s="51" t="s">
        <v>195</v>
      </c>
      <c r="E14" s="51" t="s">
        <v>195</v>
      </c>
      <c r="F14" s="25" t="s">
        <v>170</v>
      </c>
      <c r="G14" s="25" t="s">
        <v>29</v>
      </c>
      <c r="H14" s="215" t="s">
        <v>30</v>
      </c>
      <c r="I14" s="52" t="s">
        <v>207</v>
      </c>
      <c r="J14" s="25" t="s">
        <v>36</v>
      </c>
      <c r="K14" s="25"/>
      <c r="L14" s="25" t="s">
        <v>197</v>
      </c>
      <c r="M14" s="25"/>
      <c r="N14" s="25"/>
      <c r="O14" s="25"/>
      <c r="P14" s="25"/>
      <c r="Q14" s="25"/>
      <c r="R14" s="25"/>
      <c r="S14" s="25"/>
      <c r="T14" s="25"/>
      <c r="U14" s="25"/>
      <c r="V14" s="25"/>
      <c r="W14" s="25"/>
      <c r="X14" s="25"/>
      <c r="Y14" s="205">
        <v>2000</v>
      </c>
      <c r="Z14" s="214">
        <v>0</v>
      </c>
      <c r="AA14" s="214">
        <v>0</v>
      </c>
    </row>
    <row r="15" spans="1:27" s="14" customFormat="1" ht="84.75" customHeight="1" x14ac:dyDescent="0.25">
      <c r="A15" s="43" t="s">
        <v>24</v>
      </c>
      <c r="B15" s="43" t="s">
        <v>193</v>
      </c>
      <c r="C15" s="43" t="s">
        <v>194</v>
      </c>
      <c r="D15" s="43" t="s">
        <v>195</v>
      </c>
      <c r="E15" s="43" t="s">
        <v>195</v>
      </c>
      <c r="F15" s="30" t="s">
        <v>170</v>
      </c>
      <c r="G15" s="30" t="s">
        <v>29</v>
      </c>
      <c r="H15" s="215" t="s">
        <v>30</v>
      </c>
      <c r="I15" s="36" t="s">
        <v>208</v>
      </c>
      <c r="J15" s="30" t="s">
        <v>36</v>
      </c>
      <c r="K15" s="30"/>
      <c r="L15" s="30" t="s">
        <v>197</v>
      </c>
      <c r="M15" s="30"/>
      <c r="N15" s="30"/>
      <c r="O15" s="30"/>
      <c r="P15" s="30"/>
      <c r="Q15" s="30"/>
      <c r="R15" s="30"/>
      <c r="S15" s="30"/>
      <c r="T15" s="30"/>
      <c r="U15" s="30"/>
      <c r="V15" s="30"/>
      <c r="W15" s="30"/>
      <c r="X15" s="30"/>
      <c r="Y15" s="209">
        <v>30</v>
      </c>
      <c r="Z15" s="214">
        <v>0.36666666666666664</v>
      </c>
      <c r="AA15" s="214">
        <v>0.16666666666666666</v>
      </c>
    </row>
  </sheetData>
  <mergeCells count="14">
    <mergeCell ref="B1:P3"/>
    <mergeCell ref="Y3:AA3"/>
    <mergeCell ref="A4:A5"/>
    <mergeCell ref="B4:B5"/>
    <mergeCell ref="C4:C5"/>
    <mergeCell ref="D4:D5"/>
    <mergeCell ref="E4:E5"/>
    <mergeCell ref="F4:F5"/>
    <mergeCell ref="G4:G5"/>
    <mergeCell ref="H4:H5"/>
    <mergeCell ref="I4:I5"/>
    <mergeCell ref="J4:J5"/>
    <mergeCell ref="K4:X4"/>
    <mergeCell ref="Y4:AA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92919-43E9-4B53-BD12-80D2697A6DC6}">
  <dimension ref="A1:AA12"/>
  <sheetViews>
    <sheetView topLeftCell="B1" workbookViewId="0">
      <selection activeCell="AB4" sqref="A4:XFD5"/>
    </sheetView>
  </sheetViews>
  <sheetFormatPr baseColWidth="10" defaultRowHeight="15" x14ac:dyDescent="0.25"/>
  <cols>
    <col min="2" max="2" width="21.28515625" customWidth="1"/>
    <col min="3" max="3" width="32.140625" customWidth="1"/>
    <col min="4" max="4" width="22" customWidth="1"/>
    <col min="5" max="5" width="26.28515625" customWidth="1"/>
    <col min="6" max="6" width="39.42578125" customWidth="1"/>
    <col min="7" max="7" width="28" customWidth="1"/>
    <col min="8" max="8" width="24.85546875" customWidth="1"/>
    <col min="9" max="9" width="27.5703125" customWidth="1"/>
    <col min="24" max="24" width="16.7109375" customWidth="1"/>
    <col min="25" max="25" width="13" style="4" customWidth="1"/>
    <col min="26" max="26" width="14.28515625" style="5" customWidth="1"/>
    <col min="27" max="27" width="17.5703125" style="5" customWidth="1"/>
  </cols>
  <sheetData>
    <row r="1" spans="1:27" ht="33.75" customHeight="1" x14ac:dyDescent="0.25">
      <c r="A1" s="11"/>
      <c r="B1" s="270" t="s">
        <v>395</v>
      </c>
      <c r="C1" s="270"/>
      <c r="D1" s="270"/>
      <c r="E1" s="270"/>
      <c r="F1" s="270"/>
      <c r="G1" s="270"/>
      <c r="H1" s="270"/>
      <c r="I1" s="270"/>
      <c r="J1" s="270"/>
      <c r="K1" s="270"/>
      <c r="L1" s="270"/>
      <c r="M1" s="270"/>
      <c r="N1" s="270"/>
      <c r="O1" s="270"/>
      <c r="P1" s="270"/>
      <c r="Q1" s="12"/>
      <c r="Y1"/>
      <c r="Z1"/>
      <c r="AA1"/>
    </row>
    <row r="2" spans="1:27" ht="51" customHeight="1" x14ac:dyDescent="0.25">
      <c r="A2" s="13"/>
      <c r="B2" s="270"/>
      <c r="C2" s="270"/>
      <c r="D2" s="270"/>
      <c r="E2" s="270"/>
      <c r="F2" s="270"/>
      <c r="G2" s="270"/>
      <c r="H2" s="270"/>
      <c r="I2" s="270"/>
      <c r="J2" s="270"/>
      <c r="K2" s="270"/>
      <c r="L2" s="270"/>
      <c r="M2" s="270"/>
      <c r="N2" s="270"/>
      <c r="O2" s="270"/>
      <c r="P2" s="270"/>
      <c r="Q2" s="14"/>
    </row>
    <row r="3" spans="1:27" ht="51" customHeight="1" thickBot="1" x14ac:dyDescent="0.3">
      <c r="A3" s="13"/>
      <c r="B3" s="270"/>
      <c r="C3" s="270"/>
      <c r="D3" s="270"/>
      <c r="E3" s="270"/>
      <c r="F3" s="270"/>
      <c r="G3" s="270"/>
      <c r="H3" s="270"/>
      <c r="I3" s="270"/>
      <c r="J3" s="270"/>
      <c r="K3" s="270"/>
      <c r="L3" s="270"/>
      <c r="M3" s="270"/>
      <c r="N3" s="270"/>
      <c r="O3" s="270"/>
      <c r="P3" s="270"/>
      <c r="Q3" s="14"/>
      <c r="Y3" s="265" t="s">
        <v>1133</v>
      </c>
      <c r="Z3" s="265"/>
      <c r="AA3" s="265"/>
    </row>
    <row r="4" spans="1:27" s="1" customFormat="1" ht="16.5" thickBot="1" x14ac:dyDescent="0.3">
      <c r="A4" s="271" t="s">
        <v>0</v>
      </c>
      <c r="B4" s="273" t="s">
        <v>1</v>
      </c>
      <c r="C4" s="271" t="s">
        <v>2</v>
      </c>
      <c r="D4" s="275" t="s">
        <v>3</v>
      </c>
      <c r="E4" s="273" t="s">
        <v>4</v>
      </c>
      <c r="F4" s="266" t="s">
        <v>5</v>
      </c>
      <c r="G4" s="266" t="s">
        <v>6</v>
      </c>
      <c r="H4" s="266" t="s">
        <v>7</v>
      </c>
      <c r="I4" s="268" t="s">
        <v>8</v>
      </c>
      <c r="J4" s="268" t="s">
        <v>9</v>
      </c>
      <c r="K4" s="277" t="s">
        <v>1138</v>
      </c>
      <c r="L4" s="278"/>
      <c r="M4" s="278"/>
      <c r="N4" s="278"/>
      <c r="O4" s="278"/>
      <c r="P4" s="278"/>
      <c r="Q4" s="278"/>
      <c r="R4" s="278"/>
      <c r="S4" s="278"/>
      <c r="T4" s="278"/>
      <c r="U4" s="278"/>
      <c r="V4" s="278"/>
      <c r="W4" s="278"/>
      <c r="X4" s="279"/>
      <c r="Y4" s="265" t="s">
        <v>1133</v>
      </c>
      <c r="Z4" s="265"/>
      <c r="AA4" s="265"/>
    </row>
    <row r="5" spans="1:27" s="1" customFormat="1" ht="47.25" x14ac:dyDescent="0.25">
      <c r="A5" s="272"/>
      <c r="B5" s="274"/>
      <c r="C5" s="272"/>
      <c r="D5" s="276"/>
      <c r="E5" s="274"/>
      <c r="F5" s="267"/>
      <c r="G5" s="267"/>
      <c r="H5" s="267"/>
      <c r="I5" s="269"/>
      <c r="J5" s="269" t="s">
        <v>9</v>
      </c>
      <c r="K5" s="7" t="s">
        <v>10</v>
      </c>
      <c r="L5" s="7" t="s">
        <v>11</v>
      </c>
      <c r="M5" s="7" t="s">
        <v>12</v>
      </c>
      <c r="N5" s="7" t="s">
        <v>13</v>
      </c>
      <c r="O5" s="6" t="s">
        <v>14</v>
      </c>
      <c r="P5" s="6" t="s">
        <v>15</v>
      </c>
      <c r="Q5" s="6" t="s">
        <v>16</v>
      </c>
      <c r="R5" s="6" t="s">
        <v>17</v>
      </c>
      <c r="S5" s="6" t="s">
        <v>18</v>
      </c>
      <c r="T5" s="6" t="s">
        <v>19</v>
      </c>
      <c r="U5" s="6" t="s">
        <v>20</v>
      </c>
      <c r="V5" s="6" t="s">
        <v>21</v>
      </c>
      <c r="W5" s="7" t="s">
        <v>22</v>
      </c>
      <c r="X5" s="7" t="s">
        <v>23</v>
      </c>
      <c r="Y5" s="2" t="s">
        <v>394</v>
      </c>
      <c r="Z5" s="3" t="s">
        <v>1134</v>
      </c>
      <c r="AA5" s="3" t="s">
        <v>1135</v>
      </c>
    </row>
    <row r="6" spans="1:27" s="27" customFormat="1" ht="84.75" customHeight="1" x14ac:dyDescent="0.25">
      <c r="A6" s="30" t="s">
        <v>378</v>
      </c>
      <c r="B6" s="30" t="s">
        <v>384</v>
      </c>
      <c r="C6" s="30" t="s">
        <v>385</v>
      </c>
      <c r="D6" s="30" t="s">
        <v>386</v>
      </c>
      <c r="E6" s="30" t="s">
        <v>386</v>
      </c>
      <c r="F6" s="29" t="s">
        <v>170</v>
      </c>
      <c r="G6" s="29" t="s">
        <v>175</v>
      </c>
      <c r="H6" s="29" t="s">
        <v>180</v>
      </c>
      <c r="I6" s="28" t="s">
        <v>387</v>
      </c>
      <c r="J6" s="30" t="s">
        <v>36</v>
      </c>
      <c r="K6" s="30"/>
      <c r="L6" s="30"/>
      <c r="M6" s="30"/>
      <c r="N6" s="30"/>
      <c r="O6" s="30"/>
      <c r="P6" s="30"/>
      <c r="Q6" s="30"/>
      <c r="R6" s="30"/>
      <c r="S6" s="30"/>
      <c r="T6" s="30"/>
      <c r="U6" s="30"/>
      <c r="V6" s="30"/>
      <c r="W6" s="30"/>
      <c r="X6" s="30"/>
      <c r="Y6" s="195">
        <v>2</v>
      </c>
      <c r="Z6" s="214">
        <v>0</v>
      </c>
      <c r="AA6" s="214">
        <v>0.5</v>
      </c>
    </row>
    <row r="7" spans="1:27" s="27" customFormat="1" ht="84.75" customHeight="1" x14ac:dyDescent="0.25">
      <c r="A7" s="30" t="s">
        <v>378</v>
      </c>
      <c r="B7" s="30" t="s">
        <v>384</v>
      </c>
      <c r="C7" s="30" t="s">
        <v>385</v>
      </c>
      <c r="D7" s="30" t="s">
        <v>386</v>
      </c>
      <c r="E7" s="30" t="s">
        <v>386</v>
      </c>
      <c r="F7" s="29" t="s">
        <v>170</v>
      </c>
      <c r="G7" s="29" t="s">
        <v>175</v>
      </c>
      <c r="H7" s="36" t="s">
        <v>180</v>
      </c>
      <c r="I7" s="36" t="s">
        <v>388</v>
      </c>
      <c r="J7" s="30" t="s">
        <v>36</v>
      </c>
      <c r="K7" s="30"/>
      <c r="L7" s="30"/>
      <c r="M7" s="30"/>
      <c r="N7" s="30"/>
      <c r="O7" s="30"/>
      <c r="P7" s="30"/>
      <c r="Q7" s="30"/>
      <c r="R7" s="30"/>
      <c r="S7" s="30"/>
      <c r="T7" s="30"/>
      <c r="U7" s="30"/>
      <c r="V7" s="30"/>
      <c r="W7" s="30"/>
      <c r="X7" s="30"/>
      <c r="Y7" s="195">
        <v>2</v>
      </c>
      <c r="Z7" s="214">
        <v>0</v>
      </c>
      <c r="AA7" s="214">
        <v>0.5</v>
      </c>
    </row>
    <row r="8" spans="1:27" s="27" customFormat="1" ht="84.75" customHeight="1" x14ac:dyDescent="0.25">
      <c r="A8" s="30" t="s">
        <v>378</v>
      </c>
      <c r="B8" s="30" t="s">
        <v>384</v>
      </c>
      <c r="C8" s="30" t="s">
        <v>385</v>
      </c>
      <c r="D8" s="30" t="s">
        <v>386</v>
      </c>
      <c r="E8" s="30" t="s">
        <v>386</v>
      </c>
      <c r="F8" s="29" t="s">
        <v>170</v>
      </c>
      <c r="G8" s="29" t="s">
        <v>175</v>
      </c>
      <c r="H8" s="36" t="s">
        <v>180</v>
      </c>
      <c r="I8" s="36" t="s">
        <v>389</v>
      </c>
      <c r="J8" s="30" t="s">
        <v>36</v>
      </c>
      <c r="K8" s="30"/>
      <c r="L8" s="30"/>
      <c r="M8" s="30"/>
      <c r="N8" s="30"/>
      <c r="O8" s="30"/>
      <c r="P8" s="30"/>
      <c r="Q8" s="30"/>
      <c r="R8" s="30"/>
      <c r="S8" s="30"/>
      <c r="T8" s="30"/>
      <c r="U8" s="30"/>
      <c r="V8" s="30"/>
      <c r="W8" s="30"/>
      <c r="X8" s="30"/>
      <c r="Y8" s="195">
        <v>2</v>
      </c>
      <c r="Z8" s="214">
        <v>0</v>
      </c>
      <c r="AA8" s="214">
        <v>0.5</v>
      </c>
    </row>
    <row r="9" spans="1:27" s="27" customFormat="1" ht="84.75" customHeight="1" x14ac:dyDescent="0.25">
      <c r="A9" s="30" t="s">
        <v>378</v>
      </c>
      <c r="B9" s="30" t="s">
        <v>384</v>
      </c>
      <c r="C9" s="30" t="s">
        <v>385</v>
      </c>
      <c r="D9" s="30" t="s">
        <v>386</v>
      </c>
      <c r="E9" s="30" t="s">
        <v>386</v>
      </c>
      <c r="F9" s="29" t="s">
        <v>170</v>
      </c>
      <c r="G9" s="29" t="s">
        <v>175</v>
      </c>
      <c r="H9" s="36" t="s">
        <v>180</v>
      </c>
      <c r="I9" s="36" t="s">
        <v>390</v>
      </c>
      <c r="J9" s="30" t="s">
        <v>36</v>
      </c>
      <c r="K9" s="30"/>
      <c r="L9" s="30"/>
      <c r="M9" s="30"/>
      <c r="N9" s="30"/>
      <c r="O9" s="30"/>
      <c r="P9" s="30"/>
      <c r="Q9" s="30"/>
      <c r="R9" s="30"/>
      <c r="S9" s="30"/>
      <c r="T9" s="30"/>
      <c r="U9" s="30"/>
      <c r="V9" s="30"/>
      <c r="W9" s="30"/>
      <c r="X9" s="30"/>
      <c r="Y9" s="195">
        <v>1</v>
      </c>
      <c r="Z9" s="214">
        <v>0</v>
      </c>
      <c r="AA9" s="214">
        <v>0</v>
      </c>
    </row>
    <row r="10" spans="1:27" s="27" customFormat="1" ht="84.75" customHeight="1" x14ac:dyDescent="0.25">
      <c r="A10" s="30" t="s">
        <v>378</v>
      </c>
      <c r="B10" s="30" t="s">
        <v>384</v>
      </c>
      <c r="C10" s="30" t="s">
        <v>385</v>
      </c>
      <c r="D10" s="30" t="s">
        <v>386</v>
      </c>
      <c r="E10" s="30" t="s">
        <v>386</v>
      </c>
      <c r="F10" s="29" t="s">
        <v>170</v>
      </c>
      <c r="G10" s="29" t="s">
        <v>175</v>
      </c>
      <c r="H10" s="36" t="s">
        <v>180</v>
      </c>
      <c r="I10" s="36" t="s">
        <v>391</v>
      </c>
      <c r="J10" s="30" t="s">
        <v>36</v>
      </c>
      <c r="K10" s="30"/>
      <c r="L10" s="30"/>
      <c r="M10" s="30"/>
      <c r="N10" s="30"/>
      <c r="O10" s="30"/>
      <c r="P10" s="30"/>
      <c r="Q10" s="30"/>
      <c r="R10" s="30"/>
      <c r="S10" s="30"/>
      <c r="T10" s="30"/>
      <c r="U10" s="30"/>
      <c r="V10" s="30"/>
      <c r="W10" s="30"/>
      <c r="X10" s="30"/>
      <c r="Y10" s="195">
        <v>100</v>
      </c>
      <c r="Z10" s="214">
        <v>0</v>
      </c>
      <c r="AA10" s="214">
        <v>1</v>
      </c>
    </row>
    <row r="11" spans="1:27" s="27" customFormat="1" ht="84.75" customHeight="1" x14ac:dyDescent="0.25">
      <c r="A11" s="30" t="s">
        <v>378</v>
      </c>
      <c r="B11" s="30" t="s">
        <v>384</v>
      </c>
      <c r="C11" s="30" t="s">
        <v>385</v>
      </c>
      <c r="D11" s="30" t="s">
        <v>386</v>
      </c>
      <c r="E11" s="30" t="s">
        <v>386</v>
      </c>
      <c r="F11" s="29" t="s">
        <v>170</v>
      </c>
      <c r="G11" s="29" t="s">
        <v>175</v>
      </c>
      <c r="H11" s="36" t="s">
        <v>180</v>
      </c>
      <c r="I11" s="36" t="s">
        <v>392</v>
      </c>
      <c r="J11" s="30" t="s">
        <v>36</v>
      </c>
      <c r="K11" s="30"/>
      <c r="L11" s="30"/>
      <c r="M11" s="30"/>
      <c r="N11" s="30"/>
      <c r="O11" s="30"/>
      <c r="P11" s="30"/>
      <c r="Q11" s="30"/>
      <c r="R11" s="30"/>
      <c r="S11" s="30"/>
      <c r="T11" s="30"/>
      <c r="U11" s="30"/>
      <c r="V11" s="30"/>
      <c r="W11" s="30"/>
      <c r="X11" s="30"/>
      <c r="Y11" s="195">
        <v>100</v>
      </c>
      <c r="Z11" s="214">
        <v>0.25</v>
      </c>
      <c r="AA11" s="214">
        <v>0.5</v>
      </c>
    </row>
    <row r="12" spans="1:27" s="27" customFormat="1" ht="84.75" customHeight="1" x14ac:dyDescent="0.25">
      <c r="A12" s="30" t="s">
        <v>378</v>
      </c>
      <c r="B12" s="30" t="s">
        <v>384</v>
      </c>
      <c r="C12" s="30" t="s">
        <v>385</v>
      </c>
      <c r="D12" s="30" t="s">
        <v>386</v>
      </c>
      <c r="E12" s="30" t="s">
        <v>386</v>
      </c>
      <c r="F12" s="29" t="s">
        <v>170</v>
      </c>
      <c r="G12" s="29" t="s">
        <v>175</v>
      </c>
      <c r="H12" s="36" t="s">
        <v>180</v>
      </c>
      <c r="I12" s="36" t="s">
        <v>393</v>
      </c>
      <c r="J12" s="30" t="s">
        <v>36</v>
      </c>
      <c r="K12" s="30"/>
      <c r="L12" s="30"/>
      <c r="M12" s="30"/>
      <c r="N12" s="30"/>
      <c r="O12" s="30"/>
      <c r="P12" s="30"/>
      <c r="Q12" s="30"/>
      <c r="R12" s="30"/>
      <c r="S12" s="30"/>
      <c r="T12" s="30"/>
      <c r="U12" s="30"/>
      <c r="V12" s="30"/>
      <c r="W12" s="30"/>
      <c r="X12" s="30"/>
      <c r="Y12" s="195">
        <v>100</v>
      </c>
      <c r="Z12" s="214">
        <v>0</v>
      </c>
      <c r="AA12" s="214">
        <v>0.5</v>
      </c>
    </row>
  </sheetData>
  <mergeCells count="14">
    <mergeCell ref="B1:P3"/>
    <mergeCell ref="Y3:AA3"/>
    <mergeCell ref="A4:A5"/>
    <mergeCell ref="B4:B5"/>
    <mergeCell ref="C4:C5"/>
    <mergeCell ref="D4:D5"/>
    <mergeCell ref="E4:E5"/>
    <mergeCell ref="F4:F5"/>
    <mergeCell ref="G4:G5"/>
    <mergeCell ref="H4:H5"/>
    <mergeCell ref="I4:I5"/>
    <mergeCell ref="J4:J5"/>
    <mergeCell ref="K4:X4"/>
    <mergeCell ref="Y4:AA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50A6A-EACA-43EB-BA6E-6494108BB04D}">
  <dimension ref="A1:AA7"/>
  <sheetViews>
    <sheetView zoomScale="60" zoomScaleNormal="60" workbookViewId="0">
      <selection activeCell="D6" sqref="D6"/>
    </sheetView>
  </sheetViews>
  <sheetFormatPr baseColWidth="10" defaultRowHeight="15" x14ac:dyDescent="0.25"/>
  <cols>
    <col min="2" max="2" width="21.28515625" customWidth="1"/>
    <col min="3" max="3" width="19.28515625" customWidth="1"/>
    <col min="4" max="4" width="22" customWidth="1"/>
    <col min="5" max="5" width="26.28515625" customWidth="1"/>
    <col min="6" max="6" width="39.42578125" customWidth="1"/>
    <col min="7" max="7" width="28" customWidth="1"/>
    <col min="8" max="8" width="24.85546875" customWidth="1"/>
    <col min="9" max="9" width="27.5703125" customWidth="1"/>
    <col min="11" max="11" width="14" bestFit="1" customWidth="1"/>
    <col min="12" max="12" width="14.42578125" customWidth="1"/>
    <col min="13" max="13" width="18.42578125" customWidth="1"/>
    <col min="16" max="16" width="18.85546875" customWidth="1"/>
    <col min="17" max="17" width="17.42578125" customWidth="1"/>
    <col min="18" max="18" width="23.5703125" customWidth="1"/>
    <col min="21" max="21" width="20" customWidth="1"/>
    <col min="22" max="22" width="21.5703125" customWidth="1"/>
    <col min="23" max="23" width="16.140625" customWidth="1"/>
    <col min="24" max="24" width="22.42578125" customWidth="1"/>
    <col min="25" max="25" width="13" style="4" customWidth="1"/>
    <col min="26" max="26" width="20" style="5" customWidth="1"/>
    <col min="27" max="27" width="21.42578125" style="5" customWidth="1"/>
  </cols>
  <sheetData>
    <row r="1" spans="1:27" ht="33.75" customHeight="1" x14ac:dyDescent="0.25">
      <c r="A1" s="11"/>
      <c r="B1" s="270" t="s">
        <v>395</v>
      </c>
      <c r="C1" s="270"/>
      <c r="D1" s="270"/>
      <c r="E1" s="270"/>
      <c r="F1" s="270"/>
      <c r="G1" s="270"/>
      <c r="H1" s="270"/>
      <c r="I1" s="270"/>
      <c r="J1" s="270"/>
      <c r="K1" s="270"/>
      <c r="L1" s="270"/>
      <c r="M1" s="270"/>
      <c r="N1" s="270"/>
      <c r="O1" s="270"/>
      <c r="P1" s="270"/>
      <c r="Q1" s="12"/>
      <c r="Y1"/>
      <c r="Z1"/>
      <c r="AA1"/>
    </row>
    <row r="2" spans="1:27" ht="51" customHeight="1" x14ac:dyDescent="0.25">
      <c r="A2" s="13"/>
      <c r="B2" s="270"/>
      <c r="C2" s="270"/>
      <c r="D2" s="270"/>
      <c r="E2" s="270"/>
      <c r="F2" s="270"/>
      <c r="G2" s="270"/>
      <c r="H2" s="270"/>
      <c r="I2" s="270"/>
      <c r="J2" s="270"/>
      <c r="K2" s="270"/>
      <c r="L2" s="270"/>
      <c r="M2" s="270"/>
      <c r="N2" s="270"/>
      <c r="O2" s="270"/>
      <c r="P2" s="270"/>
      <c r="Q2" s="14"/>
    </row>
    <row r="3" spans="1:27" ht="51" customHeight="1" thickBot="1" x14ac:dyDescent="0.3">
      <c r="A3" s="252"/>
      <c r="B3" s="191"/>
      <c r="C3" s="191"/>
      <c r="D3" s="191"/>
      <c r="E3" s="191"/>
      <c r="F3" s="191"/>
      <c r="G3" s="191"/>
      <c r="H3" s="191"/>
      <c r="I3" s="191"/>
      <c r="J3" s="191"/>
      <c r="K3" s="191"/>
      <c r="L3" s="191"/>
      <c r="M3" s="191"/>
      <c r="N3" s="191"/>
      <c r="O3" s="191"/>
      <c r="P3" s="191"/>
      <c r="Q3" s="14"/>
    </row>
    <row r="4" spans="1:27" s="1" customFormat="1" ht="16.5" thickBot="1" x14ac:dyDescent="0.3">
      <c r="A4" s="271" t="s">
        <v>0</v>
      </c>
      <c r="B4" s="273" t="s">
        <v>1</v>
      </c>
      <c r="C4" s="271" t="s">
        <v>2</v>
      </c>
      <c r="D4" s="275" t="s">
        <v>3</v>
      </c>
      <c r="E4" s="273" t="s">
        <v>4</v>
      </c>
      <c r="F4" s="266" t="s">
        <v>5</v>
      </c>
      <c r="G4" s="266" t="s">
        <v>6</v>
      </c>
      <c r="H4" s="266" t="s">
        <v>7</v>
      </c>
      <c r="I4" s="268" t="s">
        <v>8</v>
      </c>
      <c r="J4" s="268" t="s">
        <v>9</v>
      </c>
      <c r="K4" s="277" t="s">
        <v>1138</v>
      </c>
      <c r="L4" s="278"/>
      <c r="M4" s="278"/>
      <c r="N4" s="278"/>
      <c r="O4" s="278"/>
      <c r="P4" s="278"/>
      <c r="Q4" s="278"/>
      <c r="R4" s="278"/>
      <c r="S4" s="278"/>
      <c r="T4" s="278"/>
      <c r="U4" s="278"/>
      <c r="V4" s="278"/>
      <c r="W4" s="278"/>
      <c r="X4" s="279"/>
      <c r="Y4" s="265" t="s">
        <v>1133</v>
      </c>
      <c r="Z4" s="265"/>
      <c r="AA4" s="265"/>
    </row>
    <row r="5" spans="1:27" s="1" customFormat="1" ht="47.25" x14ac:dyDescent="0.25">
      <c r="A5" s="272"/>
      <c r="B5" s="274"/>
      <c r="C5" s="272"/>
      <c r="D5" s="276"/>
      <c r="E5" s="274"/>
      <c r="F5" s="267"/>
      <c r="G5" s="267"/>
      <c r="H5" s="267"/>
      <c r="I5" s="269"/>
      <c r="J5" s="269" t="s">
        <v>9</v>
      </c>
      <c r="K5" s="7" t="s">
        <v>10</v>
      </c>
      <c r="L5" s="7" t="s">
        <v>11</v>
      </c>
      <c r="M5" s="7" t="s">
        <v>12</v>
      </c>
      <c r="N5" s="7" t="s">
        <v>13</v>
      </c>
      <c r="O5" s="6" t="s">
        <v>14</v>
      </c>
      <c r="P5" s="6" t="s">
        <v>15</v>
      </c>
      <c r="Q5" s="6" t="s">
        <v>16</v>
      </c>
      <c r="R5" s="6" t="s">
        <v>17</v>
      </c>
      <c r="S5" s="6" t="s">
        <v>18</v>
      </c>
      <c r="T5" s="6" t="s">
        <v>19</v>
      </c>
      <c r="U5" s="6" t="s">
        <v>20</v>
      </c>
      <c r="V5" s="6" t="s">
        <v>21</v>
      </c>
      <c r="W5" s="7" t="s">
        <v>22</v>
      </c>
      <c r="X5" s="7" t="s">
        <v>23</v>
      </c>
      <c r="Y5" s="2" t="s">
        <v>394</v>
      </c>
      <c r="Z5" s="3" t="s">
        <v>1134</v>
      </c>
      <c r="AA5" s="3" t="s">
        <v>1135</v>
      </c>
    </row>
    <row r="6" spans="1:27" s="14" customFormat="1" ht="84.75" customHeight="1" x14ac:dyDescent="0.25">
      <c r="A6" s="43" t="s">
        <v>297</v>
      </c>
      <c r="B6" s="43" t="s">
        <v>340</v>
      </c>
      <c r="C6" s="43" t="s">
        <v>306</v>
      </c>
      <c r="D6" s="43" t="s">
        <v>338</v>
      </c>
      <c r="E6" s="43" t="s">
        <v>338</v>
      </c>
      <c r="F6" s="30" t="s">
        <v>170</v>
      </c>
      <c r="G6" s="30" t="s">
        <v>175</v>
      </c>
      <c r="H6" s="30" t="s">
        <v>180</v>
      </c>
      <c r="I6" s="28" t="s">
        <v>341</v>
      </c>
      <c r="J6" s="30" t="s">
        <v>10</v>
      </c>
      <c r="K6" s="30" t="s">
        <v>32</v>
      </c>
      <c r="L6" s="30"/>
      <c r="M6" s="30"/>
      <c r="N6" s="30"/>
      <c r="O6" s="30"/>
      <c r="P6" s="30"/>
      <c r="Q6" s="30"/>
      <c r="R6" s="30"/>
      <c r="S6" s="30"/>
      <c r="T6" s="30"/>
      <c r="U6" s="30"/>
      <c r="V6" s="30"/>
      <c r="W6" s="30"/>
      <c r="X6" s="30"/>
      <c r="Y6" s="193">
        <v>93.5</v>
      </c>
      <c r="Z6" s="214">
        <v>0</v>
      </c>
      <c r="AA6" s="214">
        <v>0</v>
      </c>
    </row>
    <row r="7" spans="1:27" s="14" customFormat="1" ht="84.75" customHeight="1" x14ac:dyDescent="0.25">
      <c r="A7" s="51" t="s">
        <v>297</v>
      </c>
      <c r="B7" s="51" t="s">
        <v>340</v>
      </c>
      <c r="C7" s="51" t="s">
        <v>306</v>
      </c>
      <c r="D7" s="51" t="s">
        <v>338</v>
      </c>
      <c r="E7" s="51" t="s">
        <v>338</v>
      </c>
      <c r="F7" s="25" t="s">
        <v>170</v>
      </c>
      <c r="G7" s="25" t="s">
        <v>175</v>
      </c>
      <c r="H7" s="25" t="s">
        <v>180</v>
      </c>
      <c r="I7" s="23" t="s">
        <v>342</v>
      </c>
      <c r="J7" s="25" t="s">
        <v>10</v>
      </c>
      <c r="K7" s="25" t="s">
        <v>32</v>
      </c>
      <c r="L7" s="25"/>
      <c r="M7" s="25"/>
      <c r="N7" s="25"/>
      <c r="O7" s="25"/>
      <c r="P7" s="25"/>
      <c r="Q7" s="25"/>
      <c r="R7" s="25"/>
      <c r="S7" s="25"/>
      <c r="T7" s="25"/>
      <c r="U7" s="25"/>
      <c r="V7" s="25"/>
      <c r="W7" s="25"/>
      <c r="X7" s="25"/>
      <c r="Y7" s="192" t="s">
        <v>343</v>
      </c>
      <c r="Z7" s="214">
        <v>0</v>
      </c>
      <c r="AA7" s="214">
        <v>0</v>
      </c>
    </row>
  </sheetData>
  <mergeCells count="13">
    <mergeCell ref="Y4:AA4"/>
    <mergeCell ref="B1:P2"/>
    <mergeCell ref="A4:A5"/>
    <mergeCell ref="B4:B5"/>
    <mergeCell ref="C4:C5"/>
    <mergeCell ref="D4:D5"/>
    <mergeCell ref="E4:E5"/>
    <mergeCell ref="F4:F5"/>
    <mergeCell ref="G4:G5"/>
    <mergeCell ref="H4:H5"/>
    <mergeCell ref="I4:I5"/>
    <mergeCell ref="J4:J5"/>
    <mergeCell ref="K4:X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2F051-AB28-4878-8943-558B39764E7F}">
  <dimension ref="A1:AA285"/>
  <sheetViews>
    <sheetView zoomScale="70" zoomScaleNormal="70" workbookViewId="0">
      <selection activeCell="A44" sqref="A44:XFD70"/>
    </sheetView>
  </sheetViews>
  <sheetFormatPr baseColWidth="10" defaultColWidth="11.42578125" defaultRowHeight="15" x14ac:dyDescent="0.25"/>
  <cols>
    <col min="1" max="1" width="12.42578125" style="181" customWidth="1"/>
    <col min="2" max="3" width="21.42578125" customWidth="1"/>
    <col min="4" max="4" width="29.85546875" customWidth="1"/>
    <col min="5" max="5" width="23.28515625" style="181" customWidth="1"/>
    <col min="6" max="6" width="35.7109375" style="181" customWidth="1"/>
    <col min="7" max="7" width="29" customWidth="1"/>
    <col min="8" max="8" width="35.7109375" customWidth="1"/>
    <col min="9" max="9" width="42.7109375" customWidth="1"/>
    <col min="10" max="10" width="14.140625" customWidth="1"/>
    <col min="11" max="11" width="16.140625" customWidth="1"/>
    <col min="12" max="15" width="14.28515625" customWidth="1"/>
    <col min="16" max="16" width="20" customWidth="1"/>
    <col min="17" max="17" width="14.28515625" customWidth="1"/>
    <col min="18" max="18" width="15.5703125" customWidth="1"/>
    <col min="19" max="20" width="14.28515625" customWidth="1"/>
    <col min="21" max="21" width="21.85546875" customWidth="1"/>
    <col min="22" max="22" width="20.5703125" customWidth="1"/>
    <col min="23" max="23" width="22" customWidth="1"/>
    <col min="24" max="24" width="30" customWidth="1"/>
    <col min="25" max="25" width="25.85546875" customWidth="1"/>
    <col min="26" max="27" width="19.85546875" style="14" customWidth="1"/>
    <col min="28" max="16384" width="11.42578125" style="14"/>
  </cols>
  <sheetData>
    <row r="1" spans="1:27" s="22" customFormat="1" ht="53.25" customHeight="1" x14ac:dyDescent="0.25">
      <c r="A1" s="15" t="s">
        <v>0</v>
      </c>
      <c r="B1" s="15" t="s">
        <v>1</v>
      </c>
      <c r="C1" s="15" t="s">
        <v>2</v>
      </c>
      <c r="D1" s="15" t="s">
        <v>3</v>
      </c>
      <c r="E1" s="15" t="s">
        <v>4</v>
      </c>
      <c r="F1" s="16" t="s">
        <v>5</v>
      </c>
      <c r="G1" s="16" t="s">
        <v>6</v>
      </c>
      <c r="H1" s="16" t="s">
        <v>7</v>
      </c>
      <c r="I1" s="17" t="s">
        <v>8</v>
      </c>
      <c r="J1" s="16" t="s">
        <v>9</v>
      </c>
      <c r="K1" s="18" t="s">
        <v>10</v>
      </c>
      <c r="L1" s="18" t="s">
        <v>11</v>
      </c>
      <c r="M1" s="18" t="s">
        <v>12</v>
      </c>
      <c r="N1" s="18" t="s">
        <v>13</v>
      </c>
      <c r="O1" s="18" t="s">
        <v>14</v>
      </c>
      <c r="P1" s="18" t="s">
        <v>15</v>
      </c>
      <c r="Q1" s="18" t="s">
        <v>16</v>
      </c>
      <c r="R1" s="18" t="s">
        <v>17</v>
      </c>
      <c r="S1" s="18" t="s">
        <v>18</v>
      </c>
      <c r="T1" s="18" t="s">
        <v>19</v>
      </c>
      <c r="U1" s="18" t="s">
        <v>20</v>
      </c>
      <c r="V1" s="18" t="s">
        <v>21</v>
      </c>
      <c r="W1" s="18" t="s">
        <v>22</v>
      </c>
      <c r="X1" s="18" t="s">
        <v>23</v>
      </c>
      <c r="Y1" s="2" t="s">
        <v>418</v>
      </c>
      <c r="Z1" s="213" t="s">
        <v>1136</v>
      </c>
      <c r="AA1" s="213" t="s">
        <v>1137</v>
      </c>
    </row>
    <row r="2" spans="1:27" s="27" customFormat="1" ht="114.75" hidden="1" customHeight="1" x14ac:dyDescent="0.25">
      <c r="A2" s="23" t="s">
        <v>378</v>
      </c>
      <c r="B2" s="23" t="s">
        <v>236</v>
      </c>
      <c r="C2" s="23" t="s">
        <v>194</v>
      </c>
      <c r="D2" s="23" t="s">
        <v>379</v>
      </c>
      <c r="E2" s="23" t="s">
        <v>379</v>
      </c>
      <c r="F2" s="24" t="s">
        <v>170</v>
      </c>
      <c r="G2" s="23" t="s">
        <v>175</v>
      </c>
      <c r="H2" s="23" t="s">
        <v>180</v>
      </c>
      <c r="I2" s="23" t="s">
        <v>433</v>
      </c>
      <c r="J2" s="25" t="s">
        <v>36</v>
      </c>
      <c r="K2" s="25"/>
      <c r="L2" s="25"/>
      <c r="M2" s="25"/>
      <c r="N2" s="25"/>
      <c r="O2" s="25"/>
      <c r="P2" s="25"/>
      <c r="Q2" s="25"/>
      <c r="R2" s="25"/>
      <c r="S2" s="25"/>
      <c r="T2" s="25"/>
      <c r="U2" s="25"/>
      <c r="V2" s="25"/>
      <c r="W2" s="25"/>
      <c r="X2" s="25"/>
      <c r="Y2" s="192">
        <v>50</v>
      </c>
      <c r="Z2" s="214">
        <v>0</v>
      </c>
      <c r="AA2" s="214">
        <v>1</v>
      </c>
    </row>
    <row r="3" spans="1:27" s="27" customFormat="1" ht="114.75" hidden="1" customHeight="1" x14ac:dyDescent="0.25">
      <c r="A3" s="28" t="s">
        <v>378</v>
      </c>
      <c r="B3" s="28" t="s">
        <v>236</v>
      </c>
      <c r="C3" s="28" t="s">
        <v>194</v>
      </c>
      <c r="D3" s="28" t="s">
        <v>379</v>
      </c>
      <c r="E3" s="28" t="s">
        <v>379</v>
      </c>
      <c r="F3" s="29" t="s">
        <v>170</v>
      </c>
      <c r="G3" s="28" t="s">
        <v>175</v>
      </c>
      <c r="H3" s="28" t="s">
        <v>180</v>
      </c>
      <c r="I3" s="28" t="s">
        <v>380</v>
      </c>
      <c r="J3" s="30" t="s">
        <v>36</v>
      </c>
      <c r="K3" s="30"/>
      <c r="L3" s="30"/>
      <c r="M3" s="30"/>
      <c r="N3" s="30"/>
      <c r="O3" s="30"/>
      <c r="P3" s="30"/>
      <c r="Q3" s="30"/>
      <c r="R3" s="30"/>
      <c r="S3" s="30"/>
      <c r="T3" s="30"/>
      <c r="U3" s="30"/>
      <c r="V3" s="30"/>
      <c r="W3" s="30"/>
      <c r="X3" s="30"/>
      <c r="Y3" s="193">
        <v>100</v>
      </c>
      <c r="Z3" s="214">
        <v>0.49989999999999996</v>
      </c>
      <c r="AA3" s="214">
        <v>0.49980000000000002</v>
      </c>
    </row>
    <row r="4" spans="1:27" s="27" customFormat="1" ht="114.75" hidden="1" customHeight="1" x14ac:dyDescent="0.25">
      <c r="A4" s="23" t="s">
        <v>378</v>
      </c>
      <c r="B4" s="23" t="s">
        <v>236</v>
      </c>
      <c r="C4" s="23" t="s">
        <v>194</v>
      </c>
      <c r="D4" s="23" t="s">
        <v>379</v>
      </c>
      <c r="E4" s="23" t="s">
        <v>379</v>
      </c>
      <c r="F4" s="24" t="s">
        <v>170</v>
      </c>
      <c r="G4" s="23" t="s">
        <v>175</v>
      </c>
      <c r="H4" s="23" t="s">
        <v>180</v>
      </c>
      <c r="I4" s="23" t="s">
        <v>381</v>
      </c>
      <c r="J4" s="25" t="s">
        <v>36</v>
      </c>
      <c r="K4" s="25"/>
      <c r="L4" s="25"/>
      <c r="M4" s="25"/>
      <c r="N4" s="25"/>
      <c r="O4" s="25"/>
      <c r="P4" s="25"/>
      <c r="Q4" s="25"/>
      <c r="R4" s="25"/>
      <c r="S4" s="25"/>
      <c r="T4" s="25"/>
      <c r="U4" s="25"/>
      <c r="V4" s="25"/>
      <c r="W4" s="25"/>
      <c r="X4" s="25"/>
      <c r="Y4" s="194">
        <v>502800000</v>
      </c>
      <c r="Z4" s="214">
        <v>0.1569796678599841</v>
      </c>
      <c r="AA4" s="214">
        <v>0.33333333333333331</v>
      </c>
    </row>
    <row r="5" spans="1:27" s="27" customFormat="1" ht="114.75" hidden="1" customHeight="1" x14ac:dyDescent="0.25">
      <c r="A5" s="28" t="s">
        <v>378</v>
      </c>
      <c r="B5" s="28" t="s">
        <v>236</v>
      </c>
      <c r="C5" s="28" t="s">
        <v>194</v>
      </c>
      <c r="D5" s="28" t="s">
        <v>379</v>
      </c>
      <c r="E5" s="28" t="s">
        <v>379</v>
      </c>
      <c r="F5" s="29" t="s">
        <v>170</v>
      </c>
      <c r="G5" s="28" t="s">
        <v>175</v>
      </c>
      <c r="H5" s="28" t="s">
        <v>180</v>
      </c>
      <c r="I5" s="28" t="s">
        <v>382</v>
      </c>
      <c r="J5" s="30" t="s">
        <v>36</v>
      </c>
      <c r="K5" s="30"/>
      <c r="L5" s="30"/>
      <c r="M5" s="30"/>
      <c r="N5" s="30"/>
      <c r="O5" s="30"/>
      <c r="P5" s="30"/>
      <c r="Q5" s="30"/>
      <c r="R5" s="30"/>
      <c r="S5" s="30"/>
      <c r="T5" s="30"/>
      <c r="U5" s="30"/>
      <c r="V5" s="30"/>
      <c r="W5" s="30"/>
      <c r="X5" s="30"/>
      <c r="Y5" s="193">
        <v>100</v>
      </c>
      <c r="Z5" s="214">
        <v>0.5</v>
      </c>
      <c r="AA5" s="214">
        <v>0.5</v>
      </c>
    </row>
    <row r="6" spans="1:27" s="27" customFormat="1" ht="114.75" hidden="1" customHeight="1" x14ac:dyDescent="0.25">
      <c r="A6" s="23" t="s">
        <v>378</v>
      </c>
      <c r="B6" s="23" t="s">
        <v>236</v>
      </c>
      <c r="C6" s="23" t="s">
        <v>194</v>
      </c>
      <c r="D6" s="23" t="s">
        <v>379</v>
      </c>
      <c r="E6" s="23" t="s">
        <v>379</v>
      </c>
      <c r="F6" s="24" t="s">
        <v>170</v>
      </c>
      <c r="G6" s="23" t="s">
        <v>175</v>
      </c>
      <c r="H6" s="23" t="s">
        <v>180</v>
      </c>
      <c r="I6" s="23" t="s">
        <v>383</v>
      </c>
      <c r="J6" s="25" t="s">
        <v>36</v>
      </c>
      <c r="K6" s="25"/>
      <c r="L6" s="25"/>
      <c r="M6" s="25"/>
      <c r="N6" s="25"/>
      <c r="O6" s="25"/>
      <c r="P6" s="25"/>
      <c r="Q6" s="25"/>
      <c r="R6" s="25"/>
      <c r="S6" s="25"/>
      <c r="T6" s="25"/>
      <c r="U6" s="25"/>
      <c r="V6" s="25"/>
      <c r="W6" s="25"/>
      <c r="X6" s="25"/>
      <c r="Y6" s="192">
        <v>100</v>
      </c>
      <c r="Z6" s="214">
        <v>0.82</v>
      </c>
      <c r="AA6" s="214">
        <v>1</v>
      </c>
    </row>
    <row r="7" spans="1:27" s="27" customFormat="1" ht="84.75" hidden="1" customHeight="1" x14ac:dyDescent="0.25">
      <c r="A7" s="30" t="s">
        <v>378</v>
      </c>
      <c r="B7" s="30" t="s">
        <v>384</v>
      </c>
      <c r="C7" s="30" t="s">
        <v>385</v>
      </c>
      <c r="D7" s="30" t="s">
        <v>386</v>
      </c>
      <c r="E7" s="30" t="s">
        <v>386</v>
      </c>
      <c r="F7" s="29" t="s">
        <v>170</v>
      </c>
      <c r="G7" s="29" t="s">
        <v>175</v>
      </c>
      <c r="H7" s="29" t="s">
        <v>180</v>
      </c>
      <c r="I7" s="28" t="s">
        <v>387</v>
      </c>
      <c r="J7" s="30" t="s">
        <v>36</v>
      </c>
      <c r="K7" s="30"/>
      <c r="L7" s="30"/>
      <c r="M7" s="30"/>
      <c r="N7" s="30"/>
      <c r="O7" s="30"/>
      <c r="P7" s="30"/>
      <c r="Q7" s="30"/>
      <c r="R7" s="30"/>
      <c r="S7" s="30"/>
      <c r="T7" s="30"/>
      <c r="U7" s="30"/>
      <c r="V7" s="30"/>
      <c r="W7" s="30"/>
      <c r="X7" s="30"/>
      <c r="Y7" s="195">
        <v>2</v>
      </c>
      <c r="Z7" s="214">
        <v>0</v>
      </c>
      <c r="AA7" s="214">
        <v>0.5</v>
      </c>
    </row>
    <row r="8" spans="1:27" s="27" customFormat="1" ht="84.75" hidden="1" customHeight="1" x14ac:dyDescent="0.25">
      <c r="A8" s="30" t="s">
        <v>378</v>
      </c>
      <c r="B8" s="30" t="s">
        <v>384</v>
      </c>
      <c r="C8" s="30" t="s">
        <v>385</v>
      </c>
      <c r="D8" s="30" t="s">
        <v>386</v>
      </c>
      <c r="E8" s="30" t="s">
        <v>386</v>
      </c>
      <c r="F8" s="29" t="s">
        <v>170</v>
      </c>
      <c r="G8" s="29" t="s">
        <v>175</v>
      </c>
      <c r="H8" s="36" t="s">
        <v>180</v>
      </c>
      <c r="I8" s="36" t="s">
        <v>388</v>
      </c>
      <c r="J8" s="30" t="s">
        <v>36</v>
      </c>
      <c r="K8" s="30"/>
      <c r="L8" s="30"/>
      <c r="M8" s="30"/>
      <c r="N8" s="30"/>
      <c r="O8" s="30"/>
      <c r="P8" s="30"/>
      <c r="Q8" s="30"/>
      <c r="R8" s="30"/>
      <c r="S8" s="30"/>
      <c r="T8" s="30"/>
      <c r="U8" s="30"/>
      <c r="V8" s="30"/>
      <c r="W8" s="30"/>
      <c r="X8" s="30"/>
      <c r="Y8" s="195">
        <v>2</v>
      </c>
      <c r="Z8" s="214">
        <v>0</v>
      </c>
      <c r="AA8" s="214">
        <v>0.5</v>
      </c>
    </row>
    <row r="9" spans="1:27" s="27" customFormat="1" ht="84.75" hidden="1" customHeight="1" x14ac:dyDescent="0.25">
      <c r="A9" s="30" t="s">
        <v>378</v>
      </c>
      <c r="B9" s="30" t="s">
        <v>384</v>
      </c>
      <c r="C9" s="30" t="s">
        <v>385</v>
      </c>
      <c r="D9" s="30" t="s">
        <v>386</v>
      </c>
      <c r="E9" s="30" t="s">
        <v>386</v>
      </c>
      <c r="F9" s="29" t="s">
        <v>170</v>
      </c>
      <c r="G9" s="29" t="s">
        <v>175</v>
      </c>
      <c r="H9" s="36" t="s">
        <v>180</v>
      </c>
      <c r="I9" s="36" t="s">
        <v>389</v>
      </c>
      <c r="J9" s="30" t="s">
        <v>36</v>
      </c>
      <c r="K9" s="30"/>
      <c r="L9" s="30"/>
      <c r="M9" s="30"/>
      <c r="N9" s="30"/>
      <c r="O9" s="30"/>
      <c r="P9" s="30"/>
      <c r="Q9" s="30"/>
      <c r="R9" s="30"/>
      <c r="S9" s="30"/>
      <c r="T9" s="30"/>
      <c r="U9" s="30"/>
      <c r="V9" s="30"/>
      <c r="W9" s="30"/>
      <c r="X9" s="30"/>
      <c r="Y9" s="195">
        <v>2</v>
      </c>
      <c r="Z9" s="214">
        <v>0</v>
      </c>
      <c r="AA9" s="214">
        <v>0.5</v>
      </c>
    </row>
    <row r="10" spans="1:27" s="27" customFormat="1" ht="84.75" hidden="1" customHeight="1" x14ac:dyDescent="0.25">
      <c r="A10" s="30" t="s">
        <v>378</v>
      </c>
      <c r="B10" s="30" t="s">
        <v>384</v>
      </c>
      <c r="C10" s="30" t="s">
        <v>385</v>
      </c>
      <c r="D10" s="30" t="s">
        <v>386</v>
      </c>
      <c r="E10" s="30" t="s">
        <v>386</v>
      </c>
      <c r="F10" s="29" t="s">
        <v>170</v>
      </c>
      <c r="G10" s="29" t="s">
        <v>175</v>
      </c>
      <c r="H10" s="36" t="s">
        <v>180</v>
      </c>
      <c r="I10" s="36" t="s">
        <v>390</v>
      </c>
      <c r="J10" s="30" t="s">
        <v>36</v>
      </c>
      <c r="K10" s="30"/>
      <c r="L10" s="30"/>
      <c r="M10" s="30"/>
      <c r="N10" s="30"/>
      <c r="O10" s="30"/>
      <c r="P10" s="30"/>
      <c r="Q10" s="30"/>
      <c r="R10" s="30"/>
      <c r="S10" s="30"/>
      <c r="T10" s="30"/>
      <c r="U10" s="30"/>
      <c r="V10" s="30"/>
      <c r="W10" s="30"/>
      <c r="X10" s="30"/>
      <c r="Y10" s="195">
        <v>1</v>
      </c>
      <c r="Z10" s="214">
        <v>0</v>
      </c>
      <c r="AA10" s="214">
        <v>0</v>
      </c>
    </row>
    <row r="11" spans="1:27" s="27" customFormat="1" ht="84.75" hidden="1" customHeight="1" x14ac:dyDescent="0.25">
      <c r="A11" s="30" t="s">
        <v>378</v>
      </c>
      <c r="B11" s="30" t="s">
        <v>384</v>
      </c>
      <c r="C11" s="30" t="s">
        <v>385</v>
      </c>
      <c r="D11" s="30" t="s">
        <v>386</v>
      </c>
      <c r="E11" s="30" t="s">
        <v>386</v>
      </c>
      <c r="F11" s="29" t="s">
        <v>170</v>
      </c>
      <c r="G11" s="29" t="s">
        <v>175</v>
      </c>
      <c r="H11" s="36" t="s">
        <v>180</v>
      </c>
      <c r="I11" s="36" t="s">
        <v>391</v>
      </c>
      <c r="J11" s="30" t="s">
        <v>36</v>
      </c>
      <c r="K11" s="30"/>
      <c r="L11" s="30"/>
      <c r="M11" s="30"/>
      <c r="N11" s="30"/>
      <c r="O11" s="30"/>
      <c r="P11" s="30"/>
      <c r="Q11" s="30"/>
      <c r="R11" s="30"/>
      <c r="S11" s="30"/>
      <c r="T11" s="30"/>
      <c r="U11" s="30"/>
      <c r="V11" s="30"/>
      <c r="W11" s="30"/>
      <c r="X11" s="30"/>
      <c r="Y11" s="195">
        <v>100</v>
      </c>
      <c r="Z11" s="214">
        <v>0</v>
      </c>
      <c r="AA11" s="214">
        <v>1</v>
      </c>
    </row>
    <row r="12" spans="1:27" s="27" customFormat="1" ht="84.75" hidden="1" customHeight="1" x14ac:dyDescent="0.25">
      <c r="A12" s="30" t="s">
        <v>378</v>
      </c>
      <c r="B12" s="30" t="s">
        <v>384</v>
      </c>
      <c r="C12" s="30" t="s">
        <v>385</v>
      </c>
      <c r="D12" s="30" t="s">
        <v>386</v>
      </c>
      <c r="E12" s="30" t="s">
        <v>386</v>
      </c>
      <c r="F12" s="29" t="s">
        <v>170</v>
      </c>
      <c r="G12" s="29" t="s">
        <v>175</v>
      </c>
      <c r="H12" s="36" t="s">
        <v>180</v>
      </c>
      <c r="I12" s="36" t="s">
        <v>392</v>
      </c>
      <c r="J12" s="30" t="s">
        <v>36</v>
      </c>
      <c r="K12" s="30"/>
      <c r="L12" s="30"/>
      <c r="M12" s="30"/>
      <c r="N12" s="30"/>
      <c r="O12" s="30"/>
      <c r="P12" s="30"/>
      <c r="Q12" s="30"/>
      <c r="R12" s="30"/>
      <c r="S12" s="30"/>
      <c r="T12" s="30"/>
      <c r="U12" s="30"/>
      <c r="V12" s="30"/>
      <c r="W12" s="30"/>
      <c r="X12" s="30"/>
      <c r="Y12" s="195">
        <v>100</v>
      </c>
      <c r="Z12" s="214">
        <v>0.25</v>
      </c>
      <c r="AA12" s="214">
        <v>0.5</v>
      </c>
    </row>
    <row r="13" spans="1:27" s="27" customFormat="1" ht="84.75" hidden="1" customHeight="1" x14ac:dyDescent="0.25">
      <c r="A13" s="30" t="s">
        <v>378</v>
      </c>
      <c r="B13" s="30" t="s">
        <v>384</v>
      </c>
      <c r="C13" s="30" t="s">
        <v>385</v>
      </c>
      <c r="D13" s="30" t="s">
        <v>386</v>
      </c>
      <c r="E13" s="30" t="s">
        <v>386</v>
      </c>
      <c r="F13" s="29" t="s">
        <v>170</v>
      </c>
      <c r="G13" s="29" t="s">
        <v>175</v>
      </c>
      <c r="H13" s="36" t="s">
        <v>180</v>
      </c>
      <c r="I13" s="36" t="s">
        <v>393</v>
      </c>
      <c r="J13" s="30" t="s">
        <v>36</v>
      </c>
      <c r="K13" s="30"/>
      <c r="L13" s="30"/>
      <c r="M13" s="30"/>
      <c r="N13" s="30"/>
      <c r="O13" s="30"/>
      <c r="P13" s="30"/>
      <c r="Q13" s="30"/>
      <c r="R13" s="30"/>
      <c r="S13" s="30"/>
      <c r="T13" s="30"/>
      <c r="U13" s="30"/>
      <c r="V13" s="30"/>
      <c r="W13" s="30"/>
      <c r="X13" s="30"/>
      <c r="Y13" s="195">
        <v>100</v>
      </c>
      <c r="Z13" s="214">
        <v>0</v>
      </c>
      <c r="AA13" s="214">
        <v>0.5</v>
      </c>
    </row>
    <row r="14" spans="1:27" ht="84.75" hidden="1" customHeight="1" x14ac:dyDescent="0.25">
      <c r="A14" s="43" t="s">
        <v>297</v>
      </c>
      <c r="B14" s="43" t="s">
        <v>298</v>
      </c>
      <c r="C14" s="43" t="s">
        <v>299</v>
      </c>
      <c r="D14" s="43" t="s">
        <v>300</v>
      </c>
      <c r="E14" s="43" t="s">
        <v>300</v>
      </c>
      <c r="F14" s="30" t="s">
        <v>170</v>
      </c>
      <c r="G14" s="30" t="s">
        <v>175</v>
      </c>
      <c r="H14" s="30" t="s">
        <v>180</v>
      </c>
      <c r="I14" s="28" t="s">
        <v>301</v>
      </c>
      <c r="J14" s="30" t="s">
        <v>36</v>
      </c>
      <c r="K14" s="30"/>
      <c r="L14" s="30"/>
      <c r="M14" s="30"/>
      <c r="N14" s="30"/>
      <c r="O14" s="30"/>
      <c r="P14" s="30"/>
      <c r="Q14" s="30"/>
      <c r="R14" s="30"/>
      <c r="S14" s="30"/>
      <c r="T14" s="30"/>
      <c r="U14" s="30"/>
      <c r="V14" s="30"/>
      <c r="W14" s="30"/>
      <c r="X14" s="30"/>
      <c r="Y14" s="196">
        <v>24200000</v>
      </c>
      <c r="Z14" s="214">
        <v>0.69264115702479334</v>
      </c>
      <c r="AA14" s="214">
        <v>0.45454545454545453</v>
      </c>
    </row>
    <row r="15" spans="1:27" ht="84.75" hidden="1" customHeight="1" x14ac:dyDescent="0.25">
      <c r="A15" s="43" t="s">
        <v>297</v>
      </c>
      <c r="B15" s="43" t="s">
        <v>298</v>
      </c>
      <c r="C15" s="43" t="s">
        <v>299</v>
      </c>
      <c r="D15" s="43" t="s">
        <v>300</v>
      </c>
      <c r="E15" s="43" t="s">
        <v>300</v>
      </c>
      <c r="F15" s="30" t="s">
        <v>170</v>
      </c>
      <c r="G15" s="30" t="s">
        <v>175</v>
      </c>
      <c r="H15" s="30" t="s">
        <v>180</v>
      </c>
      <c r="I15" s="28" t="s">
        <v>302</v>
      </c>
      <c r="J15" s="30" t="s">
        <v>36</v>
      </c>
      <c r="K15" s="30"/>
      <c r="L15" s="30"/>
      <c r="M15" s="30"/>
      <c r="N15" s="30"/>
      <c r="O15" s="30"/>
      <c r="P15" s="30"/>
      <c r="Q15" s="30"/>
      <c r="R15" s="30"/>
      <c r="S15" s="30"/>
      <c r="T15" s="30"/>
      <c r="U15" s="30"/>
      <c r="V15" s="30"/>
      <c r="W15" s="30"/>
      <c r="X15" s="30"/>
      <c r="Y15" s="196">
        <v>82500500</v>
      </c>
      <c r="Z15" s="214">
        <v>0.7799887515833237</v>
      </c>
      <c r="AA15" s="214">
        <v>0.5333301010296907</v>
      </c>
    </row>
    <row r="16" spans="1:27" ht="84.75" hidden="1" customHeight="1" x14ac:dyDescent="0.25">
      <c r="A16" s="43" t="s">
        <v>297</v>
      </c>
      <c r="B16" s="43" t="s">
        <v>298</v>
      </c>
      <c r="C16" s="43" t="s">
        <v>299</v>
      </c>
      <c r="D16" s="43" t="s">
        <v>300</v>
      </c>
      <c r="E16" s="43" t="s">
        <v>300</v>
      </c>
      <c r="F16" s="30" t="s">
        <v>170</v>
      </c>
      <c r="G16" s="30" t="s">
        <v>175</v>
      </c>
      <c r="H16" s="30" t="s">
        <v>180</v>
      </c>
      <c r="I16" s="28" t="s">
        <v>303</v>
      </c>
      <c r="J16" s="30" t="s">
        <v>36</v>
      </c>
      <c r="K16" s="30"/>
      <c r="L16" s="30"/>
      <c r="M16" s="30"/>
      <c r="N16" s="30"/>
      <c r="O16" s="30"/>
      <c r="P16" s="30"/>
      <c r="Q16" s="30"/>
      <c r="R16" s="30"/>
      <c r="S16" s="30"/>
      <c r="T16" s="30"/>
      <c r="U16" s="30"/>
      <c r="V16" s="30"/>
      <c r="W16" s="30"/>
      <c r="X16" s="30"/>
      <c r="Y16" s="196">
        <v>2900</v>
      </c>
      <c r="Z16" s="214">
        <v>0.5</v>
      </c>
      <c r="AA16" s="214">
        <v>0.48965517241379308</v>
      </c>
    </row>
    <row r="17" spans="1:27" ht="84.75" hidden="1" customHeight="1" x14ac:dyDescent="0.25">
      <c r="A17" s="43" t="s">
        <v>297</v>
      </c>
      <c r="B17" s="43" t="s">
        <v>298</v>
      </c>
      <c r="C17" s="43" t="s">
        <v>299</v>
      </c>
      <c r="D17" s="43" t="s">
        <v>300</v>
      </c>
      <c r="E17" s="43" t="s">
        <v>300</v>
      </c>
      <c r="F17" s="30" t="s">
        <v>170</v>
      </c>
      <c r="G17" s="30" t="s">
        <v>175</v>
      </c>
      <c r="H17" s="30" t="s">
        <v>180</v>
      </c>
      <c r="I17" s="28" t="s">
        <v>304</v>
      </c>
      <c r="J17" s="30" t="s">
        <v>36</v>
      </c>
      <c r="K17" s="30"/>
      <c r="L17" s="30"/>
      <c r="M17" s="30"/>
      <c r="N17" s="30"/>
      <c r="O17" s="30"/>
      <c r="P17" s="30"/>
      <c r="Q17" s="30"/>
      <c r="R17" s="30"/>
      <c r="S17" s="30"/>
      <c r="T17" s="30"/>
      <c r="U17" s="30"/>
      <c r="V17" s="30"/>
      <c r="W17" s="30"/>
      <c r="X17" s="30"/>
      <c r="Y17" s="193">
        <v>110</v>
      </c>
      <c r="Z17" s="214">
        <v>0.67272727272727273</v>
      </c>
      <c r="AA17" s="214">
        <v>0.6</v>
      </c>
    </row>
    <row r="18" spans="1:27" ht="84.75" hidden="1" customHeight="1" x14ac:dyDescent="0.25">
      <c r="A18" s="43" t="s">
        <v>297</v>
      </c>
      <c r="B18" s="43" t="s">
        <v>298</v>
      </c>
      <c r="C18" s="43" t="s">
        <v>299</v>
      </c>
      <c r="D18" s="43" t="s">
        <v>300</v>
      </c>
      <c r="E18" s="43" t="s">
        <v>300</v>
      </c>
      <c r="F18" s="30" t="s">
        <v>170</v>
      </c>
      <c r="G18" s="30" t="s">
        <v>175</v>
      </c>
      <c r="H18" s="30" t="s">
        <v>180</v>
      </c>
      <c r="I18" s="28" t="s">
        <v>305</v>
      </c>
      <c r="J18" s="30" t="s">
        <v>36</v>
      </c>
      <c r="K18" s="30"/>
      <c r="L18" s="30"/>
      <c r="M18" s="30"/>
      <c r="N18" s="30"/>
      <c r="O18" s="30"/>
      <c r="P18" s="30"/>
      <c r="Q18" s="30"/>
      <c r="R18" s="30"/>
      <c r="S18" s="30"/>
      <c r="T18" s="30"/>
      <c r="U18" s="30"/>
      <c r="V18" s="30"/>
      <c r="W18" s="30"/>
      <c r="X18" s="30"/>
      <c r="Y18" s="196">
        <v>1600</v>
      </c>
      <c r="Z18" s="214">
        <v>0.61750000000000005</v>
      </c>
      <c r="AA18" s="214">
        <v>0.47499999999999998</v>
      </c>
    </row>
    <row r="19" spans="1:27" s="219" customFormat="1" ht="84.75" hidden="1" customHeight="1" x14ac:dyDescent="0.25">
      <c r="A19" s="216" t="s">
        <v>297</v>
      </c>
      <c r="B19" s="216" t="s">
        <v>25</v>
      </c>
      <c r="C19" s="216" t="s">
        <v>306</v>
      </c>
      <c r="D19" s="216" t="s">
        <v>307</v>
      </c>
      <c r="E19" s="216" t="s">
        <v>307</v>
      </c>
      <c r="F19" s="215" t="s">
        <v>170</v>
      </c>
      <c r="G19" s="215" t="s">
        <v>175</v>
      </c>
      <c r="H19" s="215" t="s">
        <v>180</v>
      </c>
      <c r="I19" s="217" t="s">
        <v>308</v>
      </c>
      <c r="J19" s="215" t="s">
        <v>36</v>
      </c>
      <c r="K19" s="215"/>
      <c r="L19" s="215"/>
      <c r="M19" s="215"/>
      <c r="N19" s="215"/>
      <c r="O19" s="215"/>
      <c r="P19" s="215"/>
      <c r="Q19" s="215"/>
      <c r="R19" s="215"/>
      <c r="S19" s="215"/>
      <c r="T19" s="215"/>
      <c r="U19" s="215"/>
      <c r="V19" s="215"/>
      <c r="W19" s="215"/>
      <c r="X19" s="215"/>
      <c r="Y19" s="218">
        <v>80</v>
      </c>
      <c r="Z19" s="214">
        <v>0.5</v>
      </c>
      <c r="AA19" s="214">
        <v>0.5</v>
      </c>
    </row>
    <row r="20" spans="1:27" ht="84.75" hidden="1" customHeight="1" x14ac:dyDescent="0.25">
      <c r="A20" s="43" t="s">
        <v>297</v>
      </c>
      <c r="B20" s="43" t="s">
        <v>309</v>
      </c>
      <c r="C20" s="43" t="s">
        <v>306</v>
      </c>
      <c r="D20" s="43" t="s">
        <v>307</v>
      </c>
      <c r="E20" s="43" t="s">
        <v>307</v>
      </c>
      <c r="F20" s="30" t="s">
        <v>170</v>
      </c>
      <c r="G20" s="30" t="s">
        <v>175</v>
      </c>
      <c r="H20" s="30" t="s">
        <v>180</v>
      </c>
      <c r="I20" s="36" t="s">
        <v>310</v>
      </c>
      <c r="J20" s="30" t="s">
        <v>36</v>
      </c>
      <c r="K20" s="30"/>
      <c r="L20" s="30"/>
      <c r="M20" s="30"/>
      <c r="N20" s="30"/>
      <c r="O20" s="30"/>
      <c r="P20" s="30"/>
      <c r="Q20" s="30"/>
      <c r="R20" s="30"/>
      <c r="S20" s="30"/>
      <c r="T20" s="30"/>
      <c r="U20" s="30"/>
      <c r="V20" s="30"/>
      <c r="W20" s="30"/>
      <c r="X20" s="30"/>
      <c r="Y20" s="193">
        <v>4</v>
      </c>
      <c r="Z20" s="214">
        <v>0.75</v>
      </c>
      <c r="AA20" s="214">
        <v>0.5</v>
      </c>
    </row>
    <row r="21" spans="1:27" s="219" customFormat="1" ht="84.75" hidden="1" customHeight="1" x14ac:dyDescent="0.25">
      <c r="A21" s="216" t="s">
        <v>297</v>
      </c>
      <c r="B21" s="216" t="s">
        <v>25</v>
      </c>
      <c r="C21" s="216" t="s">
        <v>306</v>
      </c>
      <c r="D21" s="216" t="s">
        <v>307</v>
      </c>
      <c r="E21" s="216" t="s">
        <v>307</v>
      </c>
      <c r="F21" s="215" t="s">
        <v>170</v>
      </c>
      <c r="G21" s="215" t="s">
        <v>175</v>
      </c>
      <c r="H21" s="215" t="s">
        <v>180</v>
      </c>
      <c r="I21" s="217" t="s">
        <v>311</v>
      </c>
      <c r="J21" s="215" t="s">
        <v>36</v>
      </c>
      <c r="K21" s="215"/>
      <c r="L21" s="215"/>
      <c r="M21" s="215"/>
      <c r="N21" s="215"/>
      <c r="O21" s="215"/>
      <c r="P21" s="215"/>
      <c r="Q21" s="215"/>
      <c r="R21" s="215"/>
      <c r="S21" s="215"/>
      <c r="T21" s="215"/>
      <c r="U21" s="215"/>
      <c r="V21" s="215"/>
      <c r="W21" s="215"/>
      <c r="X21" s="215"/>
      <c r="Y21" s="220">
        <v>1</v>
      </c>
      <c r="Z21" s="214">
        <v>0</v>
      </c>
      <c r="AA21" s="214">
        <v>1</v>
      </c>
    </row>
    <row r="22" spans="1:27" s="219" customFormat="1" ht="84.75" hidden="1" customHeight="1" x14ac:dyDescent="0.25">
      <c r="A22" s="216" t="s">
        <v>297</v>
      </c>
      <c r="B22" s="216" t="s">
        <v>25</v>
      </c>
      <c r="C22" s="216" t="s">
        <v>306</v>
      </c>
      <c r="D22" s="216" t="s">
        <v>307</v>
      </c>
      <c r="E22" s="216" t="s">
        <v>307</v>
      </c>
      <c r="F22" s="215" t="s">
        <v>170</v>
      </c>
      <c r="G22" s="215" t="s">
        <v>175</v>
      </c>
      <c r="H22" s="215" t="s">
        <v>180</v>
      </c>
      <c r="I22" s="217" t="s">
        <v>312</v>
      </c>
      <c r="J22" s="215" t="s">
        <v>36</v>
      </c>
      <c r="K22" s="215"/>
      <c r="L22" s="215"/>
      <c r="M22" s="215"/>
      <c r="N22" s="215"/>
      <c r="O22" s="215"/>
      <c r="P22" s="215"/>
      <c r="Q22" s="215"/>
      <c r="R22" s="215"/>
      <c r="S22" s="215"/>
      <c r="T22" s="215"/>
      <c r="U22" s="215"/>
      <c r="V22" s="215"/>
      <c r="W22" s="215"/>
      <c r="X22" s="215"/>
      <c r="Y22" s="221">
        <v>40</v>
      </c>
      <c r="Z22" s="214">
        <v>0.375</v>
      </c>
      <c r="AA22" s="214">
        <v>0.375</v>
      </c>
    </row>
    <row r="23" spans="1:27" ht="84.75" hidden="1" customHeight="1" x14ac:dyDescent="0.25">
      <c r="A23" s="51" t="s">
        <v>297</v>
      </c>
      <c r="B23" s="51" t="s">
        <v>309</v>
      </c>
      <c r="C23" s="51" t="s">
        <v>306</v>
      </c>
      <c r="D23" s="51" t="s">
        <v>307</v>
      </c>
      <c r="E23" s="51" t="s">
        <v>307</v>
      </c>
      <c r="F23" s="25" t="s">
        <v>170</v>
      </c>
      <c r="G23" s="25" t="s">
        <v>175</v>
      </c>
      <c r="H23" s="25" t="s">
        <v>180</v>
      </c>
      <c r="I23" s="52" t="s">
        <v>313</v>
      </c>
      <c r="J23" s="25" t="s">
        <v>36</v>
      </c>
      <c r="K23" s="25"/>
      <c r="L23" s="25"/>
      <c r="M23" s="25"/>
      <c r="N23" s="25"/>
      <c r="O23" s="25"/>
      <c r="P23" s="25"/>
      <c r="Q23" s="25"/>
      <c r="R23" s="25"/>
      <c r="S23" s="25"/>
      <c r="T23" s="25"/>
      <c r="U23" s="25"/>
      <c r="V23" s="25"/>
      <c r="W23" s="25"/>
      <c r="X23" s="25"/>
      <c r="Y23" s="192">
        <v>4</v>
      </c>
      <c r="Z23" s="214">
        <v>0.25</v>
      </c>
      <c r="AA23" s="214">
        <v>0.25</v>
      </c>
    </row>
    <row r="24" spans="1:27" ht="84.75" hidden="1" customHeight="1" x14ac:dyDescent="0.25">
      <c r="A24" s="43" t="s">
        <v>297</v>
      </c>
      <c r="B24" s="43" t="s">
        <v>309</v>
      </c>
      <c r="C24" s="43" t="s">
        <v>306</v>
      </c>
      <c r="D24" s="43" t="s">
        <v>307</v>
      </c>
      <c r="E24" s="43" t="s">
        <v>307</v>
      </c>
      <c r="F24" s="30" t="s">
        <v>170</v>
      </c>
      <c r="G24" s="30" t="s">
        <v>175</v>
      </c>
      <c r="H24" s="30" t="s">
        <v>180</v>
      </c>
      <c r="I24" s="36" t="s">
        <v>490</v>
      </c>
      <c r="J24" s="30" t="s">
        <v>36</v>
      </c>
      <c r="K24" s="30"/>
      <c r="L24" s="30"/>
      <c r="M24" s="30"/>
      <c r="N24" s="30"/>
      <c r="O24" s="30"/>
      <c r="P24" s="30"/>
      <c r="Q24" s="30"/>
      <c r="R24" s="30"/>
      <c r="S24" s="30"/>
      <c r="T24" s="30"/>
      <c r="U24" s="30"/>
      <c r="V24" s="30"/>
      <c r="W24" s="30"/>
      <c r="X24" s="30"/>
      <c r="Y24" s="199">
        <v>100</v>
      </c>
      <c r="Z24" s="214">
        <v>1</v>
      </c>
      <c r="AA24" s="214">
        <v>1</v>
      </c>
    </row>
    <row r="25" spans="1:27" ht="84.75" hidden="1" customHeight="1" x14ac:dyDescent="0.25">
      <c r="A25" s="51" t="s">
        <v>297</v>
      </c>
      <c r="B25" s="51" t="s">
        <v>309</v>
      </c>
      <c r="C25" s="51" t="s">
        <v>306</v>
      </c>
      <c r="D25" s="51" t="s">
        <v>307</v>
      </c>
      <c r="E25" s="51" t="s">
        <v>307</v>
      </c>
      <c r="F25" s="25" t="s">
        <v>170</v>
      </c>
      <c r="G25" s="25" t="s">
        <v>175</v>
      </c>
      <c r="H25" s="25" t="s">
        <v>180</v>
      </c>
      <c r="I25" s="52" t="s">
        <v>314</v>
      </c>
      <c r="J25" s="25" t="s">
        <v>36</v>
      </c>
      <c r="K25" s="25"/>
      <c r="L25" s="25"/>
      <c r="M25" s="25"/>
      <c r="N25" s="25"/>
      <c r="O25" s="25"/>
      <c r="P25" s="25"/>
      <c r="Q25" s="25"/>
      <c r="R25" s="25"/>
      <c r="S25" s="25"/>
      <c r="T25" s="25"/>
      <c r="U25" s="25"/>
      <c r="V25" s="25"/>
      <c r="W25" s="25"/>
      <c r="X25" s="25"/>
      <c r="Y25" s="197">
        <v>100</v>
      </c>
      <c r="Z25" s="214">
        <v>0.5</v>
      </c>
      <c r="AA25" s="214">
        <v>0.5</v>
      </c>
    </row>
    <row r="26" spans="1:27" s="219" customFormat="1" ht="84.75" hidden="1" customHeight="1" x14ac:dyDescent="0.25">
      <c r="A26" s="216" t="s">
        <v>297</v>
      </c>
      <c r="B26" s="216" t="s">
        <v>25</v>
      </c>
      <c r="C26" s="216" t="s">
        <v>306</v>
      </c>
      <c r="D26" s="216" t="s">
        <v>307</v>
      </c>
      <c r="E26" s="216" t="s">
        <v>307</v>
      </c>
      <c r="F26" s="215" t="s">
        <v>170</v>
      </c>
      <c r="G26" s="215" t="s">
        <v>175</v>
      </c>
      <c r="H26" s="215" t="s">
        <v>180</v>
      </c>
      <c r="I26" s="217" t="s">
        <v>315</v>
      </c>
      <c r="J26" s="215" t="s">
        <v>36</v>
      </c>
      <c r="K26" s="215"/>
      <c r="L26" s="215"/>
      <c r="M26" s="215"/>
      <c r="N26" s="215"/>
      <c r="O26" s="215"/>
      <c r="P26" s="215"/>
      <c r="Q26" s="215"/>
      <c r="R26" s="215"/>
      <c r="S26" s="215"/>
      <c r="T26" s="215"/>
      <c r="U26" s="215"/>
      <c r="V26" s="215"/>
      <c r="W26" s="215"/>
      <c r="X26" s="215"/>
      <c r="Y26" s="222">
        <v>1200000000000</v>
      </c>
      <c r="Z26" s="214">
        <v>0.2325786315325</v>
      </c>
      <c r="AA26" s="214">
        <v>0.33333333333333331</v>
      </c>
    </row>
    <row r="27" spans="1:27" s="27" customFormat="1" ht="84.75" hidden="1" customHeight="1" x14ac:dyDescent="0.25">
      <c r="A27" s="43" t="s">
        <v>297</v>
      </c>
      <c r="B27" s="43" t="s">
        <v>236</v>
      </c>
      <c r="C27" s="43" t="s">
        <v>299</v>
      </c>
      <c r="D27" s="43" t="s">
        <v>316</v>
      </c>
      <c r="E27" s="43" t="s">
        <v>316</v>
      </c>
      <c r="F27" s="30" t="s">
        <v>170</v>
      </c>
      <c r="G27" s="30" t="s">
        <v>175</v>
      </c>
      <c r="H27" s="30" t="s">
        <v>180</v>
      </c>
      <c r="I27" s="28" t="s">
        <v>317</v>
      </c>
      <c r="J27" s="30" t="s">
        <v>36</v>
      </c>
      <c r="K27" s="30"/>
      <c r="L27" s="30"/>
      <c r="M27" s="30"/>
      <c r="N27" s="30"/>
      <c r="O27" s="30"/>
      <c r="P27" s="30"/>
      <c r="Q27" s="30"/>
      <c r="R27" s="30"/>
      <c r="S27" s="30"/>
      <c r="T27" s="30"/>
      <c r="U27" s="30"/>
      <c r="V27" s="30"/>
      <c r="W27" s="30"/>
      <c r="X27" s="30"/>
      <c r="Y27" s="200">
        <v>35000000000</v>
      </c>
      <c r="Z27" s="214">
        <v>0.4479988772857143</v>
      </c>
      <c r="AA27" s="214">
        <v>0.3</v>
      </c>
    </row>
    <row r="28" spans="1:27" s="27" customFormat="1" ht="84.75" hidden="1" customHeight="1" x14ac:dyDescent="0.25">
      <c r="A28" s="43" t="s">
        <v>297</v>
      </c>
      <c r="B28" s="43" t="s">
        <v>236</v>
      </c>
      <c r="C28" s="43" t="s">
        <v>299</v>
      </c>
      <c r="D28" s="43" t="s">
        <v>316</v>
      </c>
      <c r="E28" s="43" t="s">
        <v>316</v>
      </c>
      <c r="F28" s="30" t="s">
        <v>170</v>
      </c>
      <c r="G28" s="30" t="s">
        <v>175</v>
      </c>
      <c r="H28" s="30" t="s">
        <v>180</v>
      </c>
      <c r="I28" s="36" t="s">
        <v>318</v>
      </c>
      <c r="J28" s="30" t="s">
        <v>36</v>
      </c>
      <c r="K28" s="30"/>
      <c r="L28" s="30"/>
      <c r="M28" s="30"/>
      <c r="N28" s="30"/>
      <c r="O28" s="30"/>
      <c r="P28" s="30"/>
      <c r="Q28" s="30"/>
      <c r="R28" s="30"/>
      <c r="S28" s="30"/>
      <c r="T28" s="30"/>
      <c r="U28" s="30"/>
      <c r="V28" s="30"/>
      <c r="W28" s="30"/>
      <c r="X28" s="30"/>
      <c r="Y28" s="193">
        <v>5</v>
      </c>
      <c r="Z28" s="214">
        <v>0.6</v>
      </c>
      <c r="AA28" s="214">
        <v>0.4</v>
      </c>
    </row>
    <row r="29" spans="1:27" s="27" customFormat="1" ht="84.75" hidden="1" customHeight="1" x14ac:dyDescent="0.25">
      <c r="A29" s="43" t="s">
        <v>297</v>
      </c>
      <c r="B29" s="43" t="s">
        <v>236</v>
      </c>
      <c r="C29" s="43" t="s">
        <v>299</v>
      </c>
      <c r="D29" s="43" t="s">
        <v>316</v>
      </c>
      <c r="E29" s="43" t="s">
        <v>316</v>
      </c>
      <c r="F29" s="30" t="s">
        <v>170</v>
      </c>
      <c r="G29" s="215" t="s">
        <v>214</v>
      </c>
      <c r="H29" s="215" t="s">
        <v>215</v>
      </c>
      <c r="I29" s="36" t="s">
        <v>319</v>
      </c>
      <c r="J29" s="30" t="s">
        <v>36</v>
      </c>
      <c r="K29" s="30"/>
      <c r="L29" s="30"/>
      <c r="M29" s="30"/>
      <c r="N29" s="30"/>
      <c r="O29" s="30"/>
      <c r="P29" s="30"/>
      <c r="Q29" s="30"/>
      <c r="R29" s="30"/>
      <c r="S29" s="30"/>
      <c r="T29" s="30"/>
      <c r="U29" s="30"/>
      <c r="V29" s="30"/>
      <c r="W29" s="30"/>
      <c r="X29" s="30"/>
      <c r="Y29" s="193">
        <v>3</v>
      </c>
      <c r="Z29" s="214">
        <v>0.33333333333333331</v>
      </c>
      <c r="AA29" s="214">
        <v>0.33333333333333331</v>
      </c>
    </row>
    <row r="30" spans="1:27" ht="84.75" hidden="1" customHeight="1" x14ac:dyDescent="0.25">
      <c r="A30" s="43" t="s">
        <v>297</v>
      </c>
      <c r="B30" s="43" t="s">
        <v>236</v>
      </c>
      <c r="C30" s="43" t="s">
        <v>306</v>
      </c>
      <c r="D30" s="43" t="s">
        <v>320</v>
      </c>
      <c r="E30" s="43" t="s">
        <v>320</v>
      </c>
      <c r="F30" s="30" t="s">
        <v>170</v>
      </c>
      <c r="G30" s="30" t="s">
        <v>175</v>
      </c>
      <c r="H30" s="30" t="s">
        <v>180</v>
      </c>
      <c r="I30" s="36" t="s">
        <v>321</v>
      </c>
      <c r="J30" s="30" t="s">
        <v>10</v>
      </c>
      <c r="K30" s="30" t="s">
        <v>32</v>
      </c>
      <c r="L30" s="30"/>
      <c r="M30" s="30"/>
      <c r="N30" s="30"/>
      <c r="O30" s="30"/>
      <c r="P30" s="30"/>
      <c r="Q30" s="30"/>
      <c r="R30" s="30"/>
      <c r="S30" s="30" t="s">
        <v>32</v>
      </c>
      <c r="T30" s="30"/>
      <c r="U30" s="30"/>
      <c r="V30" s="30"/>
      <c r="W30" s="30"/>
      <c r="X30" s="30"/>
      <c r="Y30" s="198">
        <v>50</v>
      </c>
      <c r="Z30" s="214">
        <v>0.5</v>
      </c>
      <c r="AA30" s="214">
        <v>0.5</v>
      </c>
    </row>
    <row r="31" spans="1:27" ht="84.75" hidden="1" customHeight="1" x14ac:dyDescent="0.25">
      <c r="A31" s="43" t="s">
        <v>297</v>
      </c>
      <c r="B31" s="43" t="s">
        <v>236</v>
      </c>
      <c r="C31" s="43" t="s">
        <v>306</v>
      </c>
      <c r="D31" s="43" t="s">
        <v>320</v>
      </c>
      <c r="E31" s="43" t="s">
        <v>320</v>
      </c>
      <c r="F31" s="30" t="s">
        <v>170</v>
      </c>
      <c r="G31" s="30" t="s">
        <v>175</v>
      </c>
      <c r="H31" s="30" t="s">
        <v>180</v>
      </c>
      <c r="I31" s="36" t="s">
        <v>322</v>
      </c>
      <c r="J31" s="30" t="s">
        <v>10</v>
      </c>
      <c r="K31" s="30" t="s">
        <v>32</v>
      </c>
      <c r="L31" s="30"/>
      <c r="M31" s="30"/>
      <c r="N31" s="30"/>
      <c r="O31" s="30"/>
      <c r="P31" s="30"/>
      <c r="Q31" s="30"/>
      <c r="R31" s="30"/>
      <c r="S31" s="30" t="s">
        <v>32</v>
      </c>
      <c r="T31" s="30"/>
      <c r="U31" s="30"/>
      <c r="V31" s="30"/>
      <c r="W31" s="30"/>
      <c r="X31" s="30"/>
      <c r="Y31" s="198">
        <v>90</v>
      </c>
      <c r="Z31" s="214">
        <v>0.49537426408746366</v>
      </c>
      <c r="AA31" s="214">
        <v>0.49537426408746366</v>
      </c>
    </row>
    <row r="32" spans="1:27" ht="84.75" hidden="1" customHeight="1" x14ac:dyDescent="0.25">
      <c r="A32" s="43" t="s">
        <v>297</v>
      </c>
      <c r="B32" s="43" t="s">
        <v>236</v>
      </c>
      <c r="C32" s="43" t="s">
        <v>306</v>
      </c>
      <c r="D32" s="43" t="s">
        <v>320</v>
      </c>
      <c r="E32" s="43" t="s">
        <v>320</v>
      </c>
      <c r="F32" s="30" t="s">
        <v>170</v>
      </c>
      <c r="G32" s="30" t="s">
        <v>175</v>
      </c>
      <c r="H32" s="30" t="s">
        <v>180</v>
      </c>
      <c r="I32" s="36" t="s">
        <v>323</v>
      </c>
      <c r="J32" s="30" t="s">
        <v>10</v>
      </c>
      <c r="K32" s="30" t="s">
        <v>32</v>
      </c>
      <c r="L32" s="30"/>
      <c r="M32" s="30"/>
      <c r="N32" s="30"/>
      <c r="O32" s="30"/>
      <c r="P32" s="30"/>
      <c r="Q32" s="30"/>
      <c r="R32" s="30"/>
      <c r="S32" s="30" t="s">
        <v>32</v>
      </c>
      <c r="T32" s="30"/>
      <c r="U32" s="30"/>
      <c r="V32" s="30"/>
      <c r="W32" s="30"/>
      <c r="X32" s="30"/>
      <c r="Y32" s="198">
        <v>85</v>
      </c>
      <c r="Z32" s="214">
        <v>0.5</v>
      </c>
      <c r="AA32" s="214">
        <v>0.50000000000000566</v>
      </c>
    </row>
    <row r="33" spans="1:27" ht="188.25" hidden="1" customHeight="1" x14ac:dyDescent="0.25">
      <c r="A33" s="43" t="s">
        <v>297</v>
      </c>
      <c r="B33" s="43" t="s">
        <v>236</v>
      </c>
      <c r="C33" s="43" t="s">
        <v>306</v>
      </c>
      <c r="D33" s="43" t="s">
        <v>320</v>
      </c>
      <c r="E33" s="43" t="s">
        <v>320</v>
      </c>
      <c r="F33" s="30" t="s">
        <v>170</v>
      </c>
      <c r="G33" s="30" t="s">
        <v>175</v>
      </c>
      <c r="H33" s="30" t="s">
        <v>180</v>
      </c>
      <c r="I33" s="36" t="s">
        <v>324</v>
      </c>
      <c r="J33" s="30" t="s">
        <v>10</v>
      </c>
      <c r="K33" s="30" t="s">
        <v>32</v>
      </c>
      <c r="L33" s="30"/>
      <c r="M33" s="30"/>
      <c r="N33" s="30"/>
      <c r="O33" s="30"/>
      <c r="P33" s="30"/>
      <c r="Q33" s="30"/>
      <c r="R33" s="30"/>
      <c r="S33" s="30" t="s">
        <v>32</v>
      </c>
      <c r="T33" s="30"/>
      <c r="U33" s="30"/>
      <c r="V33" s="30"/>
      <c r="W33" s="30"/>
      <c r="X33" s="30"/>
      <c r="Y33" s="198">
        <v>37</v>
      </c>
      <c r="Z33" s="214">
        <v>0.85500000000000043</v>
      </c>
      <c r="AA33" s="214">
        <v>0.49999999999999289</v>
      </c>
    </row>
    <row r="34" spans="1:27" ht="84.75" hidden="1" customHeight="1" x14ac:dyDescent="0.25">
      <c r="A34" s="43" t="s">
        <v>297</v>
      </c>
      <c r="B34" s="43" t="s">
        <v>236</v>
      </c>
      <c r="C34" s="43" t="s">
        <v>306</v>
      </c>
      <c r="D34" s="43" t="s">
        <v>320</v>
      </c>
      <c r="E34" s="43" t="s">
        <v>320</v>
      </c>
      <c r="F34" s="30" t="s">
        <v>170</v>
      </c>
      <c r="G34" s="30" t="s">
        <v>175</v>
      </c>
      <c r="H34" s="30" t="s">
        <v>180</v>
      </c>
      <c r="I34" s="36" t="s">
        <v>325</v>
      </c>
      <c r="J34" s="30" t="s">
        <v>10</v>
      </c>
      <c r="K34" s="30" t="s">
        <v>32</v>
      </c>
      <c r="L34" s="30"/>
      <c r="M34" s="30"/>
      <c r="N34" s="30"/>
      <c r="O34" s="30"/>
      <c r="P34" s="30"/>
      <c r="Q34" s="30"/>
      <c r="R34" s="30"/>
      <c r="S34" s="30" t="s">
        <v>32</v>
      </c>
      <c r="T34" s="30"/>
      <c r="U34" s="30"/>
      <c r="V34" s="30"/>
      <c r="W34" s="30"/>
      <c r="X34" s="30"/>
      <c r="Y34" s="198">
        <v>50</v>
      </c>
      <c r="Z34" s="214">
        <v>0.49960937500000024</v>
      </c>
      <c r="AA34" s="214">
        <v>0.49999999999999933</v>
      </c>
    </row>
    <row r="35" spans="1:27" ht="84.75" hidden="1" customHeight="1" x14ac:dyDescent="0.25">
      <c r="A35" s="43" t="s">
        <v>297</v>
      </c>
      <c r="B35" s="43" t="s">
        <v>236</v>
      </c>
      <c r="C35" s="43" t="s">
        <v>306</v>
      </c>
      <c r="D35" s="43" t="s">
        <v>320</v>
      </c>
      <c r="E35" s="43" t="s">
        <v>320</v>
      </c>
      <c r="F35" s="30" t="s">
        <v>170</v>
      </c>
      <c r="G35" s="30" t="s">
        <v>175</v>
      </c>
      <c r="H35" s="30" t="s">
        <v>180</v>
      </c>
      <c r="I35" s="36" t="s">
        <v>326</v>
      </c>
      <c r="J35" s="30" t="s">
        <v>10</v>
      </c>
      <c r="K35" s="30" t="s">
        <v>32</v>
      </c>
      <c r="L35" s="30"/>
      <c r="M35" s="30"/>
      <c r="N35" s="30"/>
      <c r="O35" s="30"/>
      <c r="P35" s="30"/>
      <c r="Q35" s="30"/>
      <c r="R35" s="30"/>
      <c r="S35" s="30" t="s">
        <v>32</v>
      </c>
      <c r="T35" s="30"/>
      <c r="U35" s="30"/>
      <c r="V35" s="30"/>
      <c r="W35" s="30"/>
      <c r="X35" s="30"/>
      <c r="Y35" s="198">
        <v>70</v>
      </c>
      <c r="Z35" s="214">
        <v>0.55628571428571427</v>
      </c>
      <c r="AA35" s="214">
        <v>0.57428571428571429</v>
      </c>
    </row>
    <row r="36" spans="1:27" ht="84.75" hidden="1" customHeight="1" x14ac:dyDescent="0.25">
      <c r="A36" s="43" t="s">
        <v>297</v>
      </c>
      <c r="B36" s="43" t="s">
        <v>236</v>
      </c>
      <c r="C36" s="43" t="s">
        <v>306</v>
      </c>
      <c r="D36" s="43" t="s">
        <v>320</v>
      </c>
      <c r="E36" s="43" t="s">
        <v>320</v>
      </c>
      <c r="F36" s="30" t="s">
        <v>170</v>
      </c>
      <c r="G36" s="30" t="s">
        <v>175</v>
      </c>
      <c r="H36" s="30" t="s">
        <v>180</v>
      </c>
      <c r="I36" s="36" t="s">
        <v>327</v>
      </c>
      <c r="J36" s="30" t="s">
        <v>10</v>
      </c>
      <c r="K36" s="30" t="s">
        <v>32</v>
      </c>
      <c r="L36" s="30"/>
      <c r="M36" s="30"/>
      <c r="N36" s="30"/>
      <c r="O36" s="30"/>
      <c r="P36" s="30"/>
      <c r="Q36" s="30"/>
      <c r="R36" s="30"/>
      <c r="S36" s="30" t="s">
        <v>32</v>
      </c>
      <c r="T36" s="30"/>
      <c r="U36" s="30"/>
      <c r="V36" s="30"/>
      <c r="W36" s="30"/>
      <c r="X36" s="30"/>
      <c r="Y36" s="201">
        <v>60</v>
      </c>
      <c r="Z36" s="214">
        <v>0.46639999999999987</v>
      </c>
      <c r="AA36" s="214">
        <v>0.5</v>
      </c>
    </row>
    <row r="37" spans="1:27" ht="84.75" hidden="1" customHeight="1" x14ac:dyDescent="0.25">
      <c r="A37" s="43" t="s">
        <v>297</v>
      </c>
      <c r="B37" s="43" t="s">
        <v>236</v>
      </c>
      <c r="C37" s="43" t="s">
        <v>306</v>
      </c>
      <c r="D37" s="43" t="s">
        <v>328</v>
      </c>
      <c r="E37" s="43" t="s">
        <v>328</v>
      </c>
      <c r="F37" s="30" t="s">
        <v>170</v>
      </c>
      <c r="G37" s="30" t="s">
        <v>175</v>
      </c>
      <c r="H37" s="30" t="s">
        <v>180</v>
      </c>
      <c r="I37" s="28" t="s">
        <v>329</v>
      </c>
      <c r="J37" s="30" t="s">
        <v>36</v>
      </c>
      <c r="K37" s="30"/>
      <c r="L37" s="30"/>
      <c r="M37" s="30"/>
      <c r="N37" s="30"/>
      <c r="O37" s="30"/>
      <c r="P37" s="30"/>
      <c r="Q37" s="30"/>
      <c r="R37" s="30"/>
      <c r="S37" s="30"/>
      <c r="T37" s="30"/>
      <c r="U37" s="30"/>
      <c r="V37" s="30"/>
      <c r="W37" s="30"/>
      <c r="X37" s="30"/>
      <c r="Y37" s="198">
        <v>100</v>
      </c>
      <c r="Z37" s="214">
        <v>0.46099999999999997</v>
      </c>
      <c r="AA37" s="214">
        <v>0.4998333333333333</v>
      </c>
    </row>
    <row r="38" spans="1:27" ht="84.75" hidden="1" customHeight="1" x14ac:dyDescent="0.25">
      <c r="A38" s="43" t="s">
        <v>297</v>
      </c>
      <c r="B38" s="43" t="s">
        <v>236</v>
      </c>
      <c r="C38" s="43" t="s">
        <v>306</v>
      </c>
      <c r="D38" s="43" t="s">
        <v>328</v>
      </c>
      <c r="E38" s="43" t="s">
        <v>328</v>
      </c>
      <c r="F38" s="30" t="s">
        <v>170</v>
      </c>
      <c r="G38" s="30" t="s">
        <v>175</v>
      </c>
      <c r="H38" s="30" t="s">
        <v>180</v>
      </c>
      <c r="I38" s="28" t="s">
        <v>330</v>
      </c>
      <c r="J38" s="30" t="s">
        <v>36</v>
      </c>
      <c r="K38" s="30"/>
      <c r="L38" s="30"/>
      <c r="M38" s="30"/>
      <c r="N38" s="30"/>
      <c r="O38" s="30"/>
      <c r="P38" s="30"/>
      <c r="Q38" s="30"/>
      <c r="R38" s="30"/>
      <c r="S38" s="30"/>
      <c r="T38" s="30"/>
      <c r="U38" s="30"/>
      <c r="V38" s="30"/>
      <c r="W38" s="30"/>
      <c r="X38" s="30"/>
      <c r="Y38" s="193">
        <v>3</v>
      </c>
      <c r="Z38" s="214">
        <v>0.66666666666666663</v>
      </c>
      <c r="AA38" s="214">
        <v>0.66666666666666663</v>
      </c>
    </row>
    <row r="39" spans="1:27" ht="84.75" hidden="1" customHeight="1" x14ac:dyDescent="0.25">
      <c r="A39" s="43" t="s">
        <v>297</v>
      </c>
      <c r="B39" s="43" t="s">
        <v>236</v>
      </c>
      <c r="C39" s="43" t="s">
        <v>306</v>
      </c>
      <c r="D39" s="43" t="s">
        <v>328</v>
      </c>
      <c r="E39" s="43" t="s">
        <v>328</v>
      </c>
      <c r="F39" s="30" t="s">
        <v>170</v>
      </c>
      <c r="G39" s="30" t="s">
        <v>175</v>
      </c>
      <c r="H39" s="30" t="s">
        <v>180</v>
      </c>
      <c r="I39" s="28" t="s">
        <v>331</v>
      </c>
      <c r="J39" s="30" t="s">
        <v>36</v>
      </c>
      <c r="K39" s="30"/>
      <c r="L39" s="30"/>
      <c r="M39" s="30"/>
      <c r="N39" s="30"/>
      <c r="O39" s="30"/>
      <c r="P39" s="30"/>
      <c r="Q39" s="30"/>
      <c r="R39" s="30"/>
      <c r="S39" s="30"/>
      <c r="T39" s="30"/>
      <c r="U39" s="30"/>
      <c r="V39" s="30"/>
      <c r="W39" s="30"/>
      <c r="X39" s="30"/>
      <c r="Y39" s="193">
        <v>6</v>
      </c>
      <c r="Z39" s="214">
        <v>0.5</v>
      </c>
      <c r="AA39" s="214">
        <v>0.5</v>
      </c>
    </row>
    <row r="40" spans="1:27" ht="84.75" hidden="1" customHeight="1" x14ac:dyDescent="0.25">
      <c r="A40" s="51" t="s">
        <v>297</v>
      </c>
      <c r="B40" s="51" t="s">
        <v>236</v>
      </c>
      <c r="C40" s="51" t="s">
        <v>306</v>
      </c>
      <c r="D40" s="51" t="s">
        <v>332</v>
      </c>
      <c r="E40" s="51" t="s">
        <v>332</v>
      </c>
      <c r="F40" s="25" t="s">
        <v>170</v>
      </c>
      <c r="G40" s="25" t="s">
        <v>175</v>
      </c>
      <c r="H40" s="25" t="s">
        <v>180</v>
      </c>
      <c r="I40" s="52" t="s">
        <v>333</v>
      </c>
      <c r="J40" s="25" t="s">
        <v>36</v>
      </c>
      <c r="K40" s="25"/>
      <c r="L40" s="25"/>
      <c r="M40" s="25"/>
      <c r="N40" s="25"/>
      <c r="O40" s="25"/>
      <c r="P40" s="25"/>
      <c r="Q40" s="25"/>
      <c r="R40" s="25"/>
      <c r="S40" s="25"/>
      <c r="T40" s="25"/>
      <c r="U40" s="25"/>
      <c r="V40" s="25"/>
      <c r="W40" s="25"/>
      <c r="X40" s="25"/>
      <c r="Y40" s="192">
        <v>10</v>
      </c>
      <c r="Z40" s="214">
        <v>0.7</v>
      </c>
      <c r="AA40" s="214">
        <v>0.7</v>
      </c>
    </row>
    <row r="41" spans="1:27" ht="84.75" hidden="1" customHeight="1" x14ac:dyDescent="0.25">
      <c r="A41" s="43" t="s">
        <v>297</v>
      </c>
      <c r="B41" s="43" t="s">
        <v>236</v>
      </c>
      <c r="C41" s="43" t="s">
        <v>306</v>
      </c>
      <c r="D41" s="43" t="s">
        <v>332</v>
      </c>
      <c r="E41" s="43" t="s">
        <v>332</v>
      </c>
      <c r="F41" s="30" t="s">
        <v>170</v>
      </c>
      <c r="G41" s="30" t="s">
        <v>175</v>
      </c>
      <c r="H41" s="30" t="s">
        <v>180</v>
      </c>
      <c r="I41" s="36" t="s">
        <v>334</v>
      </c>
      <c r="J41" s="30" t="s">
        <v>36</v>
      </c>
      <c r="K41" s="30"/>
      <c r="L41" s="30"/>
      <c r="M41" s="30"/>
      <c r="N41" s="30"/>
      <c r="O41" s="30"/>
      <c r="P41" s="30"/>
      <c r="Q41" s="30"/>
      <c r="R41" s="30"/>
      <c r="S41" s="30"/>
      <c r="T41" s="30"/>
      <c r="U41" s="30"/>
      <c r="V41" s="30"/>
      <c r="W41" s="30"/>
      <c r="X41" s="30"/>
      <c r="Y41" s="198">
        <v>80</v>
      </c>
      <c r="Z41" s="214">
        <v>0.76249999999999996</v>
      </c>
      <c r="AA41" s="214">
        <v>0.4375</v>
      </c>
    </row>
    <row r="42" spans="1:27" ht="84.75" hidden="1" customHeight="1" x14ac:dyDescent="0.25">
      <c r="A42" s="51" t="s">
        <v>297</v>
      </c>
      <c r="B42" s="51" t="s">
        <v>236</v>
      </c>
      <c r="C42" s="51" t="s">
        <v>306</v>
      </c>
      <c r="D42" s="51" t="s">
        <v>332</v>
      </c>
      <c r="E42" s="51" t="s">
        <v>332</v>
      </c>
      <c r="F42" s="25" t="s">
        <v>170</v>
      </c>
      <c r="G42" s="25" t="s">
        <v>175</v>
      </c>
      <c r="H42" s="25" t="s">
        <v>180</v>
      </c>
      <c r="I42" s="52" t="s">
        <v>335</v>
      </c>
      <c r="J42" s="25" t="s">
        <v>36</v>
      </c>
      <c r="K42" s="25"/>
      <c r="L42" s="25"/>
      <c r="M42" s="25"/>
      <c r="N42" s="25"/>
      <c r="O42" s="25"/>
      <c r="P42" s="25"/>
      <c r="Q42" s="25"/>
      <c r="R42" s="25"/>
      <c r="S42" s="25"/>
      <c r="T42" s="25"/>
      <c r="U42" s="25"/>
      <c r="V42" s="25"/>
      <c r="W42" s="25"/>
      <c r="X42" s="25"/>
      <c r="Y42" s="202">
        <v>100</v>
      </c>
      <c r="Z42" s="214">
        <v>0.252</v>
      </c>
      <c r="AA42" s="214">
        <v>0.4</v>
      </c>
    </row>
    <row r="43" spans="1:27" ht="84.75" hidden="1" customHeight="1" x14ac:dyDescent="0.25">
      <c r="A43" s="43" t="s">
        <v>297</v>
      </c>
      <c r="B43" s="43" t="s">
        <v>236</v>
      </c>
      <c r="C43" s="43" t="s">
        <v>306</v>
      </c>
      <c r="D43" s="43" t="s">
        <v>332</v>
      </c>
      <c r="E43" s="43" t="s">
        <v>332</v>
      </c>
      <c r="F43" s="30" t="s">
        <v>170</v>
      </c>
      <c r="G43" s="30" t="s">
        <v>175</v>
      </c>
      <c r="H43" s="30" t="s">
        <v>180</v>
      </c>
      <c r="I43" s="36" t="s">
        <v>336</v>
      </c>
      <c r="J43" s="30" t="s">
        <v>36</v>
      </c>
      <c r="K43" s="30"/>
      <c r="L43" s="30"/>
      <c r="M43" s="30"/>
      <c r="N43" s="30"/>
      <c r="O43" s="30"/>
      <c r="P43" s="30"/>
      <c r="Q43" s="30"/>
      <c r="R43" s="30"/>
      <c r="S43" s="30"/>
      <c r="T43" s="30"/>
      <c r="U43" s="30"/>
      <c r="V43" s="30"/>
      <c r="W43" s="30"/>
      <c r="X43" s="30"/>
      <c r="Y43" s="193">
        <v>30</v>
      </c>
      <c r="Z43" s="214">
        <v>0.96666666666666667</v>
      </c>
      <c r="AA43" s="214">
        <v>0.83333333333333337</v>
      </c>
    </row>
    <row r="44" spans="1:27" ht="84.75" customHeight="1" x14ac:dyDescent="0.25">
      <c r="A44" s="73" t="s">
        <v>297</v>
      </c>
      <c r="B44" s="73" t="s">
        <v>337</v>
      </c>
      <c r="C44" s="73" t="s">
        <v>306</v>
      </c>
      <c r="D44" s="73" t="s">
        <v>338</v>
      </c>
      <c r="E44" s="73" t="s">
        <v>338</v>
      </c>
      <c r="F44" s="56" t="s">
        <v>170</v>
      </c>
      <c r="G44" s="56" t="s">
        <v>175</v>
      </c>
      <c r="H44" s="56" t="s">
        <v>180</v>
      </c>
      <c r="I44" s="74" t="s">
        <v>339</v>
      </c>
      <c r="J44" s="56" t="s">
        <v>10</v>
      </c>
      <c r="K44" s="56" t="s">
        <v>32</v>
      </c>
      <c r="L44" s="56"/>
      <c r="M44" s="56"/>
      <c r="N44" s="56"/>
      <c r="O44" s="56"/>
      <c r="P44" s="56"/>
      <c r="Q44" s="56"/>
      <c r="R44" s="56"/>
      <c r="S44" s="56"/>
      <c r="T44" s="56"/>
      <c r="U44" s="56"/>
      <c r="V44" s="56"/>
      <c r="W44" s="56"/>
      <c r="X44" s="56"/>
      <c r="Y44" s="203">
        <v>80.2</v>
      </c>
      <c r="Z44" s="214">
        <v>0</v>
      </c>
      <c r="AA44" s="214">
        <v>0</v>
      </c>
    </row>
    <row r="45" spans="1:27" ht="84.75" hidden="1" customHeight="1" x14ac:dyDescent="0.25">
      <c r="A45" s="43" t="s">
        <v>297</v>
      </c>
      <c r="B45" s="43" t="s">
        <v>340</v>
      </c>
      <c r="C45" s="43" t="s">
        <v>306</v>
      </c>
      <c r="D45" s="43" t="s">
        <v>338</v>
      </c>
      <c r="E45" s="43" t="s">
        <v>338</v>
      </c>
      <c r="F45" s="30" t="s">
        <v>170</v>
      </c>
      <c r="G45" s="30" t="s">
        <v>175</v>
      </c>
      <c r="H45" s="30" t="s">
        <v>180</v>
      </c>
      <c r="I45" s="28" t="s">
        <v>341</v>
      </c>
      <c r="J45" s="30" t="s">
        <v>10</v>
      </c>
      <c r="K45" s="30" t="s">
        <v>32</v>
      </c>
      <c r="L45" s="30"/>
      <c r="M45" s="30"/>
      <c r="N45" s="30"/>
      <c r="O45" s="30"/>
      <c r="P45" s="30"/>
      <c r="Q45" s="30"/>
      <c r="R45" s="30"/>
      <c r="S45" s="30"/>
      <c r="T45" s="30"/>
      <c r="U45" s="30"/>
      <c r="V45" s="30"/>
      <c r="W45" s="30"/>
      <c r="X45" s="30"/>
      <c r="Y45" s="193">
        <v>93.5</v>
      </c>
      <c r="Z45" s="214">
        <v>0</v>
      </c>
      <c r="AA45" s="214">
        <v>0</v>
      </c>
    </row>
    <row r="46" spans="1:27" ht="84.75" hidden="1" customHeight="1" x14ac:dyDescent="0.25">
      <c r="A46" s="51" t="s">
        <v>297</v>
      </c>
      <c r="B46" s="51" t="s">
        <v>340</v>
      </c>
      <c r="C46" s="51" t="s">
        <v>306</v>
      </c>
      <c r="D46" s="51" t="s">
        <v>338</v>
      </c>
      <c r="E46" s="51" t="s">
        <v>338</v>
      </c>
      <c r="F46" s="25" t="s">
        <v>170</v>
      </c>
      <c r="G46" s="25" t="s">
        <v>175</v>
      </c>
      <c r="H46" s="25" t="s">
        <v>180</v>
      </c>
      <c r="I46" s="23" t="s">
        <v>342</v>
      </c>
      <c r="J46" s="25" t="s">
        <v>10</v>
      </c>
      <c r="K46" s="25" t="s">
        <v>32</v>
      </c>
      <c r="L46" s="25"/>
      <c r="M46" s="25"/>
      <c r="N46" s="25"/>
      <c r="O46" s="25"/>
      <c r="P46" s="25"/>
      <c r="Q46" s="25"/>
      <c r="R46" s="25"/>
      <c r="S46" s="25"/>
      <c r="T46" s="25"/>
      <c r="U46" s="25"/>
      <c r="V46" s="25"/>
      <c r="W46" s="25"/>
      <c r="X46" s="25"/>
      <c r="Y46" s="192" t="s">
        <v>343</v>
      </c>
      <c r="Z46" s="214">
        <v>0</v>
      </c>
      <c r="AA46" s="214">
        <v>0</v>
      </c>
    </row>
    <row r="47" spans="1:27" ht="84.75" hidden="1" customHeight="1" x14ac:dyDescent="0.25">
      <c r="A47" s="51" t="s">
        <v>297</v>
      </c>
      <c r="B47" s="51" t="s">
        <v>236</v>
      </c>
      <c r="C47" s="51" t="s">
        <v>344</v>
      </c>
      <c r="D47" s="51" t="s">
        <v>345</v>
      </c>
      <c r="E47" s="51" t="s">
        <v>345</v>
      </c>
      <c r="F47" s="25" t="s">
        <v>170</v>
      </c>
      <c r="G47" s="25" t="s">
        <v>175</v>
      </c>
      <c r="H47" s="25" t="s">
        <v>180</v>
      </c>
      <c r="I47" s="52" t="s">
        <v>346</v>
      </c>
      <c r="J47" s="25" t="s">
        <v>36</v>
      </c>
      <c r="K47" s="25"/>
      <c r="L47" s="25"/>
      <c r="M47" s="25"/>
      <c r="N47" s="25"/>
      <c r="O47" s="25"/>
      <c r="P47" s="25"/>
      <c r="Q47" s="25"/>
      <c r="R47" s="25"/>
      <c r="S47" s="25"/>
      <c r="T47" s="25"/>
      <c r="U47" s="25"/>
      <c r="V47" s="25"/>
      <c r="W47" s="25"/>
      <c r="X47" s="25"/>
      <c r="Y47" s="202">
        <v>90</v>
      </c>
      <c r="Z47" s="214">
        <v>0.5</v>
      </c>
      <c r="AA47" s="214">
        <v>0.5</v>
      </c>
    </row>
    <row r="48" spans="1:27" ht="84.75" hidden="1" customHeight="1" x14ac:dyDescent="0.25">
      <c r="A48" s="43" t="s">
        <v>297</v>
      </c>
      <c r="B48" s="43" t="s">
        <v>236</v>
      </c>
      <c r="C48" s="43" t="s">
        <v>344</v>
      </c>
      <c r="D48" s="43" t="s">
        <v>345</v>
      </c>
      <c r="E48" s="43" t="s">
        <v>345</v>
      </c>
      <c r="F48" s="30" t="s">
        <v>170</v>
      </c>
      <c r="G48" s="30" t="s">
        <v>175</v>
      </c>
      <c r="H48" s="30" t="s">
        <v>180</v>
      </c>
      <c r="I48" s="36" t="s">
        <v>347</v>
      </c>
      <c r="J48" s="30" t="s">
        <v>36</v>
      </c>
      <c r="K48" s="30"/>
      <c r="L48" s="30"/>
      <c r="M48" s="30"/>
      <c r="N48" s="30"/>
      <c r="O48" s="30"/>
      <c r="P48" s="30"/>
      <c r="Q48" s="30"/>
      <c r="R48" s="30"/>
      <c r="S48" s="30"/>
      <c r="T48" s="30"/>
      <c r="U48" s="30"/>
      <c r="V48" s="30"/>
      <c r="W48" s="30"/>
      <c r="X48" s="30"/>
      <c r="Y48" s="198">
        <v>100</v>
      </c>
      <c r="Z48" s="214">
        <v>0.41289999999999999</v>
      </c>
      <c r="AA48" s="214">
        <v>0.24990000000000001</v>
      </c>
    </row>
    <row r="49" spans="1:27" ht="84.75" hidden="1" customHeight="1" x14ac:dyDescent="0.25">
      <c r="A49" s="51" t="s">
        <v>297</v>
      </c>
      <c r="B49" s="51" t="s">
        <v>236</v>
      </c>
      <c r="C49" s="51" t="s">
        <v>344</v>
      </c>
      <c r="D49" s="51" t="s">
        <v>345</v>
      </c>
      <c r="E49" s="51" t="s">
        <v>345</v>
      </c>
      <c r="F49" s="25" t="s">
        <v>170</v>
      </c>
      <c r="G49" s="25" t="s">
        <v>175</v>
      </c>
      <c r="H49" s="25" t="s">
        <v>180</v>
      </c>
      <c r="I49" s="52" t="s">
        <v>348</v>
      </c>
      <c r="J49" s="25" t="s">
        <v>36</v>
      </c>
      <c r="K49" s="25"/>
      <c r="L49" s="25"/>
      <c r="M49" s="25"/>
      <c r="N49" s="25"/>
      <c r="O49" s="25"/>
      <c r="P49" s="25"/>
      <c r="Q49" s="25"/>
      <c r="R49" s="25"/>
      <c r="S49" s="25"/>
      <c r="T49" s="25"/>
      <c r="U49" s="25"/>
      <c r="V49" s="25"/>
      <c r="W49" s="25"/>
      <c r="X49" s="25"/>
      <c r="Y49" s="202">
        <v>98</v>
      </c>
      <c r="Z49" s="214">
        <v>1.0204081632653061</v>
      </c>
      <c r="AA49" s="214">
        <v>1</v>
      </c>
    </row>
    <row r="50" spans="1:27" ht="84.75" hidden="1" customHeight="1" x14ac:dyDescent="0.25">
      <c r="A50" s="43" t="s">
        <v>297</v>
      </c>
      <c r="B50" s="43" t="s">
        <v>236</v>
      </c>
      <c r="C50" s="43" t="s">
        <v>344</v>
      </c>
      <c r="D50" s="43" t="s">
        <v>345</v>
      </c>
      <c r="E50" s="43" t="s">
        <v>345</v>
      </c>
      <c r="F50" s="30" t="s">
        <v>170</v>
      </c>
      <c r="G50" s="30" t="s">
        <v>175</v>
      </c>
      <c r="H50" s="30" t="s">
        <v>180</v>
      </c>
      <c r="I50" s="36" t="s">
        <v>349</v>
      </c>
      <c r="J50" s="30" t="s">
        <v>36</v>
      </c>
      <c r="K50" s="30"/>
      <c r="L50" s="30"/>
      <c r="M50" s="30"/>
      <c r="N50" s="30"/>
      <c r="O50" s="30"/>
      <c r="P50" s="30"/>
      <c r="Q50" s="30"/>
      <c r="R50" s="30"/>
      <c r="S50" s="30"/>
      <c r="T50" s="30"/>
      <c r="U50" s="30"/>
      <c r="V50" s="30"/>
      <c r="W50" s="30"/>
      <c r="X50" s="30"/>
      <c r="Y50" s="198">
        <v>95</v>
      </c>
      <c r="Z50" s="214">
        <v>0</v>
      </c>
      <c r="AA50" s="214">
        <v>1</v>
      </c>
    </row>
    <row r="51" spans="1:27" ht="84.75" hidden="1" customHeight="1" x14ac:dyDescent="0.25">
      <c r="A51" s="51" t="s">
        <v>297</v>
      </c>
      <c r="B51" s="51" t="s">
        <v>236</v>
      </c>
      <c r="C51" s="51" t="s">
        <v>344</v>
      </c>
      <c r="D51" s="51" t="s">
        <v>345</v>
      </c>
      <c r="E51" s="51" t="s">
        <v>345</v>
      </c>
      <c r="F51" s="25" t="s">
        <v>170</v>
      </c>
      <c r="G51" s="25" t="s">
        <v>175</v>
      </c>
      <c r="H51" s="25" t="s">
        <v>180</v>
      </c>
      <c r="I51" s="52" t="s">
        <v>350</v>
      </c>
      <c r="J51" s="25" t="s">
        <v>36</v>
      </c>
      <c r="K51" s="25"/>
      <c r="L51" s="25"/>
      <c r="M51" s="25"/>
      <c r="N51" s="25"/>
      <c r="O51" s="25"/>
      <c r="P51" s="25"/>
      <c r="Q51" s="25"/>
      <c r="R51" s="25"/>
      <c r="S51" s="25"/>
      <c r="T51" s="25"/>
      <c r="U51" s="25"/>
      <c r="V51" s="25"/>
      <c r="W51" s="25"/>
      <c r="X51" s="25"/>
      <c r="Y51" s="202">
        <v>100</v>
      </c>
      <c r="Z51" s="214">
        <v>0.5</v>
      </c>
      <c r="AA51" s="214">
        <v>0.5</v>
      </c>
    </row>
    <row r="52" spans="1:27" ht="84.75" hidden="1" customHeight="1" x14ac:dyDescent="0.25">
      <c r="A52" s="43" t="s">
        <v>297</v>
      </c>
      <c r="B52" s="43" t="s">
        <v>236</v>
      </c>
      <c r="C52" s="43" t="s">
        <v>344</v>
      </c>
      <c r="D52" s="43" t="s">
        <v>345</v>
      </c>
      <c r="E52" s="43" t="s">
        <v>345</v>
      </c>
      <c r="F52" s="30" t="s">
        <v>170</v>
      </c>
      <c r="G52" s="30" t="s">
        <v>175</v>
      </c>
      <c r="H52" s="30" t="s">
        <v>180</v>
      </c>
      <c r="I52" s="36" t="s">
        <v>351</v>
      </c>
      <c r="J52" s="30" t="s">
        <v>36</v>
      </c>
      <c r="K52" s="30"/>
      <c r="L52" s="30"/>
      <c r="M52" s="30"/>
      <c r="N52" s="30"/>
      <c r="O52" s="30"/>
      <c r="P52" s="30"/>
      <c r="Q52" s="30"/>
      <c r="R52" s="30"/>
      <c r="S52" s="30"/>
      <c r="T52" s="30"/>
      <c r="U52" s="30"/>
      <c r="V52" s="30"/>
      <c r="W52" s="30"/>
      <c r="X52" s="30"/>
      <c r="Y52" s="198">
        <v>100</v>
      </c>
      <c r="Z52" s="214">
        <v>0.59119999999999995</v>
      </c>
      <c r="AA52" s="214">
        <v>0.49979999999999997</v>
      </c>
    </row>
    <row r="53" spans="1:27" ht="84.75" hidden="1" customHeight="1" x14ac:dyDescent="0.25">
      <c r="A53" s="51" t="s">
        <v>297</v>
      </c>
      <c r="B53" s="51" t="s">
        <v>236</v>
      </c>
      <c r="C53" s="51" t="s">
        <v>344</v>
      </c>
      <c r="D53" s="51" t="s">
        <v>345</v>
      </c>
      <c r="E53" s="51" t="s">
        <v>345</v>
      </c>
      <c r="F53" s="25" t="s">
        <v>170</v>
      </c>
      <c r="G53" s="25" t="s">
        <v>175</v>
      </c>
      <c r="H53" s="25" t="s">
        <v>180</v>
      </c>
      <c r="I53" s="52" t="s">
        <v>352</v>
      </c>
      <c r="J53" s="25" t="s">
        <v>36</v>
      </c>
      <c r="K53" s="25"/>
      <c r="L53" s="25"/>
      <c r="M53" s="25"/>
      <c r="N53" s="25"/>
      <c r="O53" s="25"/>
      <c r="P53" s="25"/>
      <c r="Q53" s="25"/>
      <c r="R53" s="25"/>
      <c r="S53" s="25"/>
      <c r="T53" s="25"/>
      <c r="U53" s="25"/>
      <c r="V53" s="25"/>
      <c r="W53" s="25"/>
      <c r="X53" s="25"/>
      <c r="Y53" s="202">
        <v>100</v>
      </c>
      <c r="Z53" s="214">
        <v>0.38</v>
      </c>
      <c r="AA53" s="214">
        <v>0.4</v>
      </c>
    </row>
    <row r="54" spans="1:27" ht="84.75" hidden="1" customHeight="1" x14ac:dyDescent="0.25">
      <c r="A54" s="43" t="s">
        <v>297</v>
      </c>
      <c r="B54" s="43" t="s">
        <v>236</v>
      </c>
      <c r="C54" s="43" t="s">
        <v>344</v>
      </c>
      <c r="D54" s="43" t="s">
        <v>345</v>
      </c>
      <c r="E54" s="43" t="s">
        <v>345</v>
      </c>
      <c r="F54" s="30" t="s">
        <v>170</v>
      </c>
      <c r="G54" s="30" t="s">
        <v>175</v>
      </c>
      <c r="H54" s="30" t="s">
        <v>180</v>
      </c>
      <c r="I54" s="36" t="s">
        <v>353</v>
      </c>
      <c r="J54" s="30" t="s">
        <v>36</v>
      </c>
      <c r="K54" s="30"/>
      <c r="L54" s="30"/>
      <c r="M54" s="30"/>
      <c r="N54" s="30"/>
      <c r="O54" s="30"/>
      <c r="P54" s="30"/>
      <c r="Q54" s="30"/>
      <c r="R54" s="30"/>
      <c r="S54" s="30"/>
      <c r="T54" s="30"/>
      <c r="U54" s="30"/>
      <c r="V54" s="30"/>
      <c r="W54" s="30"/>
      <c r="X54" s="30"/>
      <c r="Y54" s="198">
        <v>100</v>
      </c>
      <c r="Z54" s="214">
        <v>0.5</v>
      </c>
      <c r="AA54" s="214">
        <v>0.5</v>
      </c>
    </row>
    <row r="55" spans="1:27" ht="84.75" hidden="1" customHeight="1" x14ac:dyDescent="0.25">
      <c r="A55" s="43" t="s">
        <v>297</v>
      </c>
      <c r="B55" s="43" t="s">
        <v>236</v>
      </c>
      <c r="C55" s="43" t="s">
        <v>344</v>
      </c>
      <c r="D55" s="43" t="s">
        <v>354</v>
      </c>
      <c r="E55" s="43" t="s">
        <v>354</v>
      </c>
      <c r="F55" s="30" t="s">
        <v>170</v>
      </c>
      <c r="G55" s="30" t="s">
        <v>175</v>
      </c>
      <c r="H55" s="30" t="s">
        <v>180</v>
      </c>
      <c r="I55" s="36" t="s">
        <v>355</v>
      </c>
      <c r="J55" s="30" t="s">
        <v>36</v>
      </c>
      <c r="K55" s="30"/>
      <c r="L55" s="30"/>
      <c r="M55" s="30"/>
      <c r="N55" s="30"/>
      <c r="O55" s="30"/>
      <c r="P55" s="30"/>
      <c r="Q55" s="30"/>
      <c r="R55" s="30"/>
      <c r="S55" s="30"/>
      <c r="T55" s="30"/>
      <c r="U55" s="30"/>
      <c r="V55" s="30"/>
      <c r="W55" s="30"/>
      <c r="X55" s="30"/>
      <c r="Y55" s="198">
        <v>98</v>
      </c>
      <c r="Z55" s="214">
        <v>0.9887755102040815</v>
      </c>
      <c r="AA55" s="214">
        <v>0.86734693877551017</v>
      </c>
    </row>
    <row r="56" spans="1:27" ht="84.75" hidden="1" customHeight="1" x14ac:dyDescent="0.25">
      <c r="A56" s="43" t="s">
        <v>297</v>
      </c>
      <c r="B56" s="43" t="s">
        <v>236</v>
      </c>
      <c r="C56" s="43" t="s">
        <v>344</v>
      </c>
      <c r="D56" s="43" t="s">
        <v>354</v>
      </c>
      <c r="E56" s="43" t="s">
        <v>354</v>
      </c>
      <c r="F56" s="30" t="s">
        <v>170</v>
      </c>
      <c r="G56" s="30" t="s">
        <v>175</v>
      </c>
      <c r="H56" s="30" t="s">
        <v>180</v>
      </c>
      <c r="I56" s="36" t="s">
        <v>356</v>
      </c>
      <c r="J56" s="30" t="s">
        <v>36</v>
      </c>
      <c r="K56" s="30"/>
      <c r="L56" s="30"/>
      <c r="M56" s="30"/>
      <c r="N56" s="30"/>
      <c r="O56" s="30"/>
      <c r="P56" s="30"/>
      <c r="Q56" s="30"/>
      <c r="R56" s="30"/>
      <c r="S56" s="30"/>
      <c r="T56" s="30"/>
      <c r="U56" s="30"/>
      <c r="V56" s="30"/>
      <c r="W56" s="30"/>
      <c r="X56" s="30"/>
      <c r="Y56" s="198">
        <v>95</v>
      </c>
      <c r="Z56" s="214">
        <v>0.5189473684210526</v>
      </c>
      <c r="AA56" s="214">
        <v>0.48421052631578948</v>
      </c>
    </row>
    <row r="57" spans="1:27" ht="84.75" hidden="1" customHeight="1" x14ac:dyDescent="0.25">
      <c r="A57" s="43" t="s">
        <v>297</v>
      </c>
      <c r="B57" s="43" t="s">
        <v>236</v>
      </c>
      <c r="C57" s="43" t="s">
        <v>344</v>
      </c>
      <c r="D57" s="43" t="s">
        <v>354</v>
      </c>
      <c r="E57" s="43" t="s">
        <v>354</v>
      </c>
      <c r="F57" s="30" t="s">
        <v>170</v>
      </c>
      <c r="G57" s="30" t="s">
        <v>175</v>
      </c>
      <c r="H57" s="30" t="s">
        <v>180</v>
      </c>
      <c r="I57" s="36" t="s">
        <v>357</v>
      </c>
      <c r="J57" s="30" t="s">
        <v>36</v>
      </c>
      <c r="K57" s="30"/>
      <c r="L57" s="30"/>
      <c r="M57" s="30"/>
      <c r="N57" s="30"/>
      <c r="O57" s="30"/>
      <c r="P57" s="30"/>
      <c r="Q57" s="30"/>
      <c r="R57" s="30"/>
      <c r="S57" s="30"/>
      <c r="T57" s="30"/>
      <c r="U57" s="30"/>
      <c r="V57" s="30"/>
      <c r="W57" s="30"/>
      <c r="X57" s="30"/>
      <c r="Y57" s="198">
        <v>100</v>
      </c>
      <c r="Z57" s="214">
        <v>0.33</v>
      </c>
      <c r="AA57" s="214">
        <v>0.44</v>
      </c>
    </row>
    <row r="58" spans="1:27" ht="84.75" hidden="1" customHeight="1" x14ac:dyDescent="0.25">
      <c r="A58" s="43" t="s">
        <v>297</v>
      </c>
      <c r="B58" s="43" t="s">
        <v>236</v>
      </c>
      <c r="C58" s="43" t="s">
        <v>344</v>
      </c>
      <c r="D58" s="43" t="s">
        <v>354</v>
      </c>
      <c r="E58" s="43" t="s">
        <v>354</v>
      </c>
      <c r="F58" s="30" t="s">
        <v>170</v>
      </c>
      <c r="G58" s="30" t="s">
        <v>175</v>
      </c>
      <c r="H58" s="30" t="s">
        <v>180</v>
      </c>
      <c r="I58" s="36" t="s">
        <v>358</v>
      </c>
      <c r="J58" s="30" t="s">
        <v>36</v>
      </c>
      <c r="K58" s="30"/>
      <c r="L58" s="30"/>
      <c r="M58" s="30"/>
      <c r="N58" s="30"/>
      <c r="O58" s="30"/>
      <c r="P58" s="30"/>
      <c r="Q58" s="30"/>
      <c r="R58" s="30"/>
      <c r="S58" s="30"/>
      <c r="T58" s="30"/>
      <c r="U58" s="30"/>
      <c r="V58" s="30"/>
      <c r="W58" s="30"/>
      <c r="X58" s="30"/>
      <c r="Y58" s="198">
        <v>95</v>
      </c>
      <c r="Z58" s="214">
        <v>0.22157894736842107</v>
      </c>
      <c r="AA58" s="214">
        <v>0.15789473684210525</v>
      </c>
    </row>
    <row r="59" spans="1:27" ht="84.75" hidden="1" customHeight="1" x14ac:dyDescent="0.25">
      <c r="A59" s="43" t="s">
        <v>297</v>
      </c>
      <c r="B59" s="43" t="s">
        <v>236</v>
      </c>
      <c r="C59" s="43" t="s">
        <v>344</v>
      </c>
      <c r="D59" s="43" t="s">
        <v>354</v>
      </c>
      <c r="E59" s="43" t="s">
        <v>354</v>
      </c>
      <c r="F59" s="30" t="s">
        <v>170</v>
      </c>
      <c r="G59" s="30" t="s">
        <v>175</v>
      </c>
      <c r="H59" s="30" t="s">
        <v>180</v>
      </c>
      <c r="I59" s="36" t="s">
        <v>359</v>
      </c>
      <c r="J59" s="30" t="s">
        <v>36</v>
      </c>
      <c r="K59" s="30"/>
      <c r="L59" s="30"/>
      <c r="M59" s="30"/>
      <c r="N59" s="30"/>
      <c r="O59" s="30"/>
      <c r="P59" s="30"/>
      <c r="Q59" s="30"/>
      <c r="R59" s="30"/>
      <c r="S59" s="30"/>
      <c r="T59" s="30"/>
      <c r="U59" s="30"/>
      <c r="V59" s="30"/>
      <c r="W59" s="30"/>
      <c r="X59" s="30"/>
      <c r="Y59" s="198">
        <v>98</v>
      </c>
      <c r="Z59" s="214">
        <v>0.6612244897959183</v>
      </c>
      <c r="AA59" s="214">
        <v>0.60204081632653061</v>
      </c>
    </row>
    <row r="60" spans="1:27" ht="84.75" hidden="1" customHeight="1" x14ac:dyDescent="0.25">
      <c r="A60" s="43" t="s">
        <v>297</v>
      </c>
      <c r="B60" s="43" t="s">
        <v>236</v>
      </c>
      <c r="C60" s="43" t="s">
        <v>344</v>
      </c>
      <c r="D60" s="43" t="s">
        <v>354</v>
      </c>
      <c r="E60" s="43" t="s">
        <v>354</v>
      </c>
      <c r="F60" s="30" t="s">
        <v>170</v>
      </c>
      <c r="G60" s="30" t="s">
        <v>175</v>
      </c>
      <c r="H60" s="30" t="s">
        <v>180</v>
      </c>
      <c r="I60" s="36" t="s">
        <v>360</v>
      </c>
      <c r="J60" s="30" t="s">
        <v>36</v>
      </c>
      <c r="K60" s="30"/>
      <c r="L60" s="30"/>
      <c r="M60" s="30"/>
      <c r="N60" s="30"/>
      <c r="O60" s="30"/>
      <c r="P60" s="30"/>
      <c r="Q60" s="30"/>
      <c r="R60" s="30"/>
      <c r="S60" s="30"/>
      <c r="T60" s="30"/>
      <c r="U60" s="30"/>
      <c r="V60" s="30"/>
      <c r="W60" s="30"/>
      <c r="X60" s="30"/>
      <c r="Y60" s="198">
        <v>95</v>
      </c>
      <c r="Z60" s="214">
        <v>1.0525263157894735</v>
      </c>
      <c r="AA60" s="214">
        <v>1</v>
      </c>
    </row>
    <row r="61" spans="1:27" ht="84.75" hidden="1" customHeight="1" x14ac:dyDescent="0.25">
      <c r="A61" s="43" t="s">
        <v>297</v>
      </c>
      <c r="B61" s="43" t="s">
        <v>236</v>
      </c>
      <c r="C61" s="43" t="s">
        <v>344</v>
      </c>
      <c r="D61" s="43" t="s">
        <v>354</v>
      </c>
      <c r="E61" s="43" t="s">
        <v>354</v>
      </c>
      <c r="F61" s="30" t="s">
        <v>170</v>
      </c>
      <c r="G61" s="30" t="s">
        <v>175</v>
      </c>
      <c r="H61" s="30" t="s">
        <v>180</v>
      </c>
      <c r="I61" s="36" t="s">
        <v>361</v>
      </c>
      <c r="J61" s="30" t="s">
        <v>36</v>
      </c>
      <c r="K61" s="30"/>
      <c r="L61" s="30"/>
      <c r="M61" s="30"/>
      <c r="N61" s="30"/>
      <c r="O61" s="30"/>
      <c r="P61" s="30"/>
      <c r="Q61" s="30"/>
      <c r="R61" s="30"/>
      <c r="S61" s="30"/>
      <c r="T61" s="30"/>
      <c r="U61" s="30"/>
      <c r="V61" s="30"/>
      <c r="W61" s="30"/>
      <c r="X61" s="30"/>
      <c r="Y61" s="198">
        <v>100</v>
      </c>
      <c r="Z61" s="214">
        <v>0</v>
      </c>
      <c r="AA61" s="214">
        <v>1</v>
      </c>
    </row>
    <row r="62" spans="1:27" ht="84.75" hidden="1" customHeight="1" x14ac:dyDescent="0.25">
      <c r="A62" s="43" t="s">
        <v>297</v>
      </c>
      <c r="B62" s="43" t="s">
        <v>236</v>
      </c>
      <c r="C62" s="43" t="s">
        <v>344</v>
      </c>
      <c r="D62" s="43" t="s">
        <v>354</v>
      </c>
      <c r="E62" s="43" t="s">
        <v>354</v>
      </c>
      <c r="F62" s="30" t="s">
        <v>170</v>
      </c>
      <c r="G62" s="30" t="s">
        <v>175</v>
      </c>
      <c r="H62" s="30" t="s">
        <v>180</v>
      </c>
      <c r="I62" s="36" t="s">
        <v>362</v>
      </c>
      <c r="J62" s="30" t="s">
        <v>36</v>
      </c>
      <c r="K62" s="30"/>
      <c r="L62" s="30"/>
      <c r="M62" s="30"/>
      <c r="N62" s="30"/>
      <c r="O62" s="30"/>
      <c r="P62" s="30"/>
      <c r="Q62" s="30"/>
      <c r="R62" s="30"/>
      <c r="S62" s="30"/>
      <c r="T62" s="30"/>
      <c r="U62" s="30"/>
      <c r="V62" s="30"/>
      <c r="W62" s="30"/>
      <c r="X62" s="30"/>
      <c r="Y62" s="198">
        <v>100</v>
      </c>
      <c r="Z62" s="214">
        <v>0.4763</v>
      </c>
      <c r="AA62" s="214">
        <v>0.41619999999999996</v>
      </c>
    </row>
    <row r="63" spans="1:27" ht="84.75" hidden="1" customHeight="1" x14ac:dyDescent="0.25">
      <c r="A63" s="43" t="s">
        <v>297</v>
      </c>
      <c r="B63" s="43" t="s">
        <v>236</v>
      </c>
      <c r="C63" s="43" t="s">
        <v>344</v>
      </c>
      <c r="D63" s="43" t="s">
        <v>354</v>
      </c>
      <c r="E63" s="43" t="s">
        <v>354</v>
      </c>
      <c r="F63" s="30" t="s">
        <v>170</v>
      </c>
      <c r="G63" s="30" t="s">
        <v>175</v>
      </c>
      <c r="H63" s="30" t="s">
        <v>180</v>
      </c>
      <c r="I63" s="36" t="s">
        <v>363</v>
      </c>
      <c r="J63" s="30" t="s">
        <v>36</v>
      </c>
      <c r="K63" s="30"/>
      <c r="L63" s="30"/>
      <c r="M63" s="30"/>
      <c r="N63" s="30"/>
      <c r="O63" s="30"/>
      <c r="P63" s="30"/>
      <c r="Q63" s="30"/>
      <c r="R63" s="30"/>
      <c r="S63" s="30"/>
      <c r="T63" s="30"/>
      <c r="U63" s="30"/>
      <c r="V63" s="30"/>
      <c r="W63" s="30"/>
      <c r="X63" s="30"/>
      <c r="Y63" s="198">
        <v>100</v>
      </c>
      <c r="Z63" s="214">
        <v>0.67049999999999998</v>
      </c>
      <c r="AA63" s="214">
        <v>0.57299999999999995</v>
      </c>
    </row>
    <row r="64" spans="1:27" ht="84.75" customHeight="1" x14ac:dyDescent="0.25">
      <c r="A64" s="43" t="s">
        <v>297</v>
      </c>
      <c r="B64" s="43" t="s">
        <v>337</v>
      </c>
      <c r="C64" s="43" t="s">
        <v>299</v>
      </c>
      <c r="D64" s="43" t="s">
        <v>364</v>
      </c>
      <c r="E64" s="43" t="s">
        <v>364</v>
      </c>
      <c r="F64" s="30" t="s">
        <v>170</v>
      </c>
      <c r="G64" s="30" t="s">
        <v>175</v>
      </c>
      <c r="H64" s="30" t="s">
        <v>180</v>
      </c>
      <c r="I64" s="36" t="s">
        <v>365</v>
      </c>
      <c r="J64" s="30" t="s">
        <v>10</v>
      </c>
      <c r="K64" s="30" t="s">
        <v>32</v>
      </c>
      <c r="L64" s="30"/>
      <c r="M64" s="30"/>
      <c r="N64" s="30"/>
      <c r="O64" s="30"/>
      <c r="P64" s="30"/>
      <c r="Q64" s="30"/>
      <c r="R64" s="30"/>
      <c r="S64" s="30"/>
      <c r="T64" s="30"/>
      <c r="U64" s="30"/>
      <c r="V64" s="30"/>
      <c r="W64" s="30" t="s">
        <v>32</v>
      </c>
      <c r="X64" s="30"/>
      <c r="Y64" s="199">
        <v>0</v>
      </c>
      <c r="Z64" s="214">
        <v>0</v>
      </c>
      <c r="AA64" s="214">
        <v>0</v>
      </c>
    </row>
    <row r="65" spans="1:27" ht="84.75" customHeight="1" x14ac:dyDescent="0.25">
      <c r="A65" s="43" t="s">
        <v>297</v>
      </c>
      <c r="B65" s="43" t="s">
        <v>337</v>
      </c>
      <c r="C65" s="43" t="s">
        <v>299</v>
      </c>
      <c r="D65" s="43" t="s">
        <v>364</v>
      </c>
      <c r="E65" s="43" t="s">
        <v>364</v>
      </c>
      <c r="F65" s="30" t="s">
        <v>170</v>
      </c>
      <c r="G65" s="30" t="s">
        <v>175</v>
      </c>
      <c r="H65" s="30" t="s">
        <v>180</v>
      </c>
      <c r="I65" s="36" t="s">
        <v>366</v>
      </c>
      <c r="J65" s="30" t="s">
        <v>10</v>
      </c>
      <c r="K65" s="30" t="s">
        <v>32</v>
      </c>
      <c r="L65" s="30"/>
      <c r="M65" s="30"/>
      <c r="N65" s="30"/>
      <c r="O65" s="30"/>
      <c r="P65" s="30"/>
      <c r="Q65" s="30"/>
      <c r="R65" s="30"/>
      <c r="S65" s="30"/>
      <c r="T65" s="30"/>
      <c r="U65" s="30"/>
      <c r="V65" s="30"/>
      <c r="W65" s="30" t="s">
        <v>32</v>
      </c>
      <c r="X65" s="30"/>
      <c r="Y65" s="198">
        <v>96.4</v>
      </c>
      <c r="Z65" s="214">
        <v>0.38973029045643154</v>
      </c>
      <c r="AA65" s="214">
        <v>0.42230290456431535</v>
      </c>
    </row>
    <row r="66" spans="1:27" ht="84.75" customHeight="1" x14ac:dyDescent="0.25">
      <c r="A66" s="43" t="s">
        <v>297</v>
      </c>
      <c r="B66" s="43" t="s">
        <v>337</v>
      </c>
      <c r="C66" s="43" t="s">
        <v>299</v>
      </c>
      <c r="D66" s="43" t="s">
        <v>364</v>
      </c>
      <c r="E66" s="43" t="s">
        <v>364</v>
      </c>
      <c r="F66" s="30" t="s">
        <v>170</v>
      </c>
      <c r="G66" s="30" t="s">
        <v>175</v>
      </c>
      <c r="H66" s="30" t="s">
        <v>180</v>
      </c>
      <c r="I66" s="36" t="s">
        <v>367</v>
      </c>
      <c r="J66" s="30" t="s">
        <v>10</v>
      </c>
      <c r="K66" s="30" t="s">
        <v>32</v>
      </c>
      <c r="L66" s="30"/>
      <c r="M66" s="30"/>
      <c r="N66" s="30"/>
      <c r="O66" s="30"/>
      <c r="P66" s="30"/>
      <c r="Q66" s="30"/>
      <c r="R66" s="30"/>
      <c r="S66" s="30"/>
      <c r="T66" s="30"/>
      <c r="U66" s="30"/>
      <c r="V66" s="30"/>
      <c r="W66" s="30"/>
      <c r="X66" s="30"/>
      <c r="Y66" s="198">
        <v>12</v>
      </c>
      <c r="Z66" s="214">
        <v>0</v>
      </c>
      <c r="AA66" s="214">
        <v>0</v>
      </c>
    </row>
    <row r="67" spans="1:27" ht="84.75" customHeight="1" x14ac:dyDescent="0.25">
      <c r="A67" s="43" t="s">
        <v>297</v>
      </c>
      <c r="B67" s="43" t="s">
        <v>337</v>
      </c>
      <c r="C67" s="43" t="s">
        <v>299</v>
      </c>
      <c r="D67" s="43" t="s">
        <v>364</v>
      </c>
      <c r="E67" s="43" t="s">
        <v>364</v>
      </c>
      <c r="F67" s="30" t="s">
        <v>170</v>
      </c>
      <c r="G67" s="30" t="s">
        <v>175</v>
      </c>
      <c r="H67" s="30" t="s">
        <v>180</v>
      </c>
      <c r="I67" s="36" t="s">
        <v>368</v>
      </c>
      <c r="J67" s="30" t="s">
        <v>10</v>
      </c>
      <c r="K67" s="30" t="s">
        <v>32</v>
      </c>
      <c r="L67" s="30"/>
      <c r="M67" s="30"/>
      <c r="N67" s="30"/>
      <c r="O67" s="30"/>
      <c r="P67" s="30"/>
      <c r="Q67" s="30"/>
      <c r="R67" s="30"/>
      <c r="S67" s="30"/>
      <c r="T67" s="30"/>
      <c r="U67" s="30"/>
      <c r="V67" s="30"/>
      <c r="W67" s="30" t="s">
        <v>32</v>
      </c>
      <c r="X67" s="30"/>
      <c r="Y67" s="198">
        <v>90.2</v>
      </c>
      <c r="Z67" s="214">
        <v>0.46674057649667405</v>
      </c>
      <c r="AA67" s="214">
        <v>0.52261640798226161</v>
      </c>
    </row>
    <row r="68" spans="1:27" ht="84.75" customHeight="1" x14ac:dyDescent="0.25">
      <c r="A68" s="43" t="s">
        <v>297</v>
      </c>
      <c r="B68" s="43" t="s">
        <v>337</v>
      </c>
      <c r="C68" s="43" t="s">
        <v>299</v>
      </c>
      <c r="D68" s="43" t="s">
        <v>364</v>
      </c>
      <c r="E68" s="43" t="s">
        <v>364</v>
      </c>
      <c r="F68" s="30" t="s">
        <v>170</v>
      </c>
      <c r="G68" s="30" t="s">
        <v>175</v>
      </c>
      <c r="H68" s="30" t="s">
        <v>180</v>
      </c>
      <c r="I68" s="36" t="s">
        <v>369</v>
      </c>
      <c r="J68" s="30" t="s">
        <v>10</v>
      </c>
      <c r="K68" s="30" t="s">
        <v>32</v>
      </c>
      <c r="L68" s="30"/>
      <c r="M68" s="30"/>
      <c r="N68" s="30"/>
      <c r="O68" s="30"/>
      <c r="P68" s="30"/>
      <c r="Q68" s="30"/>
      <c r="R68" s="30"/>
      <c r="S68" s="30"/>
      <c r="T68" s="30"/>
      <c r="U68" s="30"/>
      <c r="V68" s="30"/>
      <c r="W68" s="30"/>
      <c r="X68" s="30"/>
      <c r="Y68" s="198">
        <v>100</v>
      </c>
      <c r="Z68" s="214">
        <v>0.26829999999999998</v>
      </c>
      <c r="AA68" s="214">
        <v>0.46230000000000004</v>
      </c>
    </row>
    <row r="69" spans="1:27" ht="84.75" customHeight="1" x14ac:dyDescent="0.25">
      <c r="A69" s="43" t="s">
        <v>297</v>
      </c>
      <c r="B69" s="43" t="s">
        <v>337</v>
      </c>
      <c r="C69" s="43" t="s">
        <v>299</v>
      </c>
      <c r="D69" s="43" t="s">
        <v>364</v>
      </c>
      <c r="E69" s="43" t="s">
        <v>364</v>
      </c>
      <c r="F69" s="30" t="s">
        <v>170</v>
      </c>
      <c r="G69" s="30" t="s">
        <v>175</v>
      </c>
      <c r="H69" s="30" t="s">
        <v>180</v>
      </c>
      <c r="I69" s="36" t="s">
        <v>370</v>
      </c>
      <c r="J69" s="30" t="s">
        <v>36</v>
      </c>
      <c r="K69" s="30"/>
      <c r="L69" s="30"/>
      <c r="M69" s="30"/>
      <c r="N69" s="30"/>
      <c r="O69" s="30"/>
      <c r="P69" s="30"/>
      <c r="Q69" s="30"/>
      <c r="R69" s="30"/>
      <c r="S69" s="30"/>
      <c r="T69" s="30"/>
      <c r="U69" s="30"/>
      <c r="V69" s="30"/>
      <c r="W69" s="30"/>
      <c r="X69" s="30"/>
      <c r="Y69" s="198">
        <v>100</v>
      </c>
      <c r="Z69" s="214">
        <v>0.4</v>
      </c>
      <c r="AA69" s="214">
        <v>0.65</v>
      </c>
    </row>
    <row r="70" spans="1:27" s="91" customFormat="1" ht="84.75" customHeight="1" x14ac:dyDescent="0.25">
      <c r="A70" s="43" t="s">
        <v>297</v>
      </c>
      <c r="B70" s="89" t="s">
        <v>337</v>
      </c>
      <c r="C70" s="89" t="s">
        <v>299</v>
      </c>
      <c r="D70" s="89" t="s">
        <v>364</v>
      </c>
      <c r="E70" s="89" t="s">
        <v>364</v>
      </c>
      <c r="F70" s="30" t="s">
        <v>170</v>
      </c>
      <c r="G70" s="30" t="s">
        <v>175</v>
      </c>
      <c r="H70" s="30" t="s">
        <v>180</v>
      </c>
      <c r="I70" s="30" t="s">
        <v>371</v>
      </c>
      <c r="J70" s="30" t="s">
        <v>36</v>
      </c>
      <c r="K70" s="30"/>
      <c r="L70" s="30"/>
      <c r="M70" s="30"/>
      <c r="N70" s="30"/>
      <c r="O70" s="30"/>
      <c r="P70" s="30"/>
      <c r="Q70" s="30"/>
      <c r="R70" s="30"/>
      <c r="S70" s="30"/>
      <c r="T70" s="30"/>
      <c r="U70" s="30"/>
      <c r="V70" s="30"/>
      <c r="W70" s="30"/>
      <c r="X70" s="30"/>
      <c r="Y70" s="198">
        <v>90</v>
      </c>
      <c r="Z70" s="214">
        <v>0.97244444444444444</v>
      </c>
      <c r="AA70" s="214">
        <v>1</v>
      </c>
    </row>
    <row r="71" spans="1:27" ht="84.75" hidden="1" customHeight="1" x14ac:dyDescent="0.25">
      <c r="A71" s="51" t="s">
        <v>297</v>
      </c>
      <c r="B71" s="51" t="s">
        <v>236</v>
      </c>
      <c r="C71" s="51" t="s">
        <v>299</v>
      </c>
      <c r="D71" s="51" t="s">
        <v>372</v>
      </c>
      <c r="E71" s="51" t="s">
        <v>372</v>
      </c>
      <c r="F71" s="25" t="s">
        <v>170</v>
      </c>
      <c r="G71" s="25" t="s">
        <v>175</v>
      </c>
      <c r="H71" s="25" t="s">
        <v>180</v>
      </c>
      <c r="I71" s="52" t="s">
        <v>373</v>
      </c>
      <c r="J71" s="25" t="s">
        <v>10</v>
      </c>
      <c r="K71" s="25" t="s">
        <v>32</v>
      </c>
      <c r="L71" s="25"/>
      <c r="M71" s="25"/>
      <c r="N71" s="25"/>
      <c r="O71" s="25"/>
      <c r="P71" s="25"/>
      <c r="Q71" s="25"/>
      <c r="R71" s="25"/>
      <c r="S71" s="25"/>
      <c r="T71" s="25"/>
      <c r="U71" s="25"/>
      <c r="V71" s="25"/>
      <c r="W71" s="25"/>
      <c r="X71" s="25"/>
      <c r="Y71" s="204">
        <v>100</v>
      </c>
      <c r="Z71" s="214">
        <v>0.5</v>
      </c>
      <c r="AA71" s="214">
        <v>0.5</v>
      </c>
    </row>
    <row r="72" spans="1:27" ht="84.75" hidden="1" customHeight="1" x14ac:dyDescent="0.25">
      <c r="A72" s="43" t="s">
        <v>297</v>
      </c>
      <c r="B72" s="43" t="s">
        <v>236</v>
      </c>
      <c r="C72" s="43" t="s">
        <v>299</v>
      </c>
      <c r="D72" s="43" t="s">
        <v>372</v>
      </c>
      <c r="E72" s="43" t="s">
        <v>372</v>
      </c>
      <c r="F72" s="30" t="s">
        <v>170</v>
      </c>
      <c r="G72" s="30" t="s">
        <v>175</v>
      </c>
      <c r="H72" s="30" t="s">
        <v>180</v>
      </c>
      <c r="I72" s="36" t="s">
        <v>374</v>
      </c>
      <c r="J72" s="30" t="s">
        <v>36</v>
      </c>
      <c r="K72" s="30"/>
      <c r="L72" s="30"/>
      <c r="M72" s="30"/>
      <c r="N72" s="30"/>
      <c r="O72" s="30"/>
      <c r="P72" s="30"/>
      <c r="Q72" s="30"/>
      <c r="R72" s="30"/>
      <c r="S72" s="30"/>
      <c r="T72" s="30"/>
      <c r="U72" s="30"/>
      <c r="V72" s="30"/>
      <c r="W72" s="30"/>
      <c r="X72" s="30"/>
      <c r="Y72" s="198">
        <v>50</v>
      </c>
      <c r="Z72" s="214">
        <v>0.84319999999999995</v>
      </c>
      <c r="AA72" s="214">
        <v>0.92</v>
      </c>
    </row>
    <row r="73" spans="1:27" ht="84.75" hidden="1" customHeight="1" x14ac:dyDescent="0.25">
      <c r="A73" s="51" t="s">
        <v>297</v>
      </c>
      <c r="B73" s="51" t="s">
        <v>236</v>
      </c>
      <c r="C73" s="51" t="s">
        <v>306</v>
      </c>
      <c r="D73" s="51" t="s">
        <v>372</v>
      </c>
      <c r="E73" s="51" t="s">
        <v>372</v>
      </c>
      <c r="F73" s="25" t="s">
        <v>170</v>
      </c>
      <c r="G73" s="25" t="s">
        <v>175</v>
      </c>
      <c r="H73" s="25" t="s">
        <v>180</v>
      </c>
      <c r="I73" s="52" t="s">
        <v>375</v>
      </c>
      <c r="J73" s="25" t="s">
        <v>36</v>
      </c>
      <c r="K73" s="25"/>
      <c r="L73" s="25"/>
      <c r="M73" s="25"/>
      <c r="N73" s="25"/>
      <c r="O73" s="25"/>
      <c r="P73" s="25"/>
      <c r="Q73" s="25"/>
      <c r="R73" s="25"/>
      <c r="S73" s="25"/>
      <c r="T73" s="25"/>
      <c r="U73" s="25"/>
      <c r="V73" s="25"/>
      <c r="W73" s="25"/>
      <c r="X73" s="25"/>
      <c r="Y73" s="202">
        <v>100</v>
      </c>
      <c r="Z73" s="214">
        <v>0.1142</v>
      </c>
      <c r="AA73" s="214">
        <v>0.22219999999999998</v>
      </c>
    </row>
    <row r="74" spans="1:27" ht="84.75" hidden="1" customHeight="1" x14ac:dyDescent="0.25">
      <c r="A74" s="43" t="s">
        <v>297</v>
      </c>
      <c r="B74" s="43" t="s">
        <v>236</v>
      </c>
      <c r="C74" s="43" t="s">
        <v>306</v>
      </c>
      <c r="D74" s="43" t="s">
        <v>372</v>
      </c>
      <c r="E74" s="43" t="s">
        <v>372</v>
      </c>
      <c r="F74" s="30" t="s">
        <v>170</v>
      </c>
      <c r="G74" s="30" t="s">
        <v>175</v>
      </c>
      <c r="H74" s="30" t="s">
        <v>180</v>
      </c>
      <c r="I74" s="36" t="s">
        <v>376</v>
      </c>
      <c r="J74" s="30" t="s">
        <v>36</v>
      </c>
      <c r="K74" s="30"/>
      <c r="L74" s="30"/>
      <c r="M74" s="30"/>
      <c r="N74" s="30"/>
      <c r="O74" s="30"/>
      <c r="P74" s="30"/>
      <c r="Q74" s="30"/>
      <c r="R74" s="30"/>
      <c r="S74" s="30"/>
      <c r="T74" s="30"/>
      <c r="U74" s="30"/>
      <c r="V74" s="30"/>
      <c r="W74" s="30"/>
      <c r="X74" s="30"/>
      <c r="Y74" s="198">
        <v>100</v>
      </c>
      <c r="Z74" s="214">
        <v>0.35</v>
      </c>
      <c r="AA74" s="214">
        <v>0.22219999999999998</v>
      </c>
    </row>
    <row r="75" spans="1:27" ht="84.75" hidden="1" customHeight="1" x14ac:dyDescent="0.25">
      <c r="A75" s="51" t="s">
        <v>297</v>
      </c>
      <c r="B75" s="51" t="s">
        <v>236</v>
      </c>
      <c r="C75" s="51" t="s">
        <v>306</v>
      </c>
      <c r="D75" s="51" t="s">
        <v>372</v>
      </c>
      <c r="E75" s="51" t="s">
        <v>372</v>
      </c>
      <c r="F75" s="25" t="s">
        <v>170</v>
      </c>
      <c r="G75" s="25" t="s">
        <v>175</v>
      </c>
      <c r="H75" s="25" t="s">
        <v>180</v>
      </c>
      <c r="I75" s="52" t="s">
        <v>377</v>
      </c>
      <c r="J75" s="25" t="s">
        <v>10</v>
      </c>
      <c r="K75" s="25" t="s">
        <v>32</v>
      </c>
      <c r="L75" s="25"/>
      <c r="M75" s="25"/>
      <c r="N75" s="25"/>
      <c r="O75" s="25"/>
      <c r="P75" s="25"/>
      <c r="Q75" s="25"/>
      <c r="R75" s="25"/>
      <c r="S75" s="25" t="s">
        <v>32</v>
      </c>
      <c r="T75" s="25"/>
      <c r="U75" s="25"/>
      <c r="V75" s="25"/>
      <c r="W75" s="25"/>
      <c r="X75" s="25"/>
      <c r="Y75" s="202">
        <v>25</v>
      </c>
      <c r="Z75" s="214">
        <v>0</v>
      </c>
      <c r="AA75" s="214">
        <v>0.5</v>
      </c>
    </row>
    <row r="76" spans="1:27" s="219" customFormat="1" ht="84.75" hidden="1" customHeight="1" x14ac:dyDescent="0.25">
      <c r="A76" s="216" t="s">
        <v>24</v>
      </c>
      <c r="B76" s="216" t="s">
        <v>25</v>
      </c>
      <c r="C76" s="216" t="s">
        <v>26</v>
      </c>
      <c r="D76" s="216" t="s">
        <v>27</v>
      </c>
      <c r="E76" s="216" t="s">
        <v>65</v>
      </c>
      <c r="F76" s="215" t="s">
        <v>28</v>
      </c>
      <c r="G76" s="215" t="s">
        <v>29</v>
      </c>
      <c r="H76" s="215" t="s">
        <v>30</v>
      </c>
      <c r="I76" s="223" t="s">
        <v>31</v>
      </c>
      <c r="J76" s="215" t="s">
        <v>10</v>
      </c>
      <c r="K76" s="224" t="s">
        <v>32</v>
      </c>
      <c r="L76" s="224"/>
      <c r="M76" s="224"/>
      <c r="N76" s="224"/>
      <c r="O76" s="224"/>
      <c r="P76" s="224"/>
      <c r="Q76" s="224"/>
      <c r="R76" s="224"/>
      <c r="S76" s="224"/>
      <c r="T76" s="224"/>
      <c r="U76" s="224"/>
      <c r="V76" s="224"/>
      <c r="W76" s="224"/>
      <c r="X76" s="224"/>
      <c r="Y76" s="220">
        <v>5</v>
      </c>
      <c r="Z76" s="214">
        <v>0</v>
      </c>
      <c r="AA76" s="214">
        <v>0</v>
      </c>
    </row>
    <row r="77" spans="1:27" s="219" customFormat="1" ht="84.75" hidden="1" customHeight="1" x14ac:dyDescent="0.25">
      <c r="A77" s="216" t="s">
        <v>24</v>
      </c>
      <c r="B77" s="216" t="s">
        <v>25</v>
      </c>
      <c r="C77" s="216" t="s">
        <v>26</v>
      </c>
      <c r="D77" s="216" t="s">
        <v>27</v>
      </c>
      <c r="E77" s="216" t="s">
        <v>34</v>
      </c>
      <c r="F77" s="215" t="s">
        <v>28</v>
      </c>
      <c r="G77" s="215" t="s">
        <v>29</v>
      </c>
      <c r="H77" s="215" t="s">
        <v>30</v>
      </c>
      <c r="I77" s="225" t="s">
        <v>33</v>
      </c>
      <c r="J77" s="215" t="s">
        <v>63</v>
      </c>
      <c r="K77" s="215" t="s">
        <v>32</v>
      </c>
      <c r="L77" s="215"/>
      <c r="M77" s="215"/>
      <c r="N77" s="215"/>
      <c r="O77" s="215"/>
      <c r="P77" s="215"/>
      <c r="Q77" s="215"/>
      <c r="R77" s="215"/>
      <c r="S77" s="215"/>
      <c r="T77" s="215"/>
      <c r="U77" s="215"/>
      <c r="V77" s="215" t="s">
        <v>32</v>
      </c>
      <c r="W77" s="215"/>
      <c r="X77" s="215"/>
      <c r="Y77" s="226">
        <v>18</v>
      </c>
      <c r="Z77" s="214">
        <v>0.19784172661870469</v>
      </c>
      <c r="AA77" s="214">
        <v>0.28057553956834513</v>
      </c>
    </row>
    <row r="78" spans="1:27" s="219" customFormat="1" ht="84.75" hidden="1" customHeight="1" x14ac:dyDescent="0.25">
      <c r="A78" s="216" t="s">
        <v>24</v>
      </c>
      <c r="B78" s="216" t="s">
        <v>25</v>
      </c>
      <c r="C78" s="216" t="s">
        <v>26</v>
      </c>
      <c r="D78" s="216" t="s">
        <v>27</v>
      </c>
      <c r="E78" s="216" t="s">
        <v>34</v>
      </c>
      <c r="F78" s="215" t="s">
        <v>28</v>
      </c>
      <c r="G78" s="215" t="s">
        <v>29</v>
      </c>
      <c r="H78" s="215" t="s">
        <v>30</v>
      </c>
      <c r="I78" s="223" t="s">
        <v>35</v>
      </c>
      <c r="J78" s="215" t="s">
        <v>624</v>
      </c>
      <c r="K78" s="215"/>
      <c r="L78" s="215"/>
      <c r="M78" s="215"/>
      <c r="N78" s="215"/>
      <c r="O78" s="215"/>
      <c r="P78" s="215"/>
      <c r="Q78" s="215"/>
      <c r="R78" s="215"/>
      <c r="S78" s="215"/>
      <c r="T78" s="215"/>
      <c r="U78" s="215"/>
      <c r="V78" s="215"/>
      <c r="W78" s="215"/>
      <c r="X78" s="215"/>
      <c r="Y78" s="226">
        <v>56</v>
      </c>
      <c r="Z78" s="214">
        <v>0.32142857142857145</v>
      </c>
      <c r="AA78" s="214">
        <v>0.32142857142857145</v>
      </c>
    </row>
    <row r="79" spans="1:27" s="219" customFormat="1" ht="84.75" hidden="1" customHeight="1" x14ac:dyDescent="0.25">
      <c r="A79" s="216" t="s">
        <v>24</v>
      </c>
      <c r="B79" s="216" t="s">
        <v>25</v>
      </c>
      <c r="C79" s="216" t="s">
        <v>26</v>
      </c>
      <c r="D79" s="216" t="s">
        <v>27</v>
      </c>
      <c r="E79" s="216" t="s">
        <v>34</v>
      </c>
      <c r="F79" s="215" t="s">
        <v>28</v>
      </c>
      <c r="G79" s="215" t="s">
        <v>29</v>
      </c>
      <c r="H79" s="215" t="s">
        <v>30</v>
      </c>
      <c r="I79" s="223" t="s">
        <v>37</v>
      </c>
      <c r="J79" s="215" t="s">
        <v>10</v>
      </c>
      <c r="K79" s="215"/>
      <c r="L79" s="215"/>
      <c r="M79" s="215"/>
      <c r="N79" s="215"/>
      <c r="O79" s="215"/>
      <c r="P79" s="215"/>
      <c r="Q79" s="215"/>
      <c r="R79" s="215"/>
      <c r="S79" s="215"/>
      <c r="T79" s="215"/>
      <c r="U79" s="215" t="s">
        <v>32</v>
      </c>
      <c r="V79" s="215"/>
      <c r="W79" s="215"/>
      <c r="X79" s="215"/>
      <c r="Y79" s="220">
        <v>580</v>
      </c>
      <c r="Z79" s="214">
        <v>0.11724137931034483</v>
      </c>
      <c r="AA79" s="214">
        <v>0.2</v>
      </c>
    </row>
    <row r="80" spans="1:27" s="219" customFormat="1" ht="84.75" hidden="1" customHeight="1" x14ac:dyDescent="0.25">
      <c r="A80" s="216" t="s">
        <v>24</v>
      </c>
      <c r="B80" s="216" t="s">
        <v>25</v>
      </c>
      <c r="C80" s="216" t="s">
        <v>26</v>
      </c>
      <c r="D80" s="216" t="s">
        <v>27</v>
      </c>
      <c r="E80" s="216" t="s">
        <v>27</v>
      </c>
      <c r="F80" s="215" t="s">
        <v>38</v>
      </c>
      <c r="G80" s="215" t="s">
        <v>39</v>
      </c>
      <c r="H80" s="215" t="s">
        <v>30</v>
      </c>
      <c r="I80" s="223" t="s">
        <v>40</v>
      </c>
      <c r="J80" s="215" t="s">
        <v>63</v>
      </c>
      <c r="K80" s="215" t="s">
        <v>32</v>
      </c>
      <c r="L80" s="215"/>
      <c r="M80" s="215"/>
      <c r="N80" s="215" t="s">
        <v>41</v>
      </c>
      <c r="O80" s="215"/>
      <c r="P80" s="215"/>
      <c r="Q80" s="215"/>
      <c r="R80" s="215"/>
      <c r="S80" s="215"/>
      <c r="T80" s="215"/>
      <c r="U80" s="215"/>
      <c r="V80" s="215"/>
      <c r="W80" s="215"/>
      <c r="X80" s="215"/>
      <c r="Y80" s="227">
        <v>164051</v>
      </c>
      <c r="Z80" s="214">
        <v>0</v>
      </c>
      <c r="AA80" s="214">
        <v>0</v>
      </c>
    </row>
    <row r="81" spans="1:27" s="219" customFormat="1" ht="84.75" hidden="1" customHeight="1" x14ac:dyDescent="0.25">
      <c r="A81" s="216" t="s">
        <v>24</v>
      </c>
      <c r="B81" s="216" t="s">
        <v>25</v>
      </c>
      <c r="C81" s="216" t="s">
        <v>26</v>
      </c>
      <c r="D81" s="216" t="s">
        <v>27</v>
      </c>
      <c r="E81" s="216" t="s">
        <v>34</v>
      </c>
      <c r="F81" s="215" t="s">
        <v>42</v>
      </c>
      <c r="G81" s="215" t="s">
        <v>29</v>
      </c>
      <c r="H81" s="215" t="s">
        <v>30</v>
      </c>
      <c r="I81" s="223" t="s">
        <v>43</v>
      </c>
      <c r="J81" s="215" t="s">
        <v>10</v>
      </c>
      <c r="K81" s="215" t="s">
        <v>32</v>
      </c>
      <c r="L81" s="215">
        <v>3931</v>
      </c>
      <c r="M81" s="215"/>
      <c r="N81" s="215" t="s">
        <v>44</v>
      </c>
      <c r="O81" s="215"/>
      <c r="P81" s="215"/>
      <c r="Q81" s="215"/>
      <c r="R81" s="215"/>
      <c r="S81" s="215"/>
      <c r="T81" s="215"/>
      <c r="U81" s="215"/>
      <c r="V81" s="215" t="s">
        <v>32</v>
      </c>
      <c r="W81" s="215"/>
      <c r="X81" s="215"/>
      <c r="Y81" s="220">
        <v>96</v>
      </c>
      <c r="Z81" s="214">
        <v>2.0833333333333332E-2</v>
      </c>
      <c r="AA81" s="214">
        <v>0.5</v>
      </c>
    </row>
    <row r="82" spans="1:27" s="219" customFormat="1" ht="84.75" hidden="1" customHeight="1" x14ac:dyDescent="0.25">
      <c r="A82" s="216" t="s">
        <v>24</v>
      </c>
      <c r="B82" s="216" t="s">
        <v>25</v>
      </c>
      <c r="C82" s="216" t="s">
        <v>26</v>
      </c>
      <c r="D82" s="216" t="s">
        <v>27</v>
      </c>
      <c r="E82" s="216" t="s">
        <v>34</v>
      </c>
      <c r="F82" s="215" t="s">
        <v>42</v>
      </c>
      <c r="G82" s="215" t="s">
        <v>29</v>
      </c>
      <c r="H82" s="215" t="s">
        <v>30</v>
      </c>
      <c r="I82" s="223" t="s">
        <v>45</v>
      </c>
      <c r="J82" s="215" t="s">
        <v>10</v>
      </c>
      <c r="K82" s="215" t="s">
        <v>32</v>
      </c>
      <c r="L82" s="215"/>
      <c r="M82" s="215"/>
      <c r="N82" s="215"/>
      <c r="O82" s="215"/>
      <c r="P82" s="215" t="s">
        <v>32</v>
      </c>
      <c r="Q82" s="215" t="s">
        <v>32</v>
      </c>
      <c r="R82" s="215"/>
      <c r="S82" s="215"/>
      <c r="T82" s="215"/>
      <c r="U82" s="215"/>
      <c r="V82" s="215" t="s">
        <v>32</v>
      </c>
      <c r="W82" s="215"/>
      <c r="X82" s="215"/>
      <c r="Y82" s="227">
        <v>285000</v>
      </c>
      <c r="Z82" s="214">
        <v>0</v>
      </c>
      <c r="AA82" s="214">
        <v>1</v>
      </c>
    </row>
    <row r="83" spans="1:27" s="219" customFormat="1" ht="84.75" hidden="1" customHeight="1" x14ac:dyDescent="0.25">
      <c r="A83" s="216" t="s">
        <v>24</v>
      </c>
      <c r="B83" s="216" t="s">
        <v>25</v>
      </c>
      <c r="C83" s="216" t="s">
        <v>26</v>
      </c>
      <c r="D83" s="216" t="s">
        <v>27</v>
      </c>
      <c r="E83" s="216" t="s">
        <v>34</v>
      </c>
      <c r="F83" s="215" t="s">
        <v>42</v>
      </c>
      <c r="G83" s="215" t="s">
        <v>29</v>
      </c>
      <c r="H83" s="215" t="s">
        <v>30</v>
      </c>
      <c r="I83" s="223" t="s">
        <v>46</v>
      </c>
      <c r="J83" s="215" t="s">
        <v>36</v>
      </c>
      <c r="K83" s="215" t="s">
        <v>32</v>
      </c>
      <c r="L83" s="215"/>
      <c r="M83" s="215"/>
      <c r="N83" s="215"/>
      <c r="O83" s="215"/>
      <c r="P83" s="215" t="s">
        <v>32</v>
      </c>
      <c r="Q83" s="215"/>
      <c r="R83" s="215"/>
      <c r="S83" s="215"/>
      <c r="T83" s="215"/>
      <c r="U83" s="215" t="s">
        <v>32</v>
      </c>
      <c r="V83" s="215" t="s">
        <v>32</v>
      </c>
      <c r="W83" s="215" t="s">
        <v>32</v>
      </c>
      <c r="X83" s="215"/>
      <c r="Y83" s="227">
        <v>2000</v>
      </c>
      <c r="Z83" s="214">
        <v>4.8000000000000001E-2</v>
      </c>
      <c r="AA83" s="214">
        <v>0.5</v>
      </c>
    </row>
    <row r="84" spans="1:27" s="219" customFormat="1" ht="84.75" hidden="1" customHeight="1" x14ac:dyDescent="0.25">
      <c r="A84" s="216" t="s">
        <v>24</v>
      </c>
      <c r="B84" s="216" t="s">
        <v>25</v>
      </c>
      <c r="C84" s="216" t="s">
        <v>26</v>
      </c>
      <c r="D84" s="216" t="s">
        <v>27</v>
      </c>
      <c r="E84" s="216" t="s">
        <v>34</v>
      </c>
      <c r="F84" s="215" t="s">
        <v>42</v>
      </c>
      <c r="G84" s="215" t="s">
        <v>29</v>
      </c>
      <c r="H84" s="215" t="s">
        <v>30</v>
      </c>
      <c r="I84" s="223" t="s">
        <v>47</v>
      </c>
      <c r="J84" s="215" t="s">
        <v>36</v>
      </c>
      <c r="K84" s="215" t="s">
        <v>32</v>
      </c>
      <c r="L84" s="215"/>
      <c r="M84" s="215"/>
      <c r="N84" s="215"/>
      <c r="O84" s="215"/>
      <c r="P84" s="215"/>
      <c r="Q84" s="215"/>
      <c r="R84" s="215"/>
      <c r="S84" s="215"/>
      <c r="T84" s="215"/>
      <c r="U84" s="215" t="s">
        <v>32</v>
      </c>
      <c r="V84" s="215" t="s">
        <v>32</v>
      </c>
      <c r="W84" s="215"/>
      <c r="X84" s="215"/>
      <c r="Y84" s="227">
        <v>1500</v>
      </c>
      <c r="Z84" s="214">
        <v>0</v>
      </c>
      <c r="AA84" s="214">
        <v>0.33333333333333331</v>
      </c>
    </row>
    <row r="85" spans="1:27" s="219" customFormat="1" ht="84.75" hidden="1" customHeight="1" x14ac:dyDescent="0.25">
      <c r="A85" s="216" t="s">
        <v>24</v>
      </c>
      <c r="B85" s="216" t="s">
        <v>25</v>
      </c>
      <c r="C85" s="216" t="s">
        <v>26</v>
      </c>
      <c r="D85" s="216" t="s">
        <v>27</v>
      </c>
      <c r="E85" s="216" t="s">
        <v>27</v>
      </c>
      <c r="F85" s="215" t="s">
        <v>28</v>
      </c>
      <c r="G85" s="215" t="s">
        <v>29</v>
      </c>
      <c r="H85" s="215" t="s">
        <v>30</v>
      </c>
      <c r="I85" s="223" t="s">
        <v>48</v>
      </c>
      <c r="J85" s="215" t="s">
        <v>10</v>
      </c>
      <c r="K85" s="215"/>
      <c r="L85" s="215"/>
      <c r="M85" s="215"/>
      <c r="N85" s="215"/>
      <c r="O85" s="215"/>
      <c r="P85" s="215"/>
      <c r="Q85" s="215"/>
      <c r="R85" s="215"/>
      <c r="S85" s="215"/>
      <c r="T85" s="215"/>
      <c r="U85" s="215" t="s">
        <v>32</v>
      </c>
      <c r="V85" s="215"/>
      <c r="W85" s="215"/>
      <c r="X85" s="215"/>
      <c r="Y85" s="227">
        <v>4500</v>
      </c>
      <c r="Z85" s="214">
        <v>0.7028888888888889</v>
      </c>
      <c r="AA85" s="214">
        <v>0.8</v>
      </c>
    </row>
    <row r="86" spans="1:27" s="219" customFormat="1" ht="84.75" hidden="1" customHeight="1" x14ac:dyDescent="0.25">
      <c r="A86" s="216" t="s">
        <v>24</v>
      </c>
      <c r="B86" s="216" t="s">
        <v>25</v>
      </c>
      <c r="C86" s="216" t="s">
        <v>26</v>
      </c>
      <c r="D86" s="216" t="s">
        <v>27</v>
      </c>
      <c r="E86" s="216" t="s">
        <v>65</v>
      </c>
      <c r="F86" s="215" t="s">
        <v>28</v>
      </c>
      <c r="G86" s="215" t="s">
        <v>29</v>
      </c>
      <c r="H86" s="215" t="s">
        <v>30</v>
      </c>
      <c r="I86" s="223" t="s">
        <v>49</v>
      </c>
      <c r="J86" s="215" t="s">
        <v>10</v>
      </c>
      <c r="K86" s="215" t="s">
        <v>32</v>
      </c>
      <c r="L86" s="215"/>
      <c r="M86" s="215"/>
      <c r="N86" s="215"/>
      <c r="O86" s="215"/>
      <c r="P86" s="215"/>
      <c r="Q86" s="215"/>
      <c r="R86" s="215"/>
      <c r="S86" s="215"/>
      <c r="T86" s="215"/>
      <c r="U86" s="215"/>
      <c r="V86" s="215"/>
      <c r="W86" s="215"/>
      <c r="X86" s="215"/>
      <c r="Y86" s="227">
        <v>200</v>
      </c>
      <c r="Z86" s="214">
        <v>0</v>
      </c>
      <c r="AA86" s="214">
        <v>0.5</v>
      </c>
    </row>
    <row r="87" spans="1:27" s="219" customFormat="1" ht="84.75" hidden="1" customHeight="1" x14ac:dyDescent="0.25">
      <c r="A87" s="216" t="s">
        <v>24</v>
      </c>
      <c r="B87" s="216" t="s">
        <v>25</v>
      </c>
      <c r="C87" s="216" t="s">
        <v>26</v>
      </c>
      <c r="D87" s="216" t="s">
        <v>27</v>
      </c>
      <c r="E87" s="216" t="s">
        <v>65</v>
      </c>
      <c r="F87" s="215" t="s">
        <v>28</v>
      </c>
      <c r="G87" s="215" t="s">
        <v>29</v>
      </c>
      <c r="H87" s="215" t="s">
        <v>30</v>
      </c>
      <c r="I87" s="223" t="s">
        <v>50</v>
      </c>
      <c r="J87" s="215" t="s">
        <v>10</v>
      </c>
      <c r="K87" s="215" t="s">
        <v>32</v>
      </c>
      <c r="L87" s="215"/>
      <c r="M87" s="215"/>
      <c r="N87" s="215"/>
      <c r="O87" s="215"/>
      <c r="P87" s="215"/>
      <c r="Q87" s="215"/>
      <c r="R87" s="215"/>
      <c r="S87" s="215"/>
      <c r="T87" s="215"/>
      <c r="U87" s="215"/>
      <c r="V87" s="215"/>
      <c r="W87" s="215"/>
      <c r="X87" s="215"/>
      <c r="Y87" s="227">
        <v>700000</v>
      </c>
      <c r="Z87" s="214">
        <v>0</v>
      </c>
      <c r="AA87" s="214">
        <v>1</v>
      </c>
    </row>
    <row r="88" spans="1:27" s="219" customFormat="1" ht="84.75" hidden="1" customHeight="1" x14ac:dyDescent="0.25">
      <c r="A88" s="216" t="s">
        <v>24</v>
      </c>
      <c r="B88" s="216" t="s">
        <v>25</v>
      </c>
      <c r="C88" s="216" t="s">
        <v>26</v>
      </c>
      <c r="D88" s="216" t="s">
        <v>27</v>
      </c>
      <c r="E88" s="216" t="s">
        <v>34</v>
      </c>
      <c r="F88" s="215" t="s">
        <v>51</v>
      </c>
      <c r="G88" s="215" t="s">
        <v>29</v>
      </c>
      <c r="H88" s="215" t="s">
        <v>30</v>
      </c>
      <c r="I88" s="223" t="s">
        <v>52</v>
      </c>
      <c r="J88" s="215" t="s">
        <v>53</v>
      </c>
      <c r="K88" s="215"/>
      <c r="L88" s="215"/>
      <c r="M88" s="215"/>
      <c r="N88" s="215"/>
      <c r="O88" s="215"/>
      <c r="P88" s="215"/>
      <c r="Q88" s="215"/>
      <c r="R88" s="215"/>
      <c r="S88" s="215"/>
      <c r="T88" s="215"/>
      <c r="U88" s="215"/>
      <c r="V88" s="215"/>
      <c r="W88" s="215"/>
      <c r="X88" s="215"/>
      <c r="Y88" s="227">
        <v>1400</v>
      </c>
      <c r="Z88" s="214">
        <v>0</v>
      </c>
      <c r="AA88" s="214">
        <v>0</v>
      </c>
    </row>
    <row r="89" spans="1:27" s="219" customFormat="1" ht="84.75" hidden="1" customHeight="1" x14ac:dyDescent="0.25">
      <c r="A89" s="216" t="s">
        <v>24</v>
      </c>
      <c r="B89" s="216" t="s">
        <v>25</v>
      </c>
      <c r="C89" s="216" t="s">
        <v>26</v>
      </c>
      <c r="D89" s="216" t="s">
        <v>27</v>
      </c>
      <c r="E89" s="216" t="s">
        <v>34</v>
      </c>
      <c r="F89" s="215" t="s">
        <v>51</v>
      </c>
      <c r="G89" s="215" t="s">
        <v>29</v>
      </c>
      <c r="H89" s="215" t="s">
        <v>30</v>
      </c>
      <c r="I89" s="223" t="s">
        <v>54</v>
      </c>
      <c r="J89" s="215" t="s">
        <v>55</v>
      </c>
      <c r="K89" s="215" t="s">
        <v>32</v>
      </c>
      <c r="L89" s="215"/>
      <c r="M89" s="215"/>
      <c r="N89" s="215" t="s">
        <v>56</v>
      </c>
      <c r="O89" s="215"/>
      <c r="P89" s="215"/>
      <c r="Q89" s="215"/>
      <c r="R89" s="215"/>
      <c r="S89" s="215"/>
      <c r="T89" s="215"/>
      <c r="U89" s="215"/>
      <c r="V89" s="215"/>
      <c r="W89" s="215"/>
      <c r="X89" s="215"/>
      <c r="Y89" s="227">
        <v>2000</v>
      </c>
      <c r="Z89" s="214">
        <v>0</v>
      </c>
      <c r="AA89" s="214">
        <v>0.25</v>
      </c>
    </row>
    <row r="90" spans="1:27" s="219" customFormat="1" ht="84.75" hidden="1" customHeight="1" x14ac:dyDescent="0.25">
      <c r="A90" s="216" t="s">
        <v>24</v>
      </c>
      <c r="B90" s="216" t="s">
        <v>25</v>
      </c>
      <c r="C90" s="216" t="s">
        <v>26</v>
      </c>
      <c r="D90" s="216" t="s">
        <v>27</v>
      </c>
      <c r="E90" s="216" t="s">
        <v>34</v>
      </c>
      <c r="F90" s="215" t="s">
        <v>51</v>
      </c>
      <c r="G90" s="215" t="s">
        <v>29</v>
      </c>
      <c r="H90" s="215" t="s">
        <v>30</v>
      </c>
      <c r="I90" s="223" t="s">
        <v>57</v>
      </c>
      <c r="J90" s="215" t="s">
        <v>10</v>
      </c>
      <c r="K90" s="215"/>
      <c r="L90" s="215"/>
      <c r="M90" s="215" t="s">
        <v>32</v>
      </c>
      <c r="N90" s="215" t="s">
        <v>56</v>
      </c>
      <c r="O90" s="215"/>
      <c r="P90" s="215"/>
      <c r="Q90" s="215"/>
      <c r="R90" s="215"/>
      <c r="S90" s="215"/>
      <c r="T90" s="215"/>
      <c r="U90" s="215"/>
      <c r="V90" s="215"/>
      <c r="W90" s="215"/>
      <c r="X90" s="215"/>
      <c r="Y90" s="227">
        <v>9000</v>
      </c>
      <c r="Z90" s="214">
        <v>0</v>
      </c>
      <c r="AA90" s="214">
        <v>0.22222222222222221</v>
      </c>
    </row>
    <row r="91" spans="1:27" s="219" customFormat="1" ht="84.75" hidden="1" customHeight="1" x14ac:dyDescent="0.25">
      <c r="A91" s="216" t="s">
        <v>24</v>
      </c>
      <c r="B91" s="216" t="s">
        <v>25</v>
      </c>
      <c r="C91" s="216" t="s">
        <v>26</v>
      </c>
      <c r="D91" s="216" t="s">
        <v>27</v>
      </c>
      <c r="E91" s="216" t="s">
        <v>34</v>
      </c>
      <c r="F91" s="215" t="s">
        <v>51</v>
      </c>
      <c r="G91" s="215" t="s">
        <v>29</v>
      </c>
      <c r="H91" s="215" t="s">
        <v>30</v>
      </c>
      <c r="I91" s="223" t="s">
        <v>58</v>
      </c>
      <c r="J91" s="215" t="s">
        <v>10</v>
      </c>
      <c r="K91" s="215"/>
      <c r="L91" s="215"/>
      <c r="M91" s="215" t="s">
        <v>32</v>
      </c>
      <c r="N91" s="215" t="s">
        <v>59</v>
      </c>
      <c r="O91" s="215"/>
      <c r="P91" s="215"/>
      <c r="Q91" s="215"/>
      <c r="R91" s="215"/>
      <c r="S91" s="215"/>
      <c r="T91" s="215"/>
      <c r="U91" s="215"/>
      <c r="V91" s="215"/>
      <c r="W91" s="215"/>
      <c r="X91" s="215"/>
      <c r="Y91" s="227">
        <v>1822</v>
      </c>
      <c r="Z91" s="214">
        <v>0</v>
      </c>
      <c r="AA91" s="214">
        <v>0</v>
      </c>
    </row>
    <row r="92" spans="1:27" s="219" customFormat="1" ht="84.75" hidden="1" customHeight="1" x14ac:dyDescent="0.25">
      <c r="A92" s="216" t="s">
        <v>24</v>
      </c>
      <c r="B92" s="216" t="s">
        <v>25</v>
      </c>
      <c r="C92" s="216" t="s">
        <v>26</v>
      </c>
      <c r="D92" s="216" t="s">
        <v>27</v>
      </c>
      <c r="E92" s="216" t="s">
        <v>34</v>
      </c>
      <c r="F92" s="215" t="s">
        <v>51</v>
      </c>
      <c r="G92" s="215" t="s">
        <v>29</v>
      </c>
      <c r="H92" s="215" t="s">
        <v>30</v>
      </c>
      <c r="I92" s="223" t="s">
        <v>60</v>
      </c>
      <c r="J92" s="215" t="s">
        <v>10</v>
      </c>
      <c r="K92" s="215"/>
      <c r="L92" s="215"/>
      <c r="M92" s="215"/>
      <c r="N92" s="215" t="s">
        <v>56</v>
      </c>
      <c r="O92" s="215"/>
      <c r="P92" s="215"/>
      <c r="Q92" s="215"/>
      <c r="R92" s="215"/>
      <c r="S92" s="215"/>
      <c r="T92" s="215"/>
      <c r="U92" s="215"/>
      <c r="V92" s="215"/>
      <c r="W92" s="215"/>
      <c r="X92" s="215"/>
      <c r="Y92" s="227">
        <v>2000</v>
      </c>
      <c r="Z92" s="214">
        <v>0</v>
      </c>
      <c r="AA92" s="214">
        <v>0</v>
      </c>
    </row>
    <row r="93" spans="1:27" s="219" customFormat="1" ht="84.75" hidden="1" customHeight="1" x14ac:dyDescent="0.25">
      <c r="A93" s="216" t="s">
        <v>24</v>
      </c>
      <c r="B93" s="216" t="s">
        <v>25</v>
      </c>
      <c r="C93" s="216" t="s">
        <v>26</v>
      </c>
      <c r="D93" s="216" t="s">
        <v>27</v>
      </c>
      <c r="E93" s="216" t="s">
        <v>27</v>
      </c>
      <c r="F93" s="215" t="s">
        <v>51</v>
      </c>
      <c r="G93" s="215" t="s">
        <v>29</v>
      </c>
      <c r="H93" s="215" t="s">
        <v>30</v>
      </c>
      <c r="I93" s="223" t="s">
        <v>61</v>
      </c>
      <c r="J93" s="215" t="s">
        <v>10</v>
      </c>
      <c r="K93" s="215"/>
      <c r="L93" s="215"/>
      <c r="M93" s="215"/>
      <c r="N93" s="215" t="s">
        <v>56</v>
      </c>
      <c r="O93" s="215"/>
      <c r="P93" s="215"/>
      <c r="Q93" s="215"/>
      <c r="R93" s="215"/>
      <c r="S93" s="215"/>
      <c r="T93" s="215"/>
      <c r="U93" s="215"/>
      <c r="V93" s="215"/>
      <c r="W93" s="215"/>
      <c r="X93" s="215"/>
      <c r="Y93" s="220">
        <v>84100</v>
      </c>
      <c r="Z93" s="214">
        <v>0</v>
      </c>
      <c r="AA93" s="214">
        <v>0.65398335315101075</v>
      </c>
    </row>
    <row r="94" spans="1:27" s="219" customFormat="1" ht="84.75" hidden="1" customHeight="1" x14ac:dyDescent="0.25">
      <c r="A94" s="216" t="s">
        <v>24</v>
      </c>
      <c r="B94" s="216" t="s">
        <v>25</v>
      </c>
      <c r="C94" s="216" t="s">
        <v>26</v>
      </c>
      <c r="D94" s="216" t="s">
        <v>27</v>
      </c>
      <c r="E94" s="216" t="s">
        <v>65</v>
      </c>
      <c r="F94" s="215" t="s">
        <v>28</v>
      </c>
      <c r="G94" s="215" t="s">
        <v>29</v>
      </c>
      <c r="H94" s="215" t="s">
        <v>30</v>
      </c>
      <c r="I94" s="223" t="s">
        <v>62</v>
      </c>
      <c r="J94" s="215" t="s">
        <v>63</v>
      </c>
      <c r="K94" s="215" t="s">
        <v>32</v>
      </c>
      <c r="L94" s="215"/>
      <c r="M94" s="215"/>
      <c r="N94" s="215"/>
      <c r="O94" s="215"/>
      <c r="P94" s="215"/>
      <c r="Q94" s="215"/>
      <c r="R94" s="215"/>
      <c r="S94" s="215"/>
      <c r="T94" s="215"/>
      <c r="U94" s="215"/>
      <c r="V94" s="215"/>
      <c r="W94" s="215"/>
      <c r="X94" s="215"/>
      <c r="Y94" s="220">
        <v>34.4</v>
      </c>
      <c r="Z94" s="214">
        <v>0</v>
      </c>
      <c r="AA94" s="214">
        <v>0</v>
      </c>
    </row>
    <row r="95" spans="1:27" s="219" customFormat="1" ht="84.75" hidden="1" customHeight="1" x14ac:dyDescent="0.25">
      <c r="A95" s="216" t="s">
        <v>24</v>
      </c>
      <c r="B95" s="216" t="s">
        <v>25</v>
      </c>
      <c r="C95" s="216" t="s">
        <v>26</v>
      </c>
      <c r="D95" s="216" t="s">
        <v>27</v>
      </c>
      <c r="E95" s="216" t="s">
        <v>65</v>
      </c>
      <c r="F95" s="215" t="s">
        <v>28</v>
      </c>
      <c r="G95" s="215" t="s">
        <v>29</v>
      </c>
      <c r="H95" s="215" t="s">
        <v>30</v>
      </c>
      <c r="I95" s="223" t="s">
        <v>64</v>
      </c>
      <c r="J95" s="215" t="s">
        <v>63</v>
      </c>
      <c r="K95" s="215" t="s">
        <v>32</v>
      </c>
      <c r="L95" s="215"/>
      <c r="M95" s="215"/>
      <c r="N95" s="215"/>
      <c r="O95" s="215"/>
      <c r="P95" s="215"/>
      <c r="Q95" s="215"/>
      <c r="R95" s="215"/>
      <c r="S95" s="215"/>
      <c r="T95" s="215"/>
      <c r="U95" s="215"/>
      <c r="V95" s="215"/>
      <c r="W95" s="215"/>
      <c r="X95" s="215"/>
      <c r="Y95" s="220">
        <v>17</v>
      </c>
      <c r="Z95" s="214">
        <v>0</v>
      </c>
      <c r="AA95" s="214">
        <v>0</v>
      </c>
    </row>
    <row r="96" spans="1:27" s="219" customFormat="1" ht="84.75" hidden="1" customHeight="1" x14ac:dyDescent="0.25">
      <c r="A96" s="216" t="s">
        <v>24</v>
      </c>
      <c r="B96" s="216" t="s">
        <v>25</v>
      </c>
      <c r="C96" s="216" t="s">
        <v>26</v>
      </c>
      <c r="D96" s="216" t="s">
        <v>27</v>
      </c>
      <c r="E96" s="216" t="s">
        <v>65</v>
      </c>
      <c r="F96" s="215" t="s">
        <v>28</v>
      </c>
      <c r="G96" s="215" t="s">
        <v>29</v>
      </c>
      <c r="H96" s="215" t="s">
        <v>30</v>
      </c>
      <c r="I96" s="223" t="s">
        <v>66</v>
      </c>
      <c r="J96" s="215" t="s">
        <v>55</v>
      </c>
      <c r="K96" s="215" t="s">
        <v>32</v>
      </c>
      <c r="L96" s="215"/>
      <c r="M96" s="215" t="s">
        <v>67</v>
      </c>
      <c r="N96" s="215" t="s">
        <v>32</v>
      </c>
      <c r="O96" s="215"/>
      <c r="P96" s="215"/>
      <c r="Q96" s="215"/>
      <c r="R96" s="215"/>
      <c r="S96" s="215"/>
      <c r="T96" s="215"/>
      <c r="U96" s="215"/>
      <c r="V96" s="215"/>
      <c r="W96" s="215"/>
      <c r="X96" s="215"/>
      <c r="Y96" s="227">
        <v>100</v>
      </c>
      <c r="Z96" s="214">
        <v>5.0000000000000001E-4</v>
      </c>
      <c r="AA96" s="214">
        <v>5.0000000000000001E-4</v>
      </c>
    </row>
    <row r="97" spans="1:27" s="219" customFormat="1" ht="84.75" hidden="1" customHeight="1" x14ac:dyDescent="0.25">
      <c r="A97" s="216" t="s">
        <v>24</v>
      </c>
      <c r="B97" s="216" t="s">
        <v>25</v>
      </c>
      <c r="C97" s="216" t="s">
        <v>26</v>
      </c>
      <c r="D97" s="216" t="s">
        <v>27</v>
      </c>
      <c r="E97" s="216" t="s">
        <v>27</v>
      </c>
      <c r="F97" s="215" t="s">
        <v>38</v>
      </c>
      <c r="G97" s="215" t="s">
        <v>39</v>
      </c>
      <c r="H97" s="215" t="s">
        <v>30</v>
      </c>
      <c r="I97" s="223" t="s">
        <v>68</v>
      </c>
      <c r="J97" s="215" t="s">
        <v>685</v>
      </c>
      <c r="K97" s="215" t="s">
        <v>32</v>
      </c>
      <c r="L97" s="215"/>
      <c r="M97" s="215"/>
      <c r="N97" s="215" t="s">
        <v>69</v>
      </c>
      <c r="O97" s="215"/>
      <c r="P97" s="215"/>
      <c r="Q97" s="215"/>
      <c r="R97" s="215"/>
      <c r="S97" s="215"/>
      <c r="T97" s="215"/>
      <c r="U97" s="215"/>
      <c r="V97" s="215"/>
      <c r="W97" s="215"/>
      <c r="X97" s="215"/>
      <c r="Y97" s="227">
        <v>22</v>
      </c>
      <c r="Z97" s="214">
        <v>0</v>
      </c>
      <c r="AA97" s="214">
        <v>0</v>
      </c>
    </row>
    <row r="98" spans="1:27" s="219" customFormat="1" ht="84.75" hidden="1" customHeight="1" x14ac:dyDescent="0.25">
      <c r="A98" s="216" t="s">
        <v>24</v>
      </c>
      <c r="B98" s="216" t="s">
        <v>25</v>
      </c>
      <c r="C98" s="216" t="s">
        <v>26</v>
      </c>
      <c r="D98" s="216" t="s">
        <v>27</v>
      </c>
      <c r="E98" s="216" t="s">
        <v>34</v>
      </c>
      <c r="F98" s="215" t="s">
        <v>28</v>
      </c>
      <c r="G98" s="215" t="s">
        <v>29</v>
      </c>
      <c r="H98" s="215" t="s">
        <v>30</v>
      </c>
      <c r="I98" s="223" t="s">
        <v>70</v>
      </c>
      <c r="J98" s="215" t="s">
        <v>10</v>
      </c>
      <c r="K98" s="215"/>
      <c r="L98" s="215"/>
      <c r="M98" s="215"/>
      <c r="N98" s="215"/>
      <c r="O98" s="215"/>
      <c r="P98" s="215"/>
      <c r="Q98" s="215"/>
      <c r="R98" s="215"/>
      <c r="S98" s="215"/>
      <c r="T98" s="215"/>
      <c r="U98" s="215"/>
      <c r="V98" s="215"/>
      <c r="W98" s="215"/>
      <c r="X98" s="215"/>
      <c r="Y98" s="227">
        <v>2500</v>
      </c>
      <c r="Z98" s="214">
        <v>0</v>
      </c>
      <c r="AA98" s="214">
        <v>0.32</v>
      </c>
    </row>
    <row r="99" spans="1:27" s="219" customFormat="1" ht="84.75" hidden="1" customHeight="1" x14ac:dyDescent="0.25">
      <c r="A99" s="216" t="s">
        <v>24</v>
      </c>
      <c r="B99" s="216" t="s">
        <v>25</v>
      </c>
      <c r="C99" s="216" t="s">
        <v>26</v>
      </c>
      <c r="D99" s="216" t="s">
        <v>27</v>
      </c>
      <c r="E99" s="216" t="s">
        <v>34</v>
      </c>
      <c r="F99" s="215" t="s">
        <v>28</v>
      </c>
      <c r="G99" s="215" t="s">
        <v>29</v>
      </c>
      <c r="H99" s="215" t="s">
        <v>30</v>
      </c>
      <c r="I99" s="223" t="s">
        <v>71</v>
      </c>
      <c r="J99" s="215" t="s">
        <v>10</v>
      </c>
      <c r="K99" s="215"/>
      <c r="L99" s="215"/>
      <c r="M99" s="215"/>
      <c r="N99" s="215"/>
      <c r="O99" s="215"/>
      <c r="P99" s="215"/>
      <c r="Q99" s="215"/>
      <c r="R99" s="215"/>
      <c r="S99" s="215"/>
      <c r="T99" s="215"/>
      <c r="U99" s="215"/>
      <c r="V99" s="215"/>
      <c r="W99" s="215"/>
      <c r="X99" s="215"/>
      <c r="Y99" s="227">
        <v>1900</v>
      </c>
      <c r="Z99" s="214">
        <v>0</v>
      </c>
      <c r="AA99" s="214">
        <v>0</v>
      </c>
    </row>
    <row r="100" spans="1:27" s="219" customFormat="1" ht="84.75" hidden="1" customHeight="1" x14ac:dyDescent="0.25">
      <c r="A100" s="216" t="s">
        <v>24</v>
      </c>
      <c r="B100" s="216" t="s">
        <v>25</v>
      </c>
      <c r="C100" s="216" t="s">
        <v>26</v>
      </c>
      <c r="D100" s="216" t="s">
        <v>27</v>
      </c>
      <c r="E100" s="216" t="s">
        <v>34</v>
      </c>
      <c r="F100" s="215" t="s">
        <v>28</v>
      </c>
      <c r="G100" s="215" t="s">
        <v>29</v>
      </c>
      <c r="H100" s="215" t="s">
        <v>30</v>
      </c>
      <c r="I100" s="223" t="s">
        <v>72</v>
      </c>
      <c r="J100" s="215" t="s">
        <v>10</v>
      </c>
      <c r="K100" s="215" t="s">
        <v>32</v>
      </c>
      <c r="L100" s="215"/>
      <c r="M100" s="215"/>
      <c r="N100" s="215"/>
      <c r="O100" s="215"/>
      <c r="P100" s="215"/>
      <c r="Q100" s="215"/>
      <c r="R100" s="215"/>
      <c r="S100" s="215" t="s">
        <v>32</v>
      </c>
      <c r="T100" s="215"/>
      <c r="U100" s="215"/>
      <c r="V100" s="215"/>
      <c r="W100" s="215"/>
      <c r="X100" s="215"/>
      <c r="Y100" s="227">
        <v>60000</v>
      </c>
      <c r="Z100" s="214">
        <v>2.3102499999999999</v>
      </c>
      <c r="AA100" s="214">
        <v>0.33333333333333331</v>
      </c>
    </row>
    <row r="101" spans="1:27" s="219" customFormat="1" ht="84.75" hidden="1" customHeight="1" x14ac:dyDescent="0.25">
      <c r="A101" s="216" t="s">
        <v>24</v>
      </c>
      <c r="B101" s="216" t="s">
        <v>25</v>
      </c>
      <c r="C101" s="216" t="s">
        <v>26</v>
      </c>
      <c r="D101" s="216" t="s">
        <v>27</v>
      </c>
      <c r="E101" s="216" t="s">
        <v>34</v>
      </c>
      <c r="F101" s="215" t="s">
        <v>73</v>
      </c>
      <c r="G101" s="215" t="s">
        <v>29</v>
      </c>
      <c r="H101" s="215" t="s">
        <v>74</v>
      </c>
      <c r="I101" s="223" t="s">
        <v>75</v>
      </c>
      <c r="J101" s="215" t="s">
        <v>10</v>
      </c>
      <c r="K101" s="215"/>
      <c r="L101" s="215"/>
      <c r="M101" s="215" t="s">
        <v>76</v>
      </c>
      <c r="N101" s="215" t="s">
        <v>77</v>
      </c>
      <c r="O101" s="215"/>
      <c r="P101" s="215"/>
      <c r="Q101" s="215"/>
      <c r="R101" s="215"/>
      <c r="S101" s="215"/>
      <c r="T101" s="215"/>
      <c r="U101" s="215"/>
      <c r="V101" s="215"/>
      <c r="W101" s="215"/>
      <c r="X101" s="215"/>
      <c r="Y101" s="227">
        <v>3</v>
      </c>
      <c r="Z101" s="214">
        <v>0</v>
      </c>
      <c r="AA101" s="214">
        <v>0</v>
      </c>
    </row>
    <row r="102" spans="1:27" s="219" customFormat="1" ht="84.75" hidden="1" customHeight="1" x14ac:dyDescent="0.25">
      <c r="A102" s="216" t="s">
        <v>24</v>
      </c>
      <c r="B102" s="216" t="s">
        <v>25</v>
      </c>
      <c r="C102" s="216" t="s">
        <v>26</v>
      </c>
      <c r="D102" s="216" t="s">
        <v>27</v>
      </c>
      <c r="E102" s="216" t="s">
        <v>27</v>
      </c>
      <c r="F102" s="215" t="s">
        <v>38</v>
      </c>
      <c r="G102" s="215" t="s">
        <v>39</v>
      </c>
      <c r="H102" s="215" t="s">
        <v>30</v>
      </c>
      <c r="I102" s="223" t="s">
        <v>78</v>
      </c>
      <c r="J102" s="215" t="s">
        <v>36</v>
      </c>
      <c r="K102" s="215"/>
      <c r="L102" s="215"/>
      <c r="M102" s="215"/>
      <c r="N102" s="215"/>
      <c r="O102" s="215"/>
      <c r="P102" s="215"/>
      <c r="Q102" s="215"/>
      <c r="R102" s="215"/>
      <c r="S102" s="215"/>
      <c r="T102" s="215"/>
      <c r="U102" s="215"/>
      <c r="V102" s="215"/>
      <c r="W102" s="215"/>
      <c r="X102" s="215"/>
      <c r="Y102" s="227">
        <v>2</v>
      </c>
      <c r="Z102" s="214">
        <v>0</v>
      </c>
      <c r="AA102" s="214">
        <v>25</v>
      </c>
    </row>
    <row r="103" spans="1:27" s="219" customFormat="1" ht="84.75" hidden="1" customHeight="1" x14ac:dyDescent="0.25">
      <c r="A103" s="216" t="s">
        <v>24</v>
      </c>
      <c r="B103" s="216" t="s">
        <v>25</v>
      </c>
      <c r="C103" s="216" t="s">
        <v>26</v>
      </c>
      <c r="D103" s="216" t="s">
        <v>27</v>
      </c>
      <c r="E103" s="216" t="s">
        <v>27</v>
      </c>
      <c r="F103" s="215" t="s">
        <v>38</v>
      </c>
      <c r="G103" s="215" t="s">
        <v>79</v>
      </c>
      <c r="H103" s="215" t="s">
        <v>30</v>
      </c>
      <c r="I103" s="223" t="s">
        <v>80</v>
      </c>
      <c r="J103" s="215" t="s">
        <v>81</v>
      </c>
      <c r="K103" s="215"/>
      <c r="L103" s="215"/>
      <c r="M103" s="215"/>
      <c r="N103" s="215" t="s">
        <v>41</v>
      </c>
      <c r="O103" s="215"/>
      <c r="P103" s="215"/>
      <c r="Q103" s="215"/>
      <c r="R103" s="215"/>
      <c r="S103" s="215"/>
      <c r="T103" s="215"/>
      <c r="U103" s="215"/>
      <c r="V103" s="215"/>
      <c r="W103" s="215"/>
      <c r="X103" s="215"/>
      <c r="Y103" s="226">
        <v>17</v>
      </c>
      <c r="Z103" s="214">
        <v>0</v>
      </c>
      <c r="AA103" s="214">
        <v>0</v>
      </c>
    </row>
    <row r="104" spans="1:27" s="219" customFormat="1" ht="84.75" hidden="1" customHeight="1" x14ac:dyDescent="0.25">
      <c r="A104" s="216" t="s">
        <v>24</v>
      </c>
      <c r="B104" s="216" t="s">
        <v>25</v>
      </c>
      <c r="C104" s="216" t="s">
        <v>26</v>
      </c>
      <c r="D104" s="216" t="s">
        <v>27</v>
      </c>
      <c r="E104" s="216" t="s">
        <v>27</v>
      </c>
      <c r="F104" s="215" t="s">
        <v>51</v>
      </c>
      <c r="G104" s="215" t="s">
        <v>82</v>
      </c>
      <c r="H104" s="215" t="s">
        <v>30</v>
      </c>
      <c r="I104" s="223" t="s">
        <v>83</v>
      </c>
      <c r="J104" s="215" t="s">
        <v>36</v>
      </c>
      <c r="K104" s="215"/>
      <c r="L104" s="215"/>
      <c r="M104" s="215"/>
      <c r="N104" s="215" t="s">
        <v>84</v>
      </c>
      <c r="O104" s="215"/>
      <c r="P104" s="215"/>
      <c r="Q104" s="215"/>
      <c r="R104" s="215"/>
      <c r="S104" s="215"/>
      <c r="T104" s="215"/>
      <c r="U104" s="215"/>
      <c r="V104" s="215"/>
      <c r="W104" s="215"/>
      <c r="X104" s="215"/>
      <c r="Y104" s="220">
        <v>10000</v>
      </c>
      <c r="Z104" s="214">
        <v>0</v>
      </c>
      <c r="AA104" s="214">
        <v>0.3</v>
      </c>
    </row>
    <row r="105" spans="1:27" s="219" customFormat="1" ht="84.75" hidden="1" customHeight="1" x14ac:dyDescent="0.25">
      <c r="A105" s="216" t="s">
        <v>24</v>
      </c>
      <c r="B105" s="216" t="s">
        <v>25</v>
      </c>
      <c r="C105" s="216" t="s">
        <v>26</v>
      </c>
      <c r="D105" s="216" t="s">
        <v>27</v>
      </c>
      <c r="E105" s="216" t="s">
        <v>34</v>
      </c>
      <c r="F105" s="215" t="s">
        <v>51</v>
      </c>
      <c r="G105" s="215" t="s">
        <v>29</v>
      </c>
      <c r="H105" s="215" t="s">
        <v>30</v>
      </c>
      <c r="I105" s="223" t="s">
        <v>85</v>
      </c>
      <c r="J105" s="215" t="s">
        <v>10</v>
      </c>
      <c r="K105" s="215" t="s">
        <v>32</v>
      </c>
      <c r="L105" s="215"/>
      <c r="M105" s="215"/>
      <c r="N105" s="215"/>
      <c r="O105" s="215"/>
      <c r="P105" s="215"/>
      <c r="Q105" s="215"/>
      <c r="R105" s="215"/>
      <c r="S105" s="215"/>
      <c r="T105" s="215"/>
      <c r="U105" s="215"/>
      <c r="V105" s="215"/>
      <c r="W105" s="215"/>
      <c r="X105" s="215"/>
      <c r="Y105" s="227">
        <v>1200</v>
      </c>
      <c r="Z105" s="214">
        <v>0.58916666666666662</v>
      </c>
      <c r="AA105" s="214">
        <v>0.41666666666666669</v>
      </c>
    </row>
    <row r="106" spans="1:27" s="219" customFormat="1" ht="84.75" hidden="1" customHeight="1" x14ac:dyDescent="0.25">
      <c r="A106" s="216" t="s">
        <v>24</v>
      </c>
      <c r="B106" s="216" t="s">
        <v>25</v>
      </c>
      <c r="C106" s="216" t="s">
        <v>26</v>
      </c>
      <c r="D106" s="216" t="s">
        <v>27</v>
      </c>
      <c r="E106" s="216" t="s">
        <v>27</v>
      </c>
      <c r="F106" s="215" t="s">
        <v>28</v>
      </c>
      <c r="G106" s="215" t="s">
        <v>29</v>
      </c>
      <c r="H106" s="215" t="s">
        <v>30</v>
      </c>
      <c r="I106" s="223" t="s">
        <v>86</v>
      </c>
      <c r="J106" s="215" t="s">
        <v>36</v>
      </c>
      <c r="K106" s="215"/>
      <c r="L106" s="215"/>
      <c r="M106" s="215"/>
      <c r="N106" s="215" t="s">
        <v>221</v>
      </c>
      <c r="O106" s="215"/>
      <c r="P106" s="215"/>
      <c r="Q106" s="215"/>
      <c r="R106" s="215"/>
      <c r="S106" s="215"/>
      <c r="T106" s="215"/>
      <c r="U106" s="215" t="s">
        <v>32</v>
      </c>
      <c r="V106" s="215"/>
      <c r="W106" s="215"/>
      <c r="X106" s="215"/>
      <c r="Y106" s="220">
        <v>55</v>
      </c>
      <c r="Z106" s="214">
        <v>0</v>
      </c>
      <c r="AA106" s="214">
        <v>1</v>
      </c>
    </row>
    <row r="107" spans="1:27" s="219" customFormat="1" ht="84.75" hidden="1" customHeight="1" x14ac:dyDescent="0.25">
      <c r="A107" s="216" t="s">
        <v>24</v>
      </c>
      <c r="B107" s="216" t="s">
        <v>25</v>
      </c>
      <c r="C107" s="216" t="s">
        <v>26</v>
      </c>
      <c r="D107" s="216" t="s">
        <v>27</v>
      </c>
      <c r="E107" s="216" t="s">
        <v>34</v>
      </c>
      <c r="F107" s="215" t="s">
        <v>51</v>
      </c>
      <c r="G107" s="215" t="s">
        <v>29</v>
      </c>
      <c r="H107" s="215" t="s">
        <v>30</v>
      </c>
      <c r="I107" s="223" t="s">
        <v>87</v>
      </c>
      <c r="J107" s="215" t="s">
        <v>36</v>
      </c>
      <c r="K107" s="215" t="s">
        <v>32</v>
      </c>
      <c r="L107" s="215"/>
      <c r="M107" s="215"/>
      <c r="N107" s="215"/>
      <c r="O107" s="215"/>
      <c r="P107" s="215"/>
      <c r="Q107" s="215"/>
      <c r="R107" s="215"/>
      <c r="S107" s="215"/>
      <c r="T107" s="215"/>
      <c r="U107" s="215"/>
      <c r="V107" s="215"/>
      <c r="W107" s="215"/>
      <c r="X107" s="215"/>
      <c r="Y107" s="220">
        <v>129</v>
      </c>
      <c r="Z107" s="214">
        <v>0</v>
      </c>
      <c r="AA107" s="214">
        <v>0.50387596899224807</v>
      </c>
    </row>
    <row r="108" spans="1:27" s="219" customFormat="1" ht="84.75" hidden="1" customHeight="1" x14ac:dyDescent="0.25">
      <c r="A108" s="216" t="s">
        <v>24</v>
      </c>
      <c r="B108" s="216" t="s">
        <v>25</v>
      </c>
      <c r="C108" s="216" t="s">
        <v>26</v>
      </c>
      <c r="D108" s="216" t="s">
        <v>27</v>
      </c>
      <c r="E108" s="216" t="s">
        <v>34</v>
      </c>
      <c r="F108" s="215" t="s">
        <v>42</v>
      </c>
      <c r="G108" s="215" t="s">
        <v>29</v>
      </c>
      <c r="H108" s="215" t="s">
        <v>30</v>
      </c>
      <c r="I108" s="223" t="s">
        <v>88</v>
      </c>
      <c r="J108" s="215" t="s">
        <v>81</v>
      </c>
      <c r="K108" s="215"/>
      <c r="L108" s="215"/>
      <c r="M108" s="215"/>
      <c r="N108" s="215"/>
      <c r="O108" s="215"/>
      <c r="P108" s="215"/>
      <c r="Q108" s="215"/>
      <c r="R108" s="215"/>
      <c r="S108" s="215"/>
      <c r="T108" s="215"/>
      <c r="U108" s="215"/>
      <c r="V108" s="215"/>
      <c r="W108" s="215"/>
      <c r="X108" s="215"/>
      <c r="Y108" s="220">
        <v>80</v>
      </c>
      <c r="Z108" s="214">
        <v>0</v>
      </c>
      <c r="AA108" s="214">
        <v>0</v>
      </c>
    </row>
    <row r="109" spans="1:27" s="219" customFormat="1" ht="84.75" hidden="1" customHeight="1" x14ac:dyDescent="0.25">
      <c r="A109" s="216" t="s">
        <v>24</v>
      </c>
      <c r="B109" s="216" t="s">
        <v>25</v>
      </c>
      <c r="C109" s="216" t="s">
        <v>26</v>
      </c>
      <c r="D109" s="216" t="s">
        <v>27</v>
      </c>
      <c r="E109" s="216" t="s">
        <v>27</v>
      </c>
      <c r="F109" s="215" t="s">
        <v>42</v>
      </c>
      <c r="G109" s="215" t="s">
        <v>29</v>
      </c>
      <c r="H109" s="215" t="s">
        <v>30</v>
      </c>
      <c r="I109" s="223" t="s">
        <v>716</v>
      </c>
      <c r="J109" s="215" t="s">
        <v>81</v>
      </c>
      <c r="K109" s="215"/>
      <c r="L109" s="215"/>
      <c r="M109" s="215"/>
      <c r="N109" s="215"/>
      <c r="O109" s="215"/>
      <c r="P109" s="215"/>
      <c r="Q109" s="215"/>
      <c r="R109" s="215"/>
      <c r="S109" s="215"/>
      <c r="T109" s="215"/>
      <c r="U109" s="215"/>
      <c r="V109" s="215"/>
      <c r="W109" s="215"/>
      <c r="X109" s="215"/>
      <c r="Y109" s="218">
        <v>0</v>
      </c>
      <c r="Z109" s="214">
        <v>0</v>
      </c>
      <c r="AA109" s="214">
        <v>0</v>
      </c>
    </row>
    <row r="110" spans="1:27" s="219" customFormat="1" ht="84.75" hidden="1" customHeight="1" x14ac:dyDescent="0.25">
      <c r="A110" s="216" t="s">
        <v>24</v>
      </c>
      <c r="B110" s="216" t="s">
        <v>25</v>
      </c>
      <c r="C110" s="216" t="s">
        <v>26</v>
      </c>
      <c r="D110" s="216" t="s">
        <v>27</v>
      </c>
      <c r="E110" s="216" t="s">
        <v>34</v>
      </c>
      <c r="F110" s="215" t="s">
        <v>42</v>
      </c>
      <c r="G110" s="215" t="s">
        <v>29</v>
      </c>
      <c r="H110" s="215" t="s">
        <v>30</v>
      </c>
      <c r="I110" s="223" t="s">
        <v>89</v>
      </c>
      <c r="J110" s="215" t="s">
        <v>10</v>
      </c>
      <c r="K110" s="215"/>
      <c r="L110" s="215" t="s">
        <v>32</v>
      </c>
      <c r="M110" s="215"/>
      <c r="N110" s="215"/>
      <c r="O110" s="215"/>
      <c r="P110" s="215"/>
      <c r="Q110" s="215"/>
      <c r="R110" s="215"/>
      <c r="S110" s="215"/>
      <c r="T110" s="215"/>
      <c r="U110" s="215"/>
      <c r="V110" s="215"/>
      <c r="W110" s="215"/>
      <c r="X110" s="215"/>
      <c r="Y110" s="227">
        <v>38</v>
      </c>
      <c r="Z110" s="214">
        <v>0</v>
      </c>
      <c r="AA110" s="214">
        <v>0.65789473684210531</v>
      </c>
    </row>
    <row r="111" spans="1:27" s="219" customFormat="1" ht="84.75" hidden="1" customHeight="1" x14ac:dyDescent="0.25">
      <c r="A111" s="216" t="s">
        <v>24</v>
      </c>
      <c r="B111" s="216" t="s">
        <v>25</v>
      </c>
      <c r="C111" s="216" t="s">
        <v>26</v>
      </c>
      <c r="D111" s="216" t="s">
        <v>27</v>
      </c>
      <c r="E111" s="216" t="s">
        <v>27</v>
      </c>
      <c r="F111" s="215" t="s">
        <v>38</v>
      </c>
      <c r="G111" s="215" t="s">
        <v>39</v>
      </c>
      <c r="H111" s="215" t="s">
        <v>30</v>
      </c>
      <c r="I111" s="223" t="s">
        <v>90</v>
      </c>
      <c r="J111" s="215" t="s">
        <v>36</v>
      </c>
      <c r="K111" s="215"/>
      <c r="L111" s="215">
        <v>3931</v>
      </c>
      <c r="M111" s="215"/>
      <c r="N111" s="215"/>
      <c r="O111" s="215"/>
      <c r="P111" s="215"/>
      <c r="Q111" s="215"/>
      <c r="R111" s="215"/>
      <c r="S111" s="215"/>
      <c r="T111" s="215"/>
      <c r="U111" s="215"/>
      <c r="V111" s="215"/>
      <c r="W111" s="215"/>
      <c r="X111" s="215"/>
      <c r="Y111" s="227">
        <v>5000</v>
      </c>
      <c r="Z111" s="214">
        <v>0</v>
      </c>
      <c r="AA111" s="214">
        <v>0</v>
      </c>
    </row>
    <row r="112" spans="1:27" s="219" customFormat="1" ht="84.75" hidden="1" customHeight="1" x14ac:dyDescent="0.25">
      <c r="A112" s="216" t="s">
        <v>24</v>
      </c>
      <c r="B112" s="216" t="s">
        <v>25</v>
      </c>
      <c r="C112" s="216" t="s">
        <v>26</v>
      </c>
      <c r="D112" s="216" t="s">
        <v>27</v>
      </c>
      <c r="E112" s="216" t="s">
        <v>65</v>
      </c>
      <c r="F112" s="215" t="s">
        <v>73</v>
      </c>
      <c r="G112" s="215" t="s">
        <v>79</v>
      </c>
      <c r="H112" s="215" t="s">
        <v>91</v>
      </c>
      <c r="I112" s="223" t="s">
        <v>92</v>
      </c>
      <c r="J112" s="215" t="s">
        <v>10</v>
      </c>
      <c r="K112" s="215"/>
      <c r="L112" s="215" t="s">
        <v>32</v>
      </c>
      <c r="M112" s="215" t="s">
        <v>32</v>
      </c>
      <c r="N112" s="215" t="s">
        <v>93</v>
      </c>
      <c r="O112" s="215" t="s">
        <v>32</v>
      </c>
      <c r="P112" s="215"/>
      <c r="Q112" s="215"/>
      <c r="R112" s="215"/>
      <c r="S112" s="215"/>
      <c r="T112" s="215"/>
      <c r="U112" s="215"/>
      <c r="V112" s="215"/>
      <c r="W112" s="215"/>
      <c r="X112" s="215"/>
      <c r="Y112" s="227">
        <v>2</v>
      </c>
      <c r="Z112" s="214">
        <v>0</v>
      </c>
      <c r="AA112" s="214">
        <v>0</v>
      </c>
    </row>
    <row r="113" spans="1:27" s="219" customFormat="1" ht="84.75" hidden="1" customHeight="1" x14ac:dyDescent="0.25">
      <c r="A113" s="216" t="s">
        <v>24</v>
      </c>
      <c r="B113" s="216" t="s">
        <v>25</v>
      </c>
      <c r="C113" s="216" t="s">
        <v>26</v>
      </c>
      <c r="D113" s="216" t="s">
        <v>27</v>
      </c>
      <c r="E113" s="216" t="s">
        <v>65</v>
      </c>
      <c r="F113" s="215" t="s">
        <v>28</v>
      </c>
      <c r="G113" s="215" t="s">
        <v>79</v>
      </c>
      <c r="H113" s="215" t="s">
        <v>91</v>
      </c>
      <c r="I113" s="223" t="s">
        <v>94</v>
      </c>
      <c r="J113" s="215" t="s">
        <v>55</v>
      </c>
      <c r="K113" s="215" t="s">
        <v>32</v>
      </c>
      <c r="L113" s="215"/>
      <c r="M113" s="215"/>
      <c r="N113" s="215"/>
      <c r="O113" s="215"/>
      <c r="P113" s="215"/>
      <c r="Q113" s="215"/>
      <c r="R113" s="215"/>
      <c r="S113" s="215"/>
      <c r="T113" s="215"/>
      <c r="U113" s="215"/>
      <c r="V113" s="215"/>
      <c r="W113" s="215"/>
      <c r="X113" s="215"/>
      <c r="Y113" s="220">
        <v>8.5</v>
      </c>
      <c r="Z113" s="214">
        <v>0</v>
      </c>
      <c r="AA113" s="214">
        <v>0</v>
      </c>
    </row>
    <row r="114" spans="1:27" s="219" customFormat="1" ht="84.75" hidden="1" customHeight="1" x14ac:dyDescent="0.25">
      <c r="A114" s="216" t="s">
        <v>24</v>
      </c>
      <c r="B114" s="216" t="s">
        <v>25</v>
      </c>
      <c r="C114" s="216" t="s">
        <v>26</v>
      </c>
      <c r="D114" s="216" t="s">
        <v>27</v>
      </c>
      <c r="E114" s="216" t="s">
        <v>34</v>
      </c>
      <c r="F114" s="215" t="s">
        <v>73</v>
      </c>
      <c r="G114" s="215" t="s">
        <v>29</v>
      </c>
      <c r="H114" s="215" t="s">
        <v>74</v>
      </c>
      <c r="I114" s="223" t="s">
        <v>95</v>
      </c>
      <c r="J114" s="215" t="s">
        <v>10</v>
      </c>
      <c r="K114" s="215"/>
      <c r="L114" s="215">
        <v>3944</v>
      </c>
      <c r="M114" s="215" t="s">
        <v>76</v>
      </c>
      <c r="N114" s="215" t="s">
        <v>96</v>
      </c>
      <c r="O114" s="215"/>
      <c r="P114" s="215"/>
      <c r="Q114" s="215"/>
      <c r="R114" s="215"/>
      <c r="S114" s="215"/>
      <c r="T114" s="215"/>
      <c r="U114" s="215"/>
      <c r="V114" s="215"/>
      <c r="W114" s="215"/>
      <c r="X114" s="215"/>
      <c r="Y114" s="227">
        <v>2</v>
      </c>
      <c r="Z114" s="214">
        <v>0</v>
      </c>
      <c r="AA114" s="214">
        <v>0</v>
      </c>
    </row>
    <row r="115" spans="1:27" s="219" customFormat="1" ht="84.75" hidden="1" customHeight="1" x14ac:dyDescent="0.25">
      <c r="A115" s="216" t="s">
        <v>24</v>
      </c>
      <c r="B115" s="216" t="s">
        <v>25</v>
      </c>
      <c r="C115" s="216" t="s">
        <v>26</v>
      </c>
      <c r="D115" s="216" t="s">
        <v>27</v>
      </c>
      <c r="E115" s="216" t="s">
        <v>34</v>
      </c>
      <c r="F115" s="215" t="s">
        <v>73</v>
      </c>
      <c r="G115" s="215" t="s">
        <v>29</v>
      </c>
      <c r="H115" s="215" t="s">
        <v>74</v>
      </c>
      <c r="I115" s="223" t="s">
        <v>97</v>
      </c>
      <c r="J115" s="215" t="s">
        <v>732</v>
      </c>
      <c r="K115" s="215" t="s">
        <v>32</v>
      </c>
      <c r="L115" s="215"/>
      <c r="M115" s="215"/>
      <c r="N115" s="215" t="s">
        <v>93</v>
      </c>
      <c r="O115" s="215" t="s">
        <v>98</v>
      </c>
      <c r="P115" s="215"/>
      <c r="Q115" s="215"/>
      <c r="R115" s="215"/>
      <c r="S115" s="215"/>
      <c r="T115" s="215"/>
      <c r="U115" s="215"/>
      <c r="V115" s="215"/>
      <c r="W115" s="215"/>
      <c r="X115" s="215"/>
      <c r="Y115" s="220">
        <v>40</v>
      </c>
      <c r="Z115" s="214">
        <v>0</v>
      </c>
      <c r="AA115" s="214">
        <v>0</v>
      </c>
    </row>
    <row r="116" spans="1:27" s="219" customFormat="1" ht="84.75" hidden="1" customHeight="1" x14ac:dyDescent="0.25">
      <c r="A116" s="216" t="s">
        <v>24</v>
      </c>
      <c r="B116" s="216" t="s">
        <v>25</v>
      </c>
      <c r="C116" s="216" t="s">
        <v>26</v>
      </c>
      <c r="D116" s="216" t="s">
        <v>27</v>
      </c>
      <c r="E116" s="216" t="s">
        <v>34</v>
      </c>
      <c r="F116" s="215" t="s">
        <v>73</v>
      </c>
      <c r="G116" s="215" t="s">
        <v>29</v>
      </c>
      <c r="H116" s="215" t="s">
        <v>99</v>
      </c>
      <c r="I116" s="223" t="s">
        <v>100</v>
      </c>
      <c r="J116" s="215" t="s">
        <v>732</v>
      </c>
      <c r="K116" s="215" t="s">
        <v>32</v>
      </c>
      <c r="L116" s="215"/>
      <c r="M116" s="215"/>
      <c r="N116" s="215" t="s">
        <v>101</v>
      </c>
      <c r="O116" s="215" t="s">
        <v>102</v>
      </c>
      <c r="P116" s="215"/>
      <c r="Q116" s="215"/>
      <c r="R116" s="215"/>
      <c r="S116" s="215"/>
      <c r="T116" s="215"/>
      <c r="U116" s="215"/>
      <c r="V116" s="215"/>
      <c r="W116" s="215"/>
      <c r="X116" s="215"/>
      <c r="Y116" s="218">
        <v>0</v>
      </c>
      <c r="Z116" s="214">
        <v>0</v>
      </c>
      <c r="AA116" s="214">
        <v>0</v>
      </c>
    </row>
    <row r="117" spans="1:27" s="219" customFormat="1" ht="84.75" hidden="1" customHeight="1" x14ac:dyDescent="0.25">
      <c r="A117" s="216" t="s">
        <v>24</v>
      </c>
      <c r="B117" s="216" t="s">
        <v>25</v>
      </c>
      <c r="C117" s="216" t="s">
        <v>26</v>
      </c>
      <c r="D117" s="216" t="s">
        <v>27</v>
      </c>
      <c r="E117" s="216" t="s">
        <v>34</v>
      </c>
      <c r="F117" s="215" t="s">
        <v>73</v>
      </c>
      <c r="G117" s="215" t="s">
        <v>29</v>
      </c>
      <c r="H117" s="215" t="s">
        <v>99</v>
      </c>
      <c r="I117" s="223" t="s">
        <v>103</v>
      </c>
      <c r="J117" s="215" t="s">
        <v>732</v>
      </c>
      <c r="K117" s="215" t="s">
        <v>32</v>
      </c>
      <c r="L117" s="215"/>
      <c r="M117" s="215"/>
      <c r="N117" s="215"/>
      <c r="O117" s="215" t="s">
        <v>104</v>
      </c>
      <c r="P117" s="215"/>
      <c r="Q117" s="215"/>
      <c r="R117" s="215"/>
      <c r="S117" s="215"/>
      <c r="T117" s="215"/>
      <c r="U117" s="215"/>
      <c r="V117" s="215"/>
      <c r="W117" s="215"/>
      <c r="X117" s="215"/>
      <c r="Y117" s="218">
        <v>0</v>
      </c>
      <c r="Z117" s="214">
        <v>0</v>
      </c>
      <c r="AA117" s="214">
        <v>0</v>
      </c>
    </row>
    <row r="118" spans="1:27" s="219" customFormat="1" ht="84.75" hidden="1" customHeight="1" x14ac:dyDescent="0.25">
      <c r="A118" s="216" t="s">
        <v>24</v>
      </c>
      <c r="B118" s="216" t="s">
        <v>25</v>
      </c>
      <c r="C118" s="216" t="s">
        <v>26</v>
      </c>
      <c r="D118" s="216" t="s">
        <v>27</v>
      </c>
      <c r="E118" s="216" t="s">
        <v>34</v>
      </c>
      <c r="F118" s="215" t="s">
        <v>73</v>
      </c>
      <c r="G118" s="215" t="s">
        <v>29</v>
      </c>
      <c r="H118" s="215" t="s">
        <v>99</v>
      </c>
      <c r="I118" s="223" t="s">
        <v>105</v>
      </c>
      <c r="J118" s="215" t="s">
        <v>732</v>
      </c>
      <c r="K118" s="215"/>
      <c r="L118" s="215"/>
      <c r="M118" s="215"/>
      <c r="N118" s="215"/>
      <c r="O118" s="215" t="s">
        <v>106</v>
      </c>
      <c r="P118" s="215"/>
      <c r="Q118" s="215"/>
      <c r="R118" s="215"/>
      <c r="S118" s="215"/>
      <c r="T118" s="215"/>
      <c r="U118" s="215"/>
      <c r="V118" s="215"/>
      <c r="W118" s="215"/>
      <c r="X118" s="215"/>
      <c r="Y118" s="218">
        <v>0</v>
      </c>
      <c r="Z118" s="214">
        <v>0</v>
      </c>
      <c r="AA118" s="214">
        <v>0</v>
      </c>
    </row>
    <row r="119" spans="1:27" s="219" customFormat="1" ht="84.75" hidden="1" customHeight="1" x14ac:dyDescent="0.25">
      <c r="A119" s="216" t="s">
        <v>24</v>
      </c>
      <c r="B119" s="216" t="s">
        <v>25</v>
      </c>
      <c r="C119" s="216" t="s">
        <v>26</v>
      </c>
      <c r="D119" s="216" t="s">
        <v>27</v>
      </c>
      <c r="E119" s="216" t="s">
        <v>34</v>
      </c>
      <c r="F119" s="215" t="s">
        <v>73</v>
      </c>
      <c r="G119" s="215" t="s">
        <v>29</v>
      </c>
      <c r="H119" s="215" t="s">
        <v>99</v>
      </c>
      <c r="I119" s="223" t="s">
        <v>107</v>
      </c>
      <c r="J119" s="215" t="s">
        <v>732</v>
      </c>
      <c r="K119" s="215" t="s">
        <v>32</v>
      </c>
      <c r="L119" s="215"/>
      <c r="M119" s="215"/>
      <c r="N119" s="215"/>
      <c r="O119" s="215" t="s">
        <v>108</v>
      </c>
      <c r="P119" s="215"/>
      <c r="Q119" s="215"/>
      <c r="R119" s="215"/>
      <c r="S119" s="215"/>
      <c r="T119" s="215"/>
      <c r="U119" s="215"/>
      <c r="V119" s="215"/>
      <c r="W119" s="215"/>
      <c r="X119" s="215"/>
      <c r="Y119" s="218">
        <v>0</v>
      </c>
      <c r="Z119" s="214">
        <v>0</v>
      </c>
      <c r="AA119" s="214">
        <v>0</v>
      </c>
    </row>
    <row r="120" spans="1:27" s="219" customFormat="1" ht="84.75" hidden="1" customHeight="1" x14ac:dyDescent="0.25">
      <c r="A120" s="216" t="s">
        <v>24</v>
      </c>
      <c r="B120" s="216" t="s">
        <v>25</v>
      </c>
      <c r="C120" s="216" t="s">
        <v>26</v>
      </c>
      <c r="D120" s="216" t="s">
        <v>27</v>
      </c>
      <c r="E120" s="216" t="s">
        <v>34</v>
      </c>
      <c r="F120" s="215" t="s">
        <v>73</v>
      </c>
      <c r="G120" s="215" t="s">
        <v>29</v>
      </c>
      <c r="H120" s="215" t="s">
        <v>99</v>
      </c>
      <c r="I120" s="223" t="s">
        <v>109</v>
      </c>
      <c r="J120" s="215" t="s">
        <v>732</v>
      </c>
      <c r="K120" s="215" t="s">
        <v>32</v>
      </c>
      <c r="L120" s="215"/>
      <c r="M120" s="215"/>
      <c r="N120" s="215"/>
      <c r="O120" s="215" t="s">
        <v>108</v>
      </c>
      <c r="P120" s="215"/>
      <c r="Q120" s="215"/>
      <c r="R120" s="215"/>
      <c r="S120" s="215"/>
      <c r="T120" s="215"/>
      <c r="U120" s="215"/>
      <c r="V120" s="215"/>
      <c r="W120" s="215"/>
      <c r="X120" s="215"/>
      <c r="Y120" s="218">
        <v>0</v>
      </c>
      <c r="Z120" s="214">
        <v>0</v>
      </c>
      <c r="AA120" s="214">
        <v>0</v>
      </c>
    </row>
    <row r="121" spans="1:27" s="219" customFormat="1" ht="84.75" hidden="1" customHeight="1" x14ac:dyDescent="0.25">
      <c r="A121" s="216" t="s">
        <v>24</v>
      </c>
      <c r="B121" s="216" t="s">
        <v>25</v>
      </c>
      <c r="C121" s="216" t="s">
        <v>26</v>
      </c>
      <c r="D121" s="216" t="s">
        <v>27</v>
      </c>
      <c r="E121" s="216" t="s">
        <v>34</v>
      </c>
      <c r="F121" s="215" t="s">
        <v>73</v>
      </c>
      <c r="G121" s="215" t="s">
        <v>29</v>
      </c>
      <c r="H121" s="215" t="s">
        <v>99</v>
      </c>
      <c r="I121" s="223" t="s">
        <v>110</v>
      </c>
      <c r="J121" s="215" t="s">
        <v>732</v>
      </c>
      <c r="K121" s="215" t="s">
        <v>32</v>
      </c>
      <c r="L121" s="215"/>
      <c r="M121" s="215"/>
      <c r="N121" s="215"/>
      <c r="O121" s="215" t="s">
        <v>108</v>
      </c>
      <c r="P121" s="215"/>
      <c r="Q121" s="215"/>
      <c r="R121" s="215"/>
      <c r="S121" s="215"/>
      <c r="T121" s="215"/>
      <c r="U121" s="215"/>
      <c r="V121" s="215"/>
      <c r="W121" s="215"/>
      <c r="X121" s="215"/>
      <c r="Y121" s="218">
        <v>0</v>
      </c>
      <c r="Z121" s="214">
        <v>0</v>
      </c>
      <c r="AA121" s="214">
        <v>0</v>
      </c>
    </row>
    <row r="122" spans="1:27" s="219" customFormat="1" ht="84.75" hidden="1" customHeight="1" x14ac:dyDescent="0.25">
      <c r="A122" s="216" t="s">
        <v>24</v>
      </c>
      <c r="B122" s="216" t="s">
        <v>25</v>
      </c>
      <c r="C122" s="216" t="s">
        <v>26</v>
      </c>
      <c r="D122" s="216" t="s">
        <v>27</v>
      </c>
      <c r="E122" s="216" t="s">
        <v>34</v>
      </c>
      <c r="F122" s="215" t="s">
        <v>73</v>
      </c>
      <c r="G122" s="215" t="s">
        <v>29</v>
      </c>
      <c r="H122" s="215" t="s">
        <v>74</v>
      </c>
      <c r="I122" s="223" t="s">
        <v>111</v>
      </c>
      <c r="J122" s="215" t="s">
        <v>10</v>
      </c>
      <c r="K122" s="215" t="s">
        <v>32</v>
      </c>
      <c r="L122" s="215"/>
      <c r="M122" s="215" t="s">
        <v>32</v>
      </c>
      <c r="N122" s="215" t="s">
        <v>32</v>
      </c>
      <c r="O122" s="215" t="s">
        <v>32</v>
      </c>
      <c r="P122" s="215"/>
      <c r="Q122" s="215"/>
      <c r="R122" s="215"/>
      <c r="S122" s="215"/>
      <c r="T122" s="215"/>
      <c r="U122" s="215" t="s">
        <v>32</v>
      </c>
      <c r="V122" s="215"/>
      <c r="W122" s="215"/>
      <c r="X122" s="215"/>
      <c r="Y122" s="227">
        <v>10</v>
      </c>
      <c r="Z122" s="214">
        <v>0</v>
      </c>
      <c r="AA122" s="214">
        <v>0</v>
      </c>
    </row>
    <row r="123" spans="1:27" s="219" customFormat="1" ht="84.75" hidden="1" customHeight="1" x14ac:dyDescent="0.25">
      <c r="A123" s="216" t="s">
        <v>24</v>
      </c>
      <c r="B123" s="216" t="s">
        <v>25</v>
      </c>
      <c r="C123" s="216" t="s">
        <v>26</v>
      </c>
      <c r="D123" s="216" t="s">
        <v>27</v>
      </c>
      <c r="E123" s="216" t="s">
        <v>34</v>
      </c>
      <c r="F123" s="215" t="s">
        <v>28</v>
      </c>
      <c r="G123" s="215" t="s">
        <v>29</v>
      </c>
      <c r="H123" s="215" t="s">
        <v>74</v>
      </c>
      <c r="I123" s="223" t="s">
        <v>112</v>
      </c>
      <c r="J123" s="215" t="s">
        <v>10</v>
      </c>
      <c r="K123" s="215" t="s">
        <v>32</v>
      </c>
      <c r="L123" s="215"/>
      <c r="M123" s="215"/>
      <c r="N123" s="215" t="s">
        <v>32</v>
      </c>
      <c r="O123" s="215"/>
      <c r="P123" s="215"/>
      <c r="Q123" s="215"/>
      <c r="R123" s="215"/>
      <c r="S123" s="215"/>
      <c r="T123" s="215"/>
      <c r="U123" s="215"/>
      <c r="V123" s="215"/>
      <c r="W123" s="215"/>
      <c r="X123" s="215"/>
      <c r="Y123" s="220">
        <v>96</v>
      </c>
      <c r="Z123" s="214">
        <v>0</v>
      </c>
      <c r="AA123" s="214">
        <v>0.16666666666666666</v>
      </c>
    </row>
    <row r="124" spans="1:27" s="219" customFormat="1" ht="84.75" hidden="1" customHeight="1" x14ac:dyDescent="0.25">
      <c r="A124" s="216" t="s">
        <v>24</v>
      </c>
      <c r="B124" s="216" t="s">
        <v>25</v>
      </c>
      <c r="C124" s="216" t="s">
        <v>26</v>
      </c>
      <c r="D124" s="216" t="s">
        <v>27</v>
      </c>
      <c r="E124" s="216" t="s">
        <v>34</v>
      </c>
      <c r="F124" s="215" t="s">
        <v>28</v>
      </c>
      <c r="G124" s="215" t="s">
        <v>29</v>
      </c>
      <c r="H124" s="215" t="s">
        <v>74</v>
      </c>
      <c r="I124" s="223" t="s">
        <v>113</v>
      </c>
      <c r="J124" s="215" t="s">
        <v>36</v>
      </c>
      <c r="K124" s="215"/>
      <c r="L124" s="215"/>
      <c r="M124" s="215"/>
      <c r="N124" s="215"/>
      <c r="O124" s="215"/>
      <c r="P124" s="215"/>
      <c r="Q124" s="215"/>
      <c r="R124" s="215"/>
      <c r="S124" s="215"/>
      <c r="T124" s="215"/>
      <c r="U124" s="215"/>
      <c r="V124" s="215"/>
      <c r="W124" s="215"/>
      <c r="X124" s="215"/>
      <c r="Y124" s="220">
        <v>96</v>
      </c>
      <c r="Z124" s="214">
        <v>0.17708333333333334</v>
      </c>
      <c r="AA124" s="214">
        <v>0.77083333333333337</v>
      </c>
    </row>
    <row r="125" spans="1:27" s="219" customFormat="1" ht="84.75" hidden="1" customHeight="1" x14ac:dyDescent="0.25">
      <c r="A125" s="216" t="s">
        <v>24</v>
      </c>
      <c r="B125" s="216" t="s">
        <v>25</v>
      </c>
      <c r="C125" s="216" t="s">
        <v>26</v>
      </c>
      <c r="D125" s="216" t="s">
        <v>27</v>
      </c>
      <c r="E125" s="216" t="s">
        <v>27</v>
      </c>
      <c r="F125" s="215" t="s">
        <v>28</v>
      </c>
      <c r="G125" s="215" t="s">
        <v>29</v>
      </c>
      <c r="H125" s="215" t="s">
        <v>74</v>
      </c>
      <c r="I125" s="223" t="s">
        <v>114</v>
      </c>
      <c r="J125" s="215" t="s">
        <v>36</v>
      </c>
      <c r="K125" s="215"/>
      <c r="L125" s="215"/>
      <c r="M125" s="215"/>
      <c r="N125" s="215"/>
      <c r="O125" s="215"/>
      <c r="P125" s="215"/>
      <c r="Q125" s="215"/>
      <c r="R125" s="215"/>
      <c r="S125" s="215"/>
      <c r="T125" s="215"/>
      <c r="U125" s="215"/>
      <c r="V125" s="215"/>
      <c r="W125" s="215"/>
      <c r="X125" s="215"/>
      <c r="Y125" s="227">
        <v>96</v>
      </c>
      <c r="Z125" s="214">
        <v>0.59375</v>
      </c>
      <c r="AA125" s="214">
        <v>0.33333333333333331</v>
      </c>
    </row>
    <row r="126" spans="1:27" s="219" customFormat="1" ht="84.75" hidden="1" customHeight="1" x14ac:dyDescent="0.25">
      <c r="A126" s="216" t="s">
        <v>24</v>
      </c>
      <c r="B126" s="216" t="s">
        <v>25</v>
      </c>
      <c r="C126" s="216" t="s">
        <v>26</v>
      </c>
      <c r="D126" s="216" t="s">
        <v>27</v>
      </c>
      <c r="E126" s="216" t="s">
        <v>27</v>
      </c>
      <c r="F126" s="215" t="s">
        <v>115</v>
      </c>
      <c r="G126" s="215" t="s">
        <v>29</v>
      </c>
      <c r="H126" s="215" t="s">
        <v>30</v>
      </c>
      <c r="I126" s="223" t="s">
        <v>116</v>
      </c>
      <c r="J126" s="215" t="s">
        <v>36</v>
      </c>
      <c r="K126" s="215"/>
      <c r="L126" s="215"/>
      <c r="M126" s="215"/>
      <c r="N126" s="215"/>
      <c r="O126" s="215"/>
      <c r="P126" s="215"/>
      <c r="Q126" s="215"/>
      <c r="R126" s="215"/>
      <c r="S126" s="215"/>
      <c r="T126" s="215"/>
      <c r="U126" s="215"/>
      <c r="V126" s="215"/>
      <c r="W126" s="215"/>
      <c r="X126" s="215"/>
      <c r="Y126" s="227">
        <v>50</v>
      </c>
      <c r="Z126" s="214">
        <v>0</v>
      </c>
      <c r="AA126" s="214">
        <v>0.4</v>
      </c>
    </row>
    <row r="127" spans="1:27" s="219" customFormat="1" ht="84.75" hidden="1" customHeight="1" x14ac:dyDescent="0.25">
      <c r="A127" s="216" t="s">
        <v>24</v>
      </c>
      <c r="B127" s="216" t="s">
        <v>25</v>
      </c>
      <c r="C127" s="216" t="s">
        <v>26</v>
      </c>
      <c r="D127" s="216" t="s">
        <v>27</v>
      </c>
      <c r="E127" s="216" t="s">
        <v>34</v>
      </c>
      <c r="F127" s="215" t="s">
        <v>73</v>
      </c>
      <c r="G127" s="215" t="s">
        <v>117</v>
      </c>
      <c r="H127" s="215" t="s">
        <v>74</v>
      </c>
      <c r="I127" s="223" t="s">
        <v>118</v>
      </c>
      <c r="J127" s="215" t="s">
        <v>119</v>
      </c>
      <c r="K127" s="215"/>
      <c r="L127" s="215"/>
      <c r="M127" s="215" t="s">
        <v>32</v>
      </c>
      <c r="N127" s="215"/>
      <c r="O127" s="215"/>
      <c r="P127" s="215"/>
      <c r="Q127" s="215"/>
      <c r="R127" s="215"/>
      <c r="S127" s="215"/>
      <c r="T127" s="215"/>
      <c r="U127" s="215"/>
      <c r="V127" s="215"/>
      <c r="W127" s="215"/>
      <c r="X127" s="215"/>
      <c r="Y127" s="220">
        <v>60</v>
      </c>
      <c r="Z127" s="214">
        <v>0</v>
      </c>
      <c r="AA127" s="214">
        <v>0</v>
      </c>
    </row>
    <row r="128" spans="1:27" s="219" customFormat="1" ht="84.75" hidden="1" customHeight="1" x14ac:dyDescent="0.25">
      <c r="A128" s="216" t="s">
        <v>24</v>
      </c>
      <c r="B128" s="216" t="s">
        <v>25</v>
      </c>
      <c r="C128" s="216" t="s">
        <v>26</v>
      </c>
      <c r="D128" s="216" t="s">
        <v>27</v>
      </c>
      <c r="E128" s="216" t="s">
        <v>65</v>
      </c>
      <c r="F128" s="215" t="s">
        <v>73</v>
      </c>
      <c r="G128" s="215" t="s">
        <v>117</v>
      </c>
      <c r="H128" s="215" t="s">
        <v>74</v>
      </c>
      <c r="I128" s="223" t="s">
        <v>120</v>
      </c>
      <c r="J128" s="215" t="s">
        <v>119</v>
      </c>
      <c r="K128" s="215"/>
      <c r="L128" s="215"/>
      <c r="M128" s="215" t="s">
        <v>32</v>
      </c>
      <c r="N128" s="215"/>
      <c r="O128" s="215"/>
      <c r="P128" s="215"/>
      <c r="Q128" s="215"/>
      <c r="R128" s="215"/>
      <c r="S128" s="215"/>
      <c r="T128" s="215"/>
      <c r="U128" s="215"/>
      <c r="V128" s="215"/>
      <c r="W128" s="215"/>
      <c r="X128" s="215"/>
      <c r="Y128" s="227">
        <v>5</v>
      </c>
      <c r="Z128" s="214">
        <v>0</v>
      </c>
      <c r="AA128" s="214">
        <v>0</v>
      </c>
    </row>
    <row r="129" spans="1:27" s="219" customFormat="1" ht="84.75" hidden="1" customHeight="1" x14ac:dyDescent="0.25">
      <c r="A129" s="216" t="s">
        <v>24</v>
      </c>
      <c r="B129" s="216" t="s">
        <v>25</v>
      </c>
      <c r="C129" s="216" t="s">
        <v>26</v>
      </c>
      <c r="D129" s="216" t="s">
        <v>27</v>
      </c>
      <c r="E129" s="216" t="s">
        <v>34</v>
      </c>
      <c r="F129" s="215" t="s">
        <v>73</v>
      </c>
      <c r="G129" s="215" t="s">
        <v>117</v>
      </c>
      <c r="H129" s="215" t="s">
        <v>74</v>
      </c>
      <c r="I129" s="223" t="s">
        <v>121</v>
      </c>
      <c r="J129" s="215" t="s">
        <v>119</v>
      </c>
      <c r="K129" s="215"/>
      <c r="L129" s="215"/>
      <c r="M129" s="215" t="s">
        <v>32</v>
      </c>
      <c r="N129" s="215"/>
      <c r="O129" s="215"/>
      <c r="P129" s="215"/>
      <c r="Q129" s="215"/>
      <c r="R129" s="215"/>
      <c r="S129" s="215"/>
      <c r="T129" s="215"/>
      <c r="U129" s="215"/>
      <c r="V129" s="215"/>
      <c r="W129" s="215"/>
      <c r="X129" s="215"/>
      <c r="Y129" s="218">
        <v>0</v>
      </c>
      <c r="Z129" s="214">
        <v>0</v>
      </c>
      <c r="AA129" s="214">
        <v>0</v>
      </c>
    </row>
    <row r="130" spans="1:27" s="219" customFormat="1" ht="84.75" hidden="1" customHeight="1" x14ac:dyDescent="0.25">
      <c r="A130" s="216" t="s">
        <v>24</v>
      </c>
      <c r="B130" s="216" t="s">
        <v>25</v>
      </c>
      <c r="C130" s="216" t="s">
        <v>26</v>
      </c>
      <c r="D130" s="216" t="s">
        <v>27</v>
      </c>
      <c r="E130" s="216" t="s">
        <v>34</v>
      </c>
      <c r="F130" s="215" t="s">
        <v>73</v>
      </c>
      <c r="G130" s="215" t="s">
        <v>123</v>
      </c>
      <c r="H130" s="215" t="s">
        <v>74</v>
      </c>
      <c r="I130" s="223" t="s">
        <v>758</v>
      </c>
      <c r="J130" s="215" t="s">
        <v>125</v>
      </c>
      <c r="K130" s="215"/>
      <c r="L130" s="215"/>
      <c r="M130" s="215"/>
      <c r="N130" s="215" t="s">
        <v>32</v>
      </c>
      <c r="O130" s="215"/>
      <c r="P130" s="215"/>
      <c r="Q130" s="215"/>
      <c r="R130" s="215"/>
      <c r="S130" s="215"/>
      <c r="T130" s="215"/>
      <c r="U130" s="215"/>
      <c r="V130" s="215"/>
      <c r="W130" s="215"/>
      <c r="X130" s="215"/>
      <c r="Y130" s="220">
        <v>0</v>
      </c>
      <c r="Z130" s="214">
        <v>0</v>
      </c>
      <c r="AA130" s="214">
        <v>0</v>
      </c>
    </row>
    <row r="131" spans="1:27" s="219" customFormat="1" ht="84.75" hidden="1" customHeight="1" x14ac:dyDescent="0.25">
      <c r="A131" s="216" t="s">
        <v>24</v>
      </c>
      <c r="B131" s="216" t="s">
        <v>25</v>
      </c>
      <c r="C131" s="216" t="s">
        <v>26</v>
      </c>
      <c r="D131" s="216" t="s">
        <v>27</v>
      </c>
      <c r="E131" s="216" t="s">
        <v>34</v>
      </c>
      <c r="F131" s="215" t="s">
        <v>73</v>
      </c>
      <c r="G131" s="215" t="s">
        <v>123</v>
      </c>
      <c r="H131" s="215" t="s">
        <v>74</v>
      </c>
      <c r="I131" s="223" t="s">
        <v>128</v>
      </c>
      <c r="J131" s="215" t="s">
        <v>125</v>
      </c>
      <c r="K131" s="215"/>
      <c r="L131" s="215"/>
      <c r="M131" s="215"/>
      <c r="N131" s="215" t="s">
        <v>32</v>
      </c>
      <c r="O131" s="215"/>
      <c r="P131" s="215"/>
      <c r="Q131" s="215"/>
      <c r="R131" s="215"/>
      <c r="S131" s="215"/>
      <c r="T131" s="215"/>
      <c r="U131" s="215"/>
      <c r="V131" s="215"/>
      <c r="W131" s="215"/>
      <c r="X131" s="215"/>
      <c r="Y131" s="220">
        <v>0</v>
      </c>
      <c r="Z131" s="214">
        <v>0</v>
      </c>
      <c r="AA131" s="214">
        <v>0</v>
      </c>
    </row>
    <row r="132" spans="1:27" s="219" customFormat="1" ht="84.75" hidden="1" customHeight="1" x14ac:dyDescent="0.25">
      <c r="A132" s="216" t="s">
        <v>24</v>
      </c>
      <c r="B132" s="216" t="s">
        <v>25</v>
      </c>
      <c r="C132" s="216" t="s">
        <v>26</v>
      </c>
      <c r="D132" s="216" t="s">
        <v>27</v>
      </c>
      <c r="E132" s="216" t="s">
        <v>34</v>
      </c>
      <c r="F132" s="215" t="s">
        <v>73</v>
      </c>
      <c r="G132" s="215" t="s">
        <v>123</v>
      </c>
      <c r="H132" s="215" t="s">
        <v>74</v>
      </c>
      <c r="I132" s="223" t="s">
        <v>761</v>
      </c>
      <c r="J132" s="215" t="s">
        <v>125</v>
      </c>
      <c r="K132" s="215"/>
      <c r="L132" s="215"/>
      <c r="M132" s="215"/>
      <c r="N132" s="215" t="s">
        <v>32</v>
      </c>
      <c r="O132" s="215"/>
      <c r="P132" s="215"/>
      <c r="Q132" s="215"/>
      <c r="R132" s="215"/>
      <c r="S132" s="215"/>
      <c r="T132" s="215"/>
      <c r="U132" s="215"/>
      <c r="V132" s="215"/>
      <c r="W132" s="215"/>
      <c r="X132" s="215"/>
      <c r="Y132" s="220">
        <v>200</v>
      </c>
      <c r="Z132" s="214">
        <v>0</v>
      </c>
      <c r="AA132" s="214">
        <v>0</v>
      </c>
    </row>
    <row r="133" spans="1:27" s="219" customFormat="1" ht="84.75" hidden="1" customHeight="1" x14ac:dyDescent="0.25">
      <c r="A133" s="216" t="s">
        <v>24</v>
      </c>
      <c r="B133" s="216" t="s">
        <v>25</v>
      </c>
      <c r="C133" s="216" t="s">
        <v>26</v>
      </c>
      <c r="D133" s="216" t="s">
        <v>27</v>
      </c>
      <c r="E133" s="216" t="s">
        <v>34</v>
      </c>
      <c r="F133" s="215" t="s">
        <v>73</v>
      </c>
      <c r="G133" s="215" t="s">
        <v>123</v>
      </c>
      <c r="H133" s="215" t="s">
        <v>74</v>
      </c>
      <c r="I133" s="223" t="s">
        <v>763</v>
      </c>
      <c r="J133" s="215" t="s">
        <v>125</v>
      </c>
      <c r="K133" s="215"/>
      <c r="L133" s="215"/>
      <c r="M133" s="215"/>
      <c r="N133" s="215" t="s">
        <v>32</v>
      </c>
      <c r="O133" s="215"/>
      <c r="P133" s="215"/>
      <c r="Q133" s="215"/>
      <c r="R133" s="215"/>
      <c r="S133" s="215"/>
      <c r="T133" s="215"/>
      <c r="U133" s="215"/>
      <c r="V133" s="215"/>
      <c r="W133" s="215"/>
      <c r="X133" s="215"/>
      <c r="Y133" s="220">
        <v>0</v>
      </c>
      <c r="Z133" s="214">
        <v>0</v>
      </c>
      <c r="AA133" s="214">
        <v>0</v>
      </c>
    </row>
    <row r="134" spans="1:27" s="219" customFormat="1" ht="84.75" hidden="1" customHeight="1" x14ac:dyDescent="0.25">
      <c r="A134" s="216" t="s">
        <v>24</v>
      </c>
      <c r="B134" s="216" t="s">
        <v>25</v>
      </c>
      <c r="C134" s="216" t="s">
        <v>26</v>
      </c>
      <c r="D134" s="216" t="s">
        <v>27</v>
      </c>
      <c r="E134" s="216" t="s">
        <v>34</v>
      </c>
      <c r="F134" s="215" t="s">
        <v>73</v>
      </c>
      <c r="G134" s="215" t="s">
        <v>123</v>
      </c>
      <c r="H134" s="215" t="s">
        <v>74</v>
      </c>
      <c r="I134" s="223" t="s">
        <v>765</v>
      </c>
      <c r="J134" s="215" t="s">
        <v>125</v>
      </c>
      <c r="K134" s="215"/>
      <c r="L134" s="215"/>
      <c r="M134" s="215"/>
      <c r="N134" s="215" t="s">
        <v>32</v>
      </c>
      <c r="O134" s="215"/>
      <c r="P134" s="215"/>
      <c r="Q134" s="215"/>
      <c r="R134" s="215"/>
      <c r="S134" s="215"/>
      <c r="T134" s="215"/>
      <c r="U134" s="215"/>
      <c r="V134" s="215"/>
      <c r="W134" s="215"/>
      <c r="X134" s="215"/>
      <c r="Y134" s="218">
        <v>96</v>
      </c>
      <c r="Z134" s="214">
        <v>1.0416666666666666E-2</v>
      </c>
      <c r="AA134" s="214">
        <v>0</v>
      </c>
    </row>
    <row r="135" spans="1:27" s="219" customFormat="1" ht="84.75" hidden="1" customHeight="1" x14ac:dyDescent="0.25">
      <c r="A135" s="216" t="s">
        <v>24</v>
      </c>
      <c r="B135" s="216" t="s">
        <v>25</v>
      </c>
      <c r="C135" s="216" t="s">
        <v>26</v>
      </c>
      <c r="D135" s="216" t="s">
        <v>27</v>
      </c>
      <c r="E135" s="216" t="s">
        <v>34</v>
      </c>
      <c r="F135" s="215" t="s">
        <v>73</v>
      </c>
      <c r="G135" s="215" t="s">
        <v>123</v>
      </c>
      <c r="H135" s="215" t="s">
        <v>74</v>
      </c>
      <c r="I135" s="223" t="s">
        <v>767</v>
      </c>
      <c r="J135" s="215" t="s">
        <v>125</v>
      </c>
      <c r="K135" s="215"/>
      <c r="L135" s="215"/>
      <c r="M135" s="215"/>
      <c r="N135" s="215" t="s">
        <v>32</v>
      </c>
      <c r="O135" s="215"/>
      <c r="P135" s="215"/>
      <c r="Q135" s="215"/>
      <c r="R135" s="215"/>
      <c r="S135" s="215"/>
      <c r="T135" s="215"/>
      <c r="U135" s="215"/>
      <c r="V135" s="215"/>
      <c r="W135" s="215"/>
      <c r="X135" s="215"/>
      <c r="Y135" s="218">
        <v>96</v>
      </c>
      <c r="Z135" s="214">
        <v>1.0416666666666666E-2</v>
      </c>
      <c r="AA135" s="214">
        <v>0</v>
      </c>
    </row>
    <row r="136" spans="1:27" s="219" customFormat="1" ht="84.75" hidden="1" customHeight="1" x14ac:dyDescent="0.25">
      <c r="A136" s="216" t="s">
        <v>24</v>
      </c>
      <c r="B136" s="216" t="s">
        <v>25</v>
      </c>
      <c r="C136" s="216" t="s">
        <v>26</v>
      </c>
      <c r="D136" s="216" t="s">
        <v>27</v>
      </c>
      <c r="E136" s="216" t="s">
        <v>34</v>
      </c>
      <c r="F136" s="215" t="s">
        <v>73</v>
      </c>
      <c r="G136" s="215" t="s">
        <v>123</v>
      </c>
      <c r="H136" s="215" t="s">
        <v>74</v>
      </c>
      <c r="I136" s="223" t="s">
        <v>769</v>
      </c>
      <c r="J136" s="215" t="s">
        <v>119</v>
      </c>
      <c r="K136" s="215"/>
      <c r="L136" s="215"/>
      <c r="M136" s="215" t="s">
        <v>32</v>
      </c>
      <c r="N136" s="215"/>
      <c r="O136" s="215"/>
      <c r="P136" s="215"/>
      <c r="Q136" s="215"/>
      <c r="R136" s="215"/>
      <c r="S136" s="215"/>
      <c r="T136" s="215"/>
      <c r="U136" s="215"/>
      <c r="V136" s="215"/>
      <c r="W136" s="215"/>
      <c r="X136" s="215"/>
      <c r="Y136" s="218">
        <v>20</v>
      </c>
      <c r="Z136" s="214">
        <v>0</v>
      </c>
      <c r="AA136" s="214">
        <v>0</v>
      </c>
    </row>
    <row r="137" spans="1:27" s="219" customFormat="1" ht="84.75" hidden="1" customHeight="1" x14ac:dyDescent="0.25">
      <c r="A137" s="216" t="s">
        <v>24</v>
      </c>
      <c r="B137" s="216" t="s">
        <v>25</v>
      </c>
      <c r="C137" s="216" t="s">
        <v>26</v>
      </c>
      <c r="D137" s="216" t="s">
        <v>27</v>
      </c>
      <c r="E137" s="216" t="s">
        <v>34</v>
      </c>
      <c r="F137" s="215" t="s">
        <v>73</v>
      </c>
      <c r="G137" s="215" t="s">
        <v>123</v>
      </c>
      <c r="H137" s="215" t="s">
        <v>74</v>
      </c>
      <c r="I137" s="223" t="s">
        <v>771</v>
      </c>
      <c r="J137" s="215" t="s">
        <v>119</v>
      </c>
      <c r="K137" s="215"/>
      <c r="L137" s="215"/>
      <c r="M137" s="215" t="s">
        <v>32</v>
      </c>
      <c r="N137" s="215"/>
      <c r="O137" s="215"/>
      <c r="P137" s="215"/>
      <c r="Q137" s="215"/>
      <c r="R137" s="215"/>
      <c r="S137" s="215"/>
      <c r="T137" s="215"/>
      <c r="U137" s="215"/>
      <c r="V137" s="215"/>
      <c r="W137" s="215"/>
      <c r="X137" s="215"/>
      <c r="Y137" s="218">
        <v>30</v>
      </c>
      <c r="Z137" s="214">
        <v>0</v>
      </c>
      <c r="AA137" s="214">
        <v>0</v>
      </c>
    </row>
    <row r="138" spans="1:27" s="219" customFormat="1" ht="84.75" hidden="1" customHeight="1" x14ac:dyDescent="0.25">
      <c r="A138" s="216" t="s">
        <v>24</v>
      </c>
      <c r="B138" s="216" t="s">
        <v>25</v>
      </c>
      <c r="C138" s="216" t="s">
        <v>26</v>
      </c>
      <c r="D138" s="216" t="s">
        <v>27</v>
      </c>
      <c r="E138" s="216" t="s">
        <v>65</v>
      </c>
      <c r="F138" s="215" t="s">
        <v>73</v>
      </c>
      <c r="G138" s="215" t="s">
        <v>123</v>
      </c>
      <c r="H138" s="215" t="s">
        <v>74</v>
      </c>
      <c r="I138" s="223" t="s">
        <v>773</v>
      </c>
      <c r="J138" s="215" t="s">
        <v>125</v>
      </c>
      <c r="K138" s="215"/>
      <c r="L138" s="215"/>
      <c r="M138" s="215"/>
      <c r="N138" s="215" t="s">
        <v>32</v>
      </c>
      <c r="O138" s="215"/>
      <c r="P138" s="215"/>
      <c r="Q138" s="215"/>
      <c r="R138" s="215"/>
      <c r="S138" s="215"/>
      <c r="T138" s="215"/>
      <c r="U138" s="215"/>
      <c r="V138" s="215"/>
      <c r="W138" s="215"/>
      <c r="X138" s="215"/>
      <c r="Y138" s="218">
        <v>20</v>
      </c>
      <c r="Z138" s="214">
        <v>0</v>
      </c>
      <c r="AA138" s="214">
        <v>0</v>
      </c>
    </row>
    <row r="139" spans="1:27" s="219" customFormat="1" ht="84.75" hidden="1" customHeight="1" x14ac:dyDescent="0.25">
      <c r="A139" s="216" t="s">
        <v>24</v>
      </c>
      <c r="B139" s="216" t="s">
        <v>25</v>
      </c>
      <c r="C139" s="216" t="s">
        <v>26</v>
      </c>
      <c r="D139" s="216" t="s">
        <v>27</v>
      </c>
      <c r="E139" s="216" t="s">
        <v>65</v>
      </c>
      <c r="F139" s="215" t="s">
        <v>73</v>
      </c>
      <c r="G139" s="215" t="s">
        <v>123</v>
      </c>
      <c r="H139" s="215" t="s">
        <v>74</v>
      </c>
      <c r="I139" s="223" t="s">
        <v>127</v>
      </c>
      <c r="J139" s="215" t="s">
        <v>125</v>
      </c>
      <c r="K139" s="215"/>
      <c r="L139" s="215"/>
      <c r="M139" s="215"/>
      <c r="N139" s="215" t="s">
        <v>32</v>
      </c>
      <c r="O139" s="215"/>
      <c r="P139" s="215"/>
      <c r="Q139" s="215"/>
      <c r="R139" s="215"/>
      <c r="S139" s="215"/>
      <c r="T139" s="215"/>
      <c r="U139" s="215"/>
      <c r="V139" s="215"/>
      <c r="W139" s="215"/>
      <c r="X139" s="215"/>
      <c r="Y139" s="218">
        <v>2</v>
      </c>
      <c r="Z139" s="214">
        <v>0</v>
      </c>
      <c r="AA139" s="214">
        <v>0</v>
      </c>
    </row>
    <row r="140" spans="1:27" s="219" customFormat="1" ht="84.75" hidden="1" customHeight="1" x14ac:dyDescent="0.25">
      <c r="A140" s="216" t="s">
        <v>24</v>
      </c>
      <c r="B140" s="216" t="s">
        <v>25</v>
      </c>
      <c r="C140" s="216" t="s">
        <v>26</v>
      </c>
      <c r="D140" s="216" t="s">
        <v>27</v>
      </c>
      <c r="E140" s="216" t="s">
        <v>34</v>
      </c>
      <c r="F140" s="215" t="s">
        <v>73</v>
      </c>
      <c r="G140" s="215" t="s">
        <v>123</v>
      </c>
      <c r="H140" s="215" t="s">
        <v>74</v>
      </c>
      <c r="I140" s="223" t="s">
        <v>776</v>
      </c>
      <c r="J140" s="215" t="s">
        <v>125</v>
      </c>
      <c r="K140" s="215"/>
      <c r="L140" s="215"/>
      <c r="M140" s="215"/>
      <c r="N140" s="215" t="s">
        <v>32</v>
      </c>
      <c r="O140" s="215"/>
      <c r="P140" s="215"/>
      <c r="Q140" s="215"/>
      <c r="R140" s="215"/>
      <c r="S140" s="215"/>
      <c r="T140" s="215"/>
      <c r="U140" s="215"/>
      <c r="V140" s="215"/>
      <c r="W140" s="215"/>
      <c r="X140" s="215"/>
      <c r="Y140" s="218">
        <v>20</v>
      </c>
      <c r="Z140" s="214">
        <v>0</v>
      </c>
      <c r="AA140" s="214">
        <v>0</v>
      </c>
    </row>
    <row r="141" spans="1:27" s="219" customFormat="1" ht="84.75" hidden="1" customHeight="1" x14ac:dyDescent="0.25">
      <c r="A141" s="216" t="s">
        <v>24</v>
      </c>
      <c r="B141" s="216" t="s">
        <v>25</v>
      </c>
      <c r="C141" s="216" t="s">
        <v>26</v>
      </c>
      <c r="D141" s="216" t="s">
        <v>27</v>
      </c>
      <c r="E141" s="216" t="s">
        <v>34</v>
      </c>
      <c r="F141" s="215" t="s">
        <v>73</v>
      </c>
      <c r="G141" s="215" t="s">
        <v>123</v>
      </c>
      <c r="H141" s="215" t="s">
        <v>74</v>
      </c>
      <c r="I141" s="223" t="s">
        <v>129</v>
      </c>
      <c r="J141" s="215" t="s">
        <v>125</v>
      </c>
      <c r="K141" s="215"/>
      <c r="L141" s="215"/>
      <c r="M141" s="215"/>
      <c r="N141" s="215" t="s">
        <v>32</v>
      </c>
      <c r="O141" s="215"/>
      <c r="P141" s="215"/>
      <c r="Q141" s="215"/>
      <c r="R141" s="215"/>
      <c r="S141" s="215"/>
      <c r="T141" s="215"/>
      <c r="U141" s="215"/>
      <c r="V141" s="215"/>
      <c r="W141" s="215"/>
      <c r="X141" s="215"/>
      <c r="Y141" s="218">
        <v>0</v>
      </c>
      <c r="Z141" s="214">
        <v>0</v>
      </c>
      <c r="AA141" s="214">
        <v>0</v>
      </c>
    </row>
    <row r="142" spans="1:27" s="219" customFormat="1" ht="84.75" hidden="1" customHeight="1" x14ac:dyDescent="0.25">
      <c r="A142" s="216" t="s">
        <v>24</v>
      </c>
      <c r="B142" s="216" t="s">
        <v>25</v>
      </c>
      <c r="C142" s="216" t="s">
        <v>26</v>
      </c>
      <c r="D142" s="216" t="s">
        <v>27</v>
      </c>
      <c r="E142" s="216" t="s">
        <v>27</v>
      </c>
      <c r="F142" s="215" t="s">
        <v>73</v>
      </c>
      <c r="G142" s="215" t="s">
        <v>123</v>
      </c>
      <c r="H142" s="215" t="s">
        <v>74</v>
      </c>
      <c r="I142" s="223" t="s">
        <v>126</v>
      </c>
      <c r="J142" s="215" t="s">
        <v>125</v>
      </c>
      <c r="K142" s="215"/>
      <c r="L142" s="215"/>
      <c r="M142" s="215"/>
      <c r="N142" s="215" t="s">
        <v>32</v>
      </c>
      <c r="O142" s="215"/>
      <c r="P142" s="215"/>
      <c r="Q142" s="215"/>
      <c r="R142" s="215"/>
      <c r="S142" s="215"/>
      <c r="T142" s="215"/>
      <c r="U142" s="215"/>
      <c r="V142" s="215"/>
      <c r="W142" s="215"/>
      <c r="X142" s="215"/>
      <c r="Y142" s="218">
        <v>3000</v>
      </c>
      <c r="Z142" s="214">
        <v>0</v>
      </c>
      <c r="AA142" s="214">
        <v>0.33333333333333331</v>
      </c>
    </row>
    <row r="143" spans="1:27" s="219" customFormat="1" ht="84.75" hidden="1" customHeight="1" x14ac:dyDescent="0.25">
      <c r="A143" s="216" t="s">
        <v>24</v>
      </c>
      <c r="B143" s="216" t="s">
        <v>25</v>
      </c>
      <c r="C143" s="216" t="s">
        <v>26</v>
      </c>
      <c r="D143" s="216" t="s">
        <v>27</v>
      </c>
      <c r="E143" s="216" t="s">
        <v>34</v>
      </c>
      <c r="F143" s="215" t="s">
        <v>73</v>
      </c>
      <c r="G143" s="215" t="s">
        <v>123</v>
      </c>
      <c r="H143" s="215" t="s">
        <v>74</v>
      </c>
      <c r="I143" s="223" t="s">
        <v>780</v>
      </c>
      <c r="J143" s="215" t="s">
        <v>125</v>
      </c>
      <c r="K143" s="215"/>
      <c r="L143" s="215"/>
      <c r="M143" s="215"/>
      <c r="N143" s="215" t="s">
        <v>32</v>
      </c>
      <c r="O143" s="215"/>
      <c r="P143" s="215"/>
      <c r="Q143" s="215"/>
      <c r="R143" s="215"/>
      <c r="S143" s="215"/>
      <c r="T143" s="215"/>
      <c r="U143" s="215"/>
      <c r="V143" s="215"/>
      <c r="W143" s="215"/>
      <c r="X143" s="215"/>
      <c r="Y143" s="218">
        <v>0</v>
      </c>
      <c r="Z143" s="214">
        <v>0</v>
      </c>
      <c r="AA143" s="214">
        <v>0</v>
      </c>
    </row>
    <row r="144" spans="1:27" s="219" customFormat="1" ht="84.75" hidden="1" customHeight="1" x14ac:dyDescent="0.25">
      <c r="A144" s="216" t="s">
        <v>24</v>
      </c>
      <c r="B144" s="216" t="s">
        <v>25</v>
      </c>
      <c r="C144" s="216" t="s">
        <v>26</v>
      </c>
      <c r="D144" s="216" t="s">
        <v>27</v>
      </c>
      <c r="E144" s="216" t="s">
        <v>34</v>
      </c>
      <c r="F144" s="215" t="s">
        <v>73</v>
      </c>
      <c r="G144" s="215" t="s">
        <v>123</v>
      </c>
      <c r="H144" s="215" t="s">
        <v>74</v>
      </c>
      <c r="I144" s="223" t="s">
        <v>782</v>
      </c>
      <c r="J144" s="215" t="s">
        <v>125</v>
      </c>
      <c r="K144" s="215"/>
      <c r="L144" s="215"/>
      <c r="M144" s="215"/>
      <c r="N144" s="215" t="s">
        <v>32</v>
      </c>
      <c r="O144" s="215"/>
      <c r="P144" s="215"/>
      <c r="Q144" s="215"/>
      <c r="R144" s="215"/>
      <c r="S144" s="215"/>
      <c r="T144" s="215"/>
      <c r="U144" s="215"/>
      <c r="V144" s="215"/>
      <c r="W144" s="215"/>
      <c r="X144" s="215"/>
      <c r="Y144" s="218">
        <v>30</v>
      </c>
      <c r="Z144" s="214">
        <v>0</v>
      </c>
      <c r="AA144" s="214">
        <v>0.16666666666666666</v>
      </c>
    </row>
    <row r="145" spans="1:27" s="219" customFormat="1" ht="84.75" hidden="1" customHeight="1" x14ac:dyDescent="0.25">
      <c r="A145" s="216" t="s">
        <v>24</v>
      </c>
      <c r="B145" s="216" t="s">
        <v>25</v>
      </c>
      <c r="C145" s="216" t="s">
        <v>26</v>
      </c>
      <c r="D145" s="216" t="s">
        <v>27</v>
      </c>
      <c r="E145" s="216" t="s">
        <v>34</v>
      </c>
      <c r="F145" s="215" t="s">
        <v>73</v>
      </c>
      <c r="G145" s="215" t="s">
        <v>123</v>
      </c>
      <c r="H145" s="215" t="s">
        <v>74</v>
      </c>
      <c r="I145" s="223" t="s">
        <v>784</v>
      </c>
      <c r="J145" s="215" t="s">
        <v>125</v>
      </c>
      <c r="K145" s="215"/>
      <c r="L145" s="215"/>
      <c r="M145" s="215"/>
      <c r="N145" s="215" t="s">
        <v>32</v>
      </c>
      <c r="O145" s="215"/>
      <c r="P145" s="215"/>
      <c r="Q145" s="215"/>
      <c r="R145" s="215"/>
      <c r="S145" s="215"/>
      <c r="T145" s="215"/>
      <c r="U145" s="215"/>
      <c r="V145" s="215"/>
      <c r="W145" s="215"/>
      <c r="X145" s="215"/>
      <c r="Y145" s="218">
        <v>25</v>
      </c>
      <c r="Z145" s="214">
        <v>0</v>
      </c>
      <c r="AA145" s="214">
        <v>0.08</v>
      </c>
    </row>
    <row r="146" spans="1:27" s="219" customFormat="1" ht="84.75" hidden="1" customHeight="1" x14ac:dyDescent="0.25">
      <c r="A146" s="216" t="s">
        <v>24</v>
      </c>
      <c r="B146" s="216" t="s">
        <v>25</v>
      </c>
      <c r="C146" s="216" t="s">
        <v>26</v>
      </c>
      <c r="D146" s="216" t="s">
        <v>27</v>
      </c>
      <c r="E146" s="216" t="s">
        <v>34</v>
      </c>
      <c r="F146" s="215" t="s">
        <v>73</v>
      </c>
      <c r="G146" s="215" t="s">
        <v>123</v>
      </c>
      <c r="H146" s="215" t="s">
        <v>74</v>
      </c>
      <c r="I146" s="223" t="s">
        <v>786</v>
      </c>
      <c r="J146" s="215" t="s">
        <v>125</v>
      </c>
      <c r="K146" s="215"/>
      <c r="L146" s="215"/>
      <c r="M146" s="215"/>
      <c r="N146" s="215" t="s">
        <v>32</v>
      </c>
      <c r="O146" s="215"/>
      <c r="P146" s="215"/>
      <c r="Q146" s="215"/>
      <c r="R146" s="215"/>
      <c r="S146" s="215"/>
      <c r="T146" s="215"/>
      <c r="U146" s="215"/>
      <c r="V146" s="215"/>
      <c r="W146" s="215"/>
      <c r="X146" s="215"/>
      <c r="Y146" s="218">
        <v>22</v>
      </c>
      <c r="Z146" s="214">
        <v>0</v>
      </c>
      <c r="AA146" s="214">
        <v>0</v>
      </c>
    </row>
    <row r="147" spans="1:27" s="219" customFormat="1" ht="84.75" hidden="1" customHeight="1" x14ac:dyDescent="0.25">
      <c r="A147" s="216" t="s">
        <v>24</v>
      </c>
      <c r="B147" s="216" t="s">
        <v>25</v>
      </c>
      <c r="C147" s="216" t="s">
        <v>26</v>
      </c>
      <c r="D147" s="216" t="s">
        <v>27</v>
      </c>
      <c r="E147" s="216" t="s">
        <v>34</v>
      </c>
      <c r="F147" s="215" t="s">
        <v>73</v>
      </c>
      <c r="G147" s="215" t="s">
        <v>123</v>
      </c>
      <c r="H147" s="215" t="s">
        <v>74</v>
      </c>
      <c r="I147" s="223" t="s">
        <v>788</v>
      </c>
      <c r="J147" s="215" t="s">
        <v>125</v>
      </c>
      <c r="K147" s="215"/>
      <c r="L147" s="215"/>
      <c r="M147" s="215"/>
      <c r="N147" s="215" t="s">
        <v>32</v>
      </c>
      <c r="O147" s="215"/>
      <c r="P147" s="215"/>
      <c r="Q147" s="215"/>
      <c r="R147" s="215"/>
      <c r="S147" s="215"/>
      <c r="T147" s="215"/>
      <c r="U147" s="215"/>
      <c r="V147" s="215"/>
      <c r="W147" s="215"/>
      <c r="X147" s="215"/>
      <c r="Y147" s="218">
        <v>50</v>
      </c>
      <c r="Z147" s="214">
        <v>0</v>
      </c>
      <c r="AA147" s="214">
        <v>0.2</v>
      </c>
    </row>
    <row r="148" spans="1:27" s="219" customFormat="1" ht="84.75" hidden="1" customHeight="1" x14ac:dyDescent="0.25">
      <c r="A148" s="216" t="s">
        <v>24</v>
      </c>
      <c r="B148" s="216" t="s">
        <v>25</v>
      </c>
      <c r="C148" s="216" t="s">
        <v>26</v>
      </c>
      <c r="D148" s="216" t="s">
        <v>27</v>
      </c>
      <c r="E148" s="216" t="s">
        <v>34</v>
      </c>
      <c r="F148" s="215" t="s">
        <v>73</v>
      </c>
      <c r="G148" s="215" t="s">
        <v>123</v>
      </c>
      <c r="H148" s="215" t="s">
        <v>74</v>
      </c>
      <c r="I148" s="223" t="s">
        <v>790</v>
      </c>
      <c r="J148" s="215" t="s">
        <v>125</v>
      </c>
      <c r="K148" s="215"/>
      <c r="L148" s="215"/>
      <c r="M148" s="215"/>
      <c r="N148" s="215" t="s">
        <v>32</v>
      </c>
      <c r="O148" s="215"/>
      <c r="P148" s="215"/>
      <c r="Q148" s="215"/>
      <c r="R148" s="215"/>
      <c r="S148" s="215"/>
      <c r="T148" s="215"/>
      <c r="U148" s="215"/>
      <c r="V148" s="215"/>
      <c r="W148" s="215"/>
      <c r="X148" s="215"/>
      <c r="Y148" s="218">
        <v>25</v>
      </c>
      <c r="Z148" s="214">
        <v>0</v>
      </c>
      <c r="AA148" s="214">
        <v>0.2</v>
      </c>
    </row>
    <row r="149" spans="1:27" s="219" customFormat="1" ht="84.75" hidden="1" customHeight="1" x14ac:dyDescent="0.25">
      <c r="A149" s="216" t="s">
        <v>24</v>
      </c>
      <c r="B149" s="216" t="s">
        <v>25</v>
      </c>
      <c r="C149" s="216" t="s">
        <v>26</v>
      </c>
      <c r="D149" s="216" t="s">
        <v>27</v>
      </c>
      <c r="E149" s="216" t="s">
        <v>34</v>
      </c>
      <c r="F149" s="215" t="s">
        <v>73</v>
      </c>
      <c r="G149" s="215" t="s">
        <v>123</v>
      </c>
      <c r="H149" s="215" t="s">
        <v>74</v>
      </c>
      <c r="I149" s="223" t="s">
        <v>124</v>
      </c>
      <c r="J149" s="215" t="s">
        <v>125</v>
      </c>
      <c r="K149" s="215"/>
      <c r="L149" s="215"/>
      <c r="M149" s="215"/>
      <c r="N149" s="215" t="s">
        <v>32</v>
      </c>
      <c r="O149" s="215"/>
      <c r="P149" s="215"/>
      <c r="Q149" s="215"/>
      <c r="R149" s="215"/>
      <c r="S149" s="215"/>
      <c r="T149" s="215"/>
      <c r="U149" s="215"/>
      <c r="V149" s="215"/>
      <c r="W149" s="215"/>
      <c r="X149" s="215"/>
      <c r="Y149" s="218">
        <v>25</v>
      </c>
      <c r="Z149" s="214">
        <v>0</v>
      </c>
      <c r="AA149" s="214">
        <v>0.3</v>
      </c>
    </row>
    <row r="150" spans="1:27" s="219" customFormat="1" ht="84.75" hidden="1" customHeight="1" x14ac:dyDescent="0.25">
      <c r="A150" s="216" t="s">
        <v>24</v>
      </c>
      <c r="B150" s="216" t="s">
        <v>25</v>
      </c>
      <c r="C150" s="216" t="s">
        <v>26</v>
      </c>
      <c r="D150" s="216" t="s">
        <v>27</v>
      </c>
      <c r="E150" s="216" t="s">
        <v>34</v>
      </c>
      <c r="F150" s="215" t="s">
        <v>73</v>
      </c>
      <c r="G150" s="215" t="s">
        <v>117</v>
      </c>
      <c r="H150" s="215" t="s">
        <v>74</v>
      </c>
      <c r="I150" s="223" t="s">
        <v>122</v>
      </c>
      <c r="J150" s="215" t="s">
        <v>125</v>
      </c>
      <c r="K150" s="215"/>
      <c r="L150" s="215"/>
      <c r="M150" s="215" t="s">
        <v>32</v>
      </c>
      <c r="N150" s="215"/>
      <c r="O150" s="215"/>
      <c r="P150" s="215"/>
      <c r="Q150" s="215"/>
      <c r="R150" s="215"/>
      <c r="S150" s="215"/>
      <c r="T150" s="215"/>
      <c r="U150" s="215"/>
      <c r="V150" s="215"/>
      <c r="W150" s="215"/>
      <c r="X150" s="215"/>
      <c r="Y150" s="218">
        <v>25</v>
      </c>
      <c r="Z150" s="214">
        <v>0</v>
      </c>
      <c r="AA150" s="214">
        <v>0.2</v>
      </c>
    </row>
    <row r="151" spans="1:27" s="219" customFormat="1" ht="84.75" hidden="1" customHeight="1" x14ac:dyDescent="0.25">
      <c r="A151" s="216" t="s">
        <v>24</v>
      </c>
      <c r="B151" s="216" t="s">
        <v>25</v>
      </c>
      <c r="C151" s="216" t="s">
        <v>26</v>
      </c>
      <c r="D151" s="216" t="s">
        <v>27</v>
      </c>
      <c r="E151" s="216" t="s">
        <v>34</v>
      </c>
      <c r="F151" s="215" t="s">
        <v>73</v>
      </c>
      <c r="G151" s="215" t="s">
        <v>123</v>
      </c>
      <c r="H151" s="215" t="s">
        <v>74</v>
      </c>
      <c r="I151" s="223" t="s">
        <v>794</v>
      </c>
      <c r="J151" s="215" t="s">
        <v>125</v>
      </c>
      <c r="K151" s="215"/>
      <c r="L151" s="215"/>
      <c r="M151" s="215"/>
      <c r="N151" s="215" t="s">
        <v>32</v>
      </c>
      <c r="O151" s="215"/>
      <c r="P151" s="215"/>
      <c r="Q151" s="215"/>
      <c r="R151" s="215"/>
      <c r="S151" s="215"/>
      <c r="T151" s="215"/>
      <c r="U151" s="215"/>
      <c r="V151" s="215"/>
      <c r="W151" s="215"/>
      <c r="X151" s="215"/>
      <c r="Y151" s="218">
        <v>30</v>
      </c>
      <c r="Z151" s="214">
        <v>0</v>
      </c>
      <c r="AA151" s="214">
        <v>0</v>
      </c>
    </row>
    <row r="152" spans="1:27" s="219" customFormat="1" ht="78" hidden="1" customHeight="1" x14ac:dyDescent="0.25">
      <c r="A152" s="216" t="s">
        <v>24</v>
      </c>
      <c r="B152" s="216" t="s">
        <v>25</v>
      </c>
      <c r="C152" s="216" t="s">
        <v>26</v>
      </c>
      <c r="D152" s="216" t="s">
        <v>130</v>
      </c>
      <c r="E152" s="216" t="s">
        <v>131</v>
      </c>
      <c r="F152" s="215" t="s">
        <v>115</v>
      </c>
      <c r="G152" s="215" t="s">
        <v>79</v>
      </c>
      <c r="H152" s="215" t="s">
        <v>74</v>
      </c>
      <c r="I152" s="223" t="s">
        <v>132</v>
      </c>
      <c r="J152" s="215" t="s">
        <v>81</v>
      </c>
      <c r="K152" s="223"/>
      <c r="L152" s="223"/>
      <c r="M152" s="223"/>
      <c r="N152" s="223"/>
      <c r="O152" s="223"/>
      <c r="P152" s="223"/>
      <c r="Q152" s="223"/>
      <c r="R152" s="223"/>
      <c r="S152" s="223"/>
      <c r="T152" s="223"/>
      <c r="U152" s="223"/>
      <c r="V152" s="223"/>
      <c r="W152" s="223"/>
      <c r="X152" s="223"/>
      <c r="Y152" s="220">
        <v>67</v>
      </c>
      <c r="Z152" s="214">
        <v>1.2238805970149254</v>
      </c>
      <c r="AA152" s="214">
        <v>0.4925373134328358</v>
      </c>
    </row>
    <row r="153" spans="1:27" s="219" customFormat="1" ht="78" hidden="1" customHeight="1" x14ac:dyDescent="0.25">
      <c r="A153" s="216" t="s">
        <v>24</v>
      </c>
      <c r="B153" s="216" t="s">
        <v>25</v>
      </c>
      <c r="C153" s="216" t="s">
        <v>26</v>
      </c>
      <c r="D153" s="216" t="s">
        <v>130</v>
      </c>
      <c r="E153" s="216" t="s">
        <v>131</v>
      </c>
      <c r="F153" s="215" t="s">
        <v>115</v>
      </c>
      <c r="G153" s="215" t="s">
        <v>79</v>
      </c>
      <c r="H153" s="215" t="s">
        <v>74</v>
      </c>
      <c r="I153" s="223" t="s">
        <v>133</v>
      </c>
      <c r="J153" s="215" t="s">
        <v>81</v>
      </c>
      <c r="K153" s="215"/>
      <c r="L153" s="215"/>
      <c r="M153" s="215"/>
      <c r="N153" s="215"/>
      <c r="O153" s="215"/>
      <c r="P153" s="215"/>
      <c r="Q153" s="215"/>
      <c r="R153" s="215"/>
      <c r="S153" s="215"/>
      <c r="T153" s="215"/>
      <c r="U153" s="215"/>
      <c r="V153" s="215"/>
      <c r="W153" s="215"/>
      <c r="X153" s="215"/>
      <c r="Y153" s="220">
        <v>191</v>
      </c>
      <c r="Z153" s="214">
        <v>0.58638743455497377</v>
      </c>
      <c r="AA153" s="214">
        <v>0.26178010471204188</v>
      </c>
    </row>
    <row r="154" spans="1:27" s="219" customFormat="1" ht="78" hidden="1" customHeight="1" x14ac:dyDescent="0.25">
      <c r="A154" s="216" t="s">
        <v>24</v>
      </c>
      <c r="B154" s="216" t="s">
        <v>25</v>
      </c>
      <c r="C154" s="216" t="s">
        <v>26</v>
      </c>
      <c r="D154" s="216" t="s">
        <v>130</v>
      </c>
      <c r="E154" s="216" t="s">
        <v>131</v>
      </c>
      <c r="F154" s="215" t="s">
        <v>115</v>
      </c>
      <c r="G154" s="215" t="s">
        <v>29</v>
      </c>
      <c r="H154" s="215" t="s">
        <v>74</v>
      </c>
      <c r="I154" s="223" t="s">
        <v>806</v>
      </c>
      <c r="J154" s="215" t="s">
        <v>55</v>
      </c>
      <c r="K154" s="215"/>
      <c r="L154" s="215"/>
      <c r="M154" s="215"/>
      <c r="N154" s="215" t="s">
        <v>32</v>
      </c>
      <c r="O154" s="215"/>
      <c r="P154" s="215"/>
      <c r="Q154" s="215"/>
      <c r="R154" s="215"/>
      <c r="S154" s="215"/>
      <c r="T154" s="215"/>
      <c r="U154" s="215"/>
      <c r="V154" s="215"/>
      <c r="W154" s="215"/>
      <c r="X154" s="215"/>
      <c r="Y154" s="220">
        <v>2284</v>
      </c>
      <c r="Z154" s="214">
        <v>9.3257443082311736E-2</v>
      </c>
      <c r="AA154" s="214">
        <v>0.26313485113835378</v>
      </c>
    </row>
    <row r="155" spans="1:27" s="219" customFormat="1" ht="78" hidden="1" customHeight="1" x14ac:dyDescent="0.25">
      <c r="A155" s="216" t="s">
        <v>24</v>
      </c>
      <c r="B155" s="216" t="s">
        <v>25</v>
      </c>
      <c r="C155" s="216" t="s">
        <v>26</v>
      </c>
      <c r="D155" s="216" t="s">
        <v>130</v>
      </c>
      <c r="E155" s="216" t="s">
        <v>131</v>
      </c>
      <c r="F155" s="215" t="s">
        <v>115</v>
      </c>
      <c r="G155" s="215" t="s">
        <v>29</v>
      </c>
      <c r="H155" s="215" t="s">
        <v>74</v>
      </c>
      <c r="I155" s="223" t="s">
        <v>134</v>
      </c>
      <c r="J155" s="215" t="s">
        <v>55</v>
      </c>
      <c r="K155" s="215"/>
      <c r="L155" s="215"/>
      <c r="M155" s="215"/>
      <c r="N155" s="215" t="s">
        <v>32</v>
      </c>
      <c r="O155" s="215"/>
      <c r="P155" s="215"/>
      <c r="Q155" s="215"/>
      <c r="R155" s="215"/>
      <c r="S155" s="215"/>
      <c r="T155" s="215"/>
      <c r="U155" s="215"/>
      <c r="V155" s="215"/>
      <c r="W155" s="215"/>
      <c r="X155" s="215"/>
      <c r="Y155" s="220">
        <v>1205</v>
      </c>
      <c r="Z155" s="214">
        <v>0.2074688796680498</v>
      </c>
      <c r="AA155" s="214">
        <v>0.31120331950207469</v>
      </c>
    </row>
    <row r="156" spans="1:27" s="219" customFormat="1" ht="78" hidden="1" customHeight="1" x14ac:dyDescent="0.25">
      <c r="A156" s="216" t="s">
        <v>24</v>
      </c>
      <c r="B156" s="216" t="s">
        <v>25</v>
      </c>
      <c r="C156" s="216" t="s">
        <v>26</v>
      </c>
      <c r="D156" s="216" t="s">
        <v>130</v>
      </c>
      <c r="E156" s="216" t="s">
        <v>131</v>
      </c>
      <c r="F156" s="215" t="s">
        <v>115</v>
      </c>
      <c r="G156" s="215" t="s">
        <v>29</v>
      </c>
      <c r="H156" s="215" t="s">
        <v>74</v>
      </c>
      <c r="I156" s="225" t="s">
        <v>135</v>
      </c>
      <c r="J156" s="215" t="s">
        <v>36</v>
      </c>
      <c r="K156" s="215"/>
      <c r="L156" s="215"/>
      <c r="M156" s="215"/>
      <c r="N156" s="215" t="s">
        <v>32</v>
      </c>
      <c r="O156" s="215"/>
      <c r="P156" s="215"/>
      <c r="Q156" s="215"/>
      <c r="R156" s="215"/>
      <c r="S156" s="215"/>
      <c r="T156" s="215"/>
      <c r="U156" s="215"/>
      <c r="V156" s="215"/>
      <c r="W156" s="215"/>
      <c r="X156" s="215"/>
      <c r="Y156" s="220">
        <v>2</v>
      </c>
      <c r="Z156" s="214">
        <v>0</v>
      </c>
      <c r="AA156" s="214">
        <v>0</v>
      </c>
    </row>
    <row r="157" spans="1:27" s="219" customFormat="1" ht="78" hidden="1" customHeight="1" x14ac:dyDescent="0.25">
      <c r="A157" s="216" t="s">
        <v>24</v>
      </c>
      <c r="B157" s="216" t="s">
        <v>25</v>
      </c>
      <c r="C157" s="216" t="s">
        <v>26</v>
      </c>
      <c r="D157" s="216" t="s">
        <v>130</v>
      </c>
      <c r="E157" s="216" t="s">
        <v>131</v>
      </c>
      <c r="F157" s="215" t="s">
        <v>115</v>
      </c>
      <c r="G157" s="215" t="s">
        <v>29</v>
      </c>
      <c r="H157" s="215" t="s">
        <v>74</v>
      </c>
      <c r="I157" s="223" t="s">
        <v>136</v>
      </c>
      <c r="J157" s="215" t="s">
        <v>36</v>
      </c>
      <c r="K157" s="215"/>
      <c r="L157" s="215"/>
      <c r="M157" s="215" t="s">
        <v>32</v>
      </c>
      <c r="N157" s="215"/>
      <c r="O157" s="215"/>
      <c r="P157" s="215"/>
      <c r="Q157" s="215"/>
      <c r="R157" s="215"/>
      <c r="S157" s="215"/>
      <c r="T157" s="215"/>
      <c r="U157" s="215"/>
      <c r="V157" s="215"/>
      <c r="W157" s="215"/>
      <c r="X157" s="215"/>
      <c r="Y157" s="220">
        <v>965</v>
      </c>
      <c r="Z157" s="214">
        <v>0.12435233160621761</v>
      </c>
      <c r="AA157" s="214">
        <v>0.18238341968911917</v>
      </c>
    </row>
    <row r="158" spans="1:27" s="219" customFormat="1" ht="78" hidden="1" customHeight="1" x14ac:dyDescent="0.25">
      <c r="A158" s="216" t="s">
        <v>24</v>
      </c>
      <c r="B158" s="216" t="s">
        <v>25</v>
      </c>
      <c r="C158" s="216" t="s">
        <v>26</v>
      </c>
      <c r="D158" s="216" t="s">
        <v>130</v>
      </c>
      <c r="E158" s="216" t="s">
        <v>130</v>
      </c>
      <c r="F158" s="215" t="s">
        <v>28</v>
      </c>
      <c r="G158" s="215" t="s">
        <v>39</v>
      </c>
      <c r="H158" s="215" t="s">
        <v>74</v>
      </c>
      <c r="I158" s="223" t="s">
        <v>139</v>
      </c>
      <c r="J158" s="215" t="s">
        <v>55</v>
      </c>
      <c r="K158" s="215" t="s">
        <v>32</v>
      </c>
      <c r="L158" s="215"/>
      <c r="M158" s="215"/>
      <c r="N158" s="215" t="s">
        <v>140</v>
      </c>
      <c r="O158" s="215"/>
      <c r="P158" s="215"/>
      <c r="Q158" s="215"/>
      <c r="R158" s="215"/>
      <c r="S158" s="215"/>
      <c r="T158" s="215"/>
      <c r="U158" s="215"/>
      <c r="V158" s="215"/>
      <c r="W158" s="215"/>
      <c r="X158" s="215"/>
      <c r="Y158" s="220">
        <v>81.5</v>
      </c>
      <c r="Z158" s="214">
        <v>0</v>
      </c>
      <c r="AA158" s="214">
        <v>0</v>
      </c>
    </row>
    <row r="159" spans="1:27" s="219" customFormat="1" ht="78" hidden="1" customHeight="1" x14ac:dyDescent="0.25">
      <c r="A159" s="216" t="s">
        <v>24</v>
      </c>
      <c r="B159" s="216" t="s">
        <v>25</v>
      </c>
      <c r="C159" s="216" t="s">
        <v>26</v>
      </c>
      <c r="D159" s="216" t="s">
        <v>130</v>
      </c>
      <c r="E159" s="216" t="s">
        <v>141</v>
      </c>
      <c r="F159" s="215" t="s">
        <v>28</v>
      </c>
      <c r="G159" s="215" t="s">
        <v>79</v>
      </c>
      <c r="H159" s="215" t="s">
        <v>74</v>
      </c>
      <c r="I159" s="223" t="s">
        <v>142</v>
      </c>
      <c r="J159" s="215" t="s">
        <v>63</v>
      </c>
      <c r="K159" s="215" t="s">
        <v>32</v>
      </c>
      <c r="L159" s="215"/>
      <c r="M159" s="215"/>
      <c r="N159" s="215"/>
      <c r="O159" s="215"/>
      <c r="P159" s="215"/>
      <c r="Q159" s="215"/>
      <c r="R159" s="215"/>
      <c r="S159" s="215"/>
      <c r="T159" s="215"/>
      <c r="U159" s="215"/>
      <c r="V159" s="215"/>
      <c r="W159" s="215"/>
      <c r="X159" s="215"/>
      <c r="Y159" s="220">
        <v>8.1</v>
      </c>
      <c r="Z159" s="214">
        <v>0</v>
      </c>
      <c r="AA159" s="214">
        <v>0</v>
      </c>
    </row>
    <row r="160" spans="1:27" s="219" customFormat="1" ht="78" hidden="1" customHeight="1" x14ac:dyDescent="0.25">
      <c r="A160" s="216" t="s">
        <v>24</v>
      </c>
      <c r="B160" s="216" t="s">
        <v>25</v>
      </c>
      <c r="C160" s="216" t="s">
        <v>26</v>
      </c>
      <c r="D160" s="216" t="s">
        <v>130</v>
      </c>
      <c r="E160" s="216" t="s">
        <v>130</v>
      </c>
      <c r="F160" s="215" t="s">
        <v>143</v>
      </c>
      <c r="G160" s="215" t="s">
        <v>79</v>
      </c>
      <c r="H160" s="215" t="s">
        <v>74</v>
      </c>
      <c r="I160" s="223" t="s">
        <v>144</v>
      </c>
      <c r="J160" s="215" t="s">
        <v>55</v>
      </c>
      <c r="K160" s="215" t="s">
        <v>32</v>
      </c>
      <c r="L160" s="215"/>
      <c r="M160" s="215"/>
      <c r="N160" s="215" t="s">
        <v>140</v>
      </c>
      <c r="O160" s="215"/>
      <c r="P160" s="215"/>
      <c r="Q160" s="215"/>
      <c r="R160" s="215"/>
      <c r="S160" s="215"/>
      <c r="T160" s="215"/>
      <c r="U160" s="215"/>
      <c r="V160" s="215"/>
      <c r="W160" s="215"/>
      <c r="X160" s="215"/>
      <c r="Y160" s="220">
        <v>69.7</v>
      </c>
      <c r="Z160" s="214">
        <v>0</v>
      </c>
      <c r="AA160" s="214">
        <v>0</v>
      </c>
    </row>
    <row r="161" spans="1:27" s="219" customFormat="1" ht="78" hidden="1" customHeight="1" x14ac:dyDescent="0.25">
      <c r="A161" s="216" t="s">
        <v>24</v>
      </c>
      <c r="B161" s="216" t="s">
        <v>25</v>
      </c>
      <c r="C161" s="216" t="s">
        <v>26</v>
      </c>
      <c r="D161" s="216" t="s">
        <v>130</v>
      </c>
      <c r="E161" s="216" t="s">
        <v>141</v>
      </c>
      <c r="F161" s="215" t="s">
        <v>145</v>
      </c>
      <c r="G161" s="215" t="s">
        <v>29</v>
      </c>
      <c r="H161" s="215" t="s">
        <v>74</v>
      </c>
      <c r="I161" s="217" t="s">
        <v>146</v>
      </c>
      <c r="J161" s="215" t="s">
        <v>63</v>
      </c>
      <c r="K161" s="215" t="s">
        <v>32</v>
      </c>
      <c r="L161" s="215"/>
      <c r="M161" s="215"/>
      <c r="N161" s="215" t="s">
        <v>32</v>
      </c>
      <c r="O161" s="215"/>
      <c r="P161" s="215"/>
      <c r="Q161" s="215"/>
      <c r="R161" s="215"/>
      <c r="S161" s="215"/>
      <c r="T161" s="215"/>
      <c r="U161" s="215"/>
      <c r="V161" s="215"/>
      <c r="W161" s="215"/>
      <c r="X161" s="215"/>
      <c r="Y161" s="220">
        <v>2.87</v>
      </c>
      <c r="Z161" s="214">
        <v>0</v>
      </c>
      <c r="AA161" s="214">
        <v>0</v>
      </c>
    </row>
    <row r="162" spans="1:27" s="219" customFormat="1" ht="78" hidden="1" customHeight="1" x14ac:dyDescent="0.25">
      <c r="A162" s="216" t="s">
        <v>24</v>
      </c>
      <c r="B162" s="216" t="s">
        <v>25</v>
      </c>
      <c r="C162" s="216" t="s">
        <v>26</v>
      </c>
      <c r="D162" s="216" t="s">
        <v>130</v>
      </c>
      <c r="E162" s="216" t="s">
        <v>141</v>
      </c>
      <c r="F162" s="215" t="s">
        <v>145</v>
      </c>
      <c r="G162" s="215" t="s">
        <v>79</v>
      </c>
      <c r="H162" s="215" t="s">
        <v>74</v>
      </c>
      <c r="I162" s="225" t="s">
        <v>147</v>
      </c>
      <c r="J162" s="215" t="s">
        <v>55</v>
      </c>
      <c r="K162" s="215" t="s">
        <v>32</v>
      </c>
      <c r="L162" s="215"/>
      <c r="M162" s="215"/>
      <c r="N162" s="215" t="s">
        <v>140</v>
      </c>
      <c r="O162" s="215"/>
      <c r="P162" s="215"/>
      <c r="Q162" s="215"/>
      <c r="R162" s="215"/>
      <c r="S162" s="215"/>
      <c r="T162" s="215"/>
      <c r="U162" s="215"/>
      <c r="V162" s="215"/>
      <c r="W162" s="215"/>
      <c r="X162" s="215"/>
      <c r="Y162" s="220">
        <v>4.5999999999999996</v>
      </c>
      <c r="Z162" s="214">
        <v>0</v>
      </c>
      <c r="AA162" s="214">
        <v>0</v>
      </c>
    </row>
    <row r="163" spans="1:27" s="219" customFormat="1" ht="78" hidden="1" customHeight="1" x14ac:dyDescent="0.25">
      <c r="A163" s="216" t="s">
        <v>24</v>
      </c>
      <c r="B163" s="216" t="s">
        <v>25</v>
      </c>
      <c r="C163" s="216" t="s">
        <v>26</v>
      </c>
      <c r="D163" s="216" t="s">
        <v>130</v>
      </c>
      <c r="E163" s="216" t="s">
        <v>148</v>
      </c>
      <c r="F163" s="215" t="s">
        <v>145</v>
      </c>
      <c r="G163" s="215" t="s">
        <v>79</v>
      </c>
      <c r="H163" s="215" t="s">
        <v>74</v>
      </c>
      <c r="I163" s="223" t="s">
        <v>149</v>
      </c>
      <c r="J163" s="215" t="s">
        <v>81</v>
      </c>
      <c r="K163" s="215"/>
      <c r="L163" s="215">
        <v>3932</v>
      </c>
      <c r="M163" s="215"/>
      <c r="N163" s="215"/>
      <c r="O163" s="215"/>
      <c r="P163" s="215"/>
      <c r="Q163" s="215"/>
      <c r="R163" s="215"/>
      <c r="S163" s="215"/>
      <c r="T163" s="215"/>
      <c r="U163" s="215"/>
      <c r="V163" s="215"/>
      <c r="W163" s="215"/>
      <c r="X163" s="215"/>
      <c r="Y163" s="220">
        <v>2000</v>
      </c>
      <c r="Z163" s="214">
        <v>0</v>
      </c>
      <c r="AA163" s="214">
        <v>0</v>
      </c>
    </row>
    <row r="164" spans="1:27" s="219" customFormat="1" ht="78" hidden="1" customHeight="1" x14ac:dyDescent="0.25">
      <c r="A164" s="216" t="s">
        <v>24</v>
      </c>
      <c r="B164" s="216" t="s">
        <v>25</v>
      </c>
      <c r="C164" s="216" t="s">
        <v>26</v>
      </c>
      <c r="D164" s="216" t="s">
        <v>130</v>
      </c>
      <c r="E164" s="216" t="s">
        <v>148</v>
      </c>
      <c r="F164" s="215" t="s">
        <v>143</v>
      </c>
      <c r="G164" s="215" t="s">
        <v>79</v>
      </c>
      <c r="H164" s="215" t="s">
        <v>74</v>
      </c>
      <c r="I164" s="223" t="s">
        <v>150</v>
      </c>
      <c r="J164" s="215" t="s">
        <v>81</v>
      </c>
      <c r="K164" s="215"/>
      <c r="L164" s="215">
        <v>3932</v>
      </c>
      <c r="M164" s="215"/>
      <c r="N164" s="215"/>
      <c r="O164" s="215"/>
      <c r="P164" s="215"/>
      <c r="Q164" s="215"/>
      <c r="R164" s="215"/>
      <c r="S164" s="215"/>
      <c r="T164" s="215"/>
      <c r="U164" s="215"/>
      <c r="V164" s="215"/>
      <c r="W164" s="215"/>
      <c r="X164" s="215"/>
      <c r="Y164" s="220">
        <v>500</v>
      </c>
      <c r="Z164" s="214">
        <v>0</v>
      </c>
      <c r="AA164" s="214">
        <v>0</v>
      </c>
    </row>
    <row r="165" spans="1:27" s="219" customFormat="1" ht="78" hidden="1" customHeight="1" x14ac:dyDescent="0.25">
      <c r="A165" s="216" t="s">
        <v>24</v>
      </c>
      <c r="B165" s="216" t="s">
        <v>25</v>
      </c>
      <c r="C165" s="216" t="s">
        <v>26</v>
      </c>
      <c r="D165" s="216" t="s">
        <v>130</v>
      </c>
      <c r="E165" s="216" t="s">
        <v>148</v>
      </c>
      <c r="F165" s="215" t="s">
        <v>143</v>
      </c>
      <c r="G165" s="215" t="s">
        <v>79</v>
      </c>
      <c r="H165" s="215" t="s">
        <v>74</v>
      </c>
      <c r="I165" s="223" t="s">
        <v>151</v>
      </c>
      <c r="J165" s="215" t="s">
        <v>81</v>
      </c>
      <c r="K165" s="215" t="s">
        <v>32</v>
      </c>
      <c r="L165" s="215"/>
      <c r="M165" s="215"/>
      <c r="N165" s="215" t="s">
        <v>93</v>
      </c>
      <c r="O165" s="215"/>
      <c r="P165" s="215"/>
      <c r="Q165" s="215"/>
      <c r="R165" s="215"/>
      <c r="S165" s="215"/>
      <c r="T165" s="215"/>
      <c r="U165" s="215"/>
      <c r="V165" s="215"/>
      <c r="W165" s="215"/>
      <c r="X165" s="215"/>
      <c r="Y165" s="220">
        <v>6.2</v>
      </c>
      <c r="Z165" s="214">
        <v>0</v>
      </c>
      <c r="AA165" s="214">
        <v>0</v>
      </c>
    </row>
    <row r="166" spans="1:27" s="219" customFormat="1" ht="78" hidden="1" customHeight="1" x14ac:dyDescent="0.25">
      <c r="A166" s="216" t="s">
        <v>24</v>
      </c>
      <c r="B166" s="216" t="s">
        <v>25</v>
      </c>
      <c r="C166" s="216" t="s">
        <v>26</v>
      </c>
      <c r="D166" s="216" t="s">
        <v>130</v>
      </c>
      <c r="E166" s="216" t="s">
        <v>148</v>
      </c>
      <c r="F166" s="215" t="s">
        <v>143</v>
      </c>
      <c r="G166" s="215" t="s">
        <v>79</v>
      </c>
      <c r="H166" s="215" t="s">
        <v>74</v>
      </c>
      <c r="I166" s="223" t="s">
        <v>152</v>
      </c>
      <c r="J166" s="215" t="s">
        <v>81</v>
      </c>
      <c r="K166" s="215"/>
      <c r="L166" s="215"/>
      <c r="M166" s="215"/>
      <c r="N166" s="215" t="s">
        <v>93</v>
      </c>
      <c r="O166" s="215"/>
      <c r="P166" s="215"/>
      <c r="Q166" s="215"/>
      <c r="R166" s="215"/>
      <c r="S166" s="215"/>
      <c r="T166" s="215"/>
      <c r="U166" s="215"/>
      <c r="V166" s="215"/>
      <c r="W166" s="215"/>
      <c r="X166" s="215"/>
      <c r="Y166" s="220">
        <v>12.9</v>
      </c>
      <c r="Z166" s="214">
        <v>0</v>
      </c>
      <c r="AA166" s="214">
        <v>0</v>
      </c>
    </row>
    <row r="167" spans="1:27" s="219" customFormat="1" ht="78" hidden="1" customHeight="1" x14ac:dyDescent="0.25">
      <c r="A167" s="216" t="s">
        <v>24</v>
      </c>
      <c r="B167" s="216" t="s">
        <v>25</v>
      </c>
      <c r="C167" s="216" t="s">
        <v>26</v>
      </c>
      <c r="D167" s="216" t="s">
        <v>130</v>
      </c>
      <c r="E167" s="216" t="s">
        <v>141</v>
      </c>
      <c r="F167" s="215" t="s">
        <v>143</v>
      </c>
      <c r="G167" s="215" t="s">
        <v>79</v>
      </c>
      <c r="H167" s="215" t="s">
        <v>74</v>
      </c>
      <c r="I167" s="223" t="s">
        <v>153</v>
      </c>
      <c r="J167" s="215" t="s">
        <v>55</v>
      </c>
      <c r="K167" s="215" t="s">
        <v>32</v>
      </c>
      <c r="L167" s="215"/>
      <c r="M167" s="215"/>
      <c r="N167" s="215"/>
      <c r="O167" s="215"/>
      <c r="P167" s="215"/>
      <c r="Q167" s="215"/>
      <c r="R167" s="215"/>
      <c r="S167" s="215"/>
      <c r="T167" s="215"/>
      <c r="U167" s="215"/>
      <c r="V167" s="215"/>
      <c r="W167" s="215"/>
      <c r="X167" s="215"/>
      <c r="Y167" s="218">
        <v>16</v>
      </c>
      <c r="Z167" s="214">
        <v>0</v>
      </c>
      <c r="AA167" s="214">
        <v>0</v>
      </c>
    </row>
    <row r="168" spans="1:27" s="219" customFormat="1" ht="78" hidden="1" customHeight="1" x14ac:dyDescent="0.25">
      <c r="A168" s="216" t="s">
        <v>24</v>
      </c>
      <c r="B168" s="216" t="s">
        <v>25</v>
      </c>
      <c r="C168" s="216" t="s">
        <v>26</v>
      </c>
      <c r="D168" s="216" t="s">
        <v>130</v>
      </c>
      <c r="E168" s="216" t="s">
        <v>148</v>
      </c>
      <c r="F168" s="215" t="s">
        <v>154</v>
      </c>
      <c r="G168" s="215" t="s">
        <v>79</v>
      </c>
      <c r="H168" s="215" t="s">
        <v>74</v>
      </c>
      <c r="I168" s="223" t="s">
        <v>155</v>
      </c>
      <c r="J168" s="215" t="s">
        <v>81</v>
      </c>
      <c r="K168" s="215"/>
      <c r="L168" s="215"/>
      <c r="M168" s="215"/>
      <c r="N168" s="215"/>
      <c r="O168" s="215"/>
      <c r="P168" s="215"/>
      <c r="Q168" s="215"/>
      <c r="R168" s="215"/>
      <c r="S168" s="215"/>
      <c r="T168" s="215"/>
      <c r="U168" s="215"/>
      <c r="V168" s="215"/>
      <c r="W168" s="215"/>
      <c r="X168" s="215"/>
      <c r="Y168" s="220">
        <v>100</v>
      </c>
      <c r="Z168" s="214">
        <v>0</v>
      </c>
      <c r="AA168" s="214">
        <v>1</v>
      </c>
    </row>
    <row r="169" spans="1:27" s="219" customFormat="1" ht="78" hidden="1" customHeight="1" x14ac:dyDescent="0.25">
      <c r="A169" s="216" t="s">
        <v>24</v>
      </c>
      <c r="B169" s="216" t="s">
        <v>25</v>
      </c>
      <c r="C169" s="216" t="s">
        <v>26</v>
      </c>
      <c r="D169" s="216" t="s">
        <v>130</v>
      </c>
      <c r="E169" s="216" t="s">
        <v>131</v>
      </c>
      <c r="F169" s="215" t="s">
        <v>115</v>
      </c>
      <c r="G169" s="215" t="s">
        <v>156</v>
      </c>
      <c r="H169" s="215" t="s">
        <v>74</v>
      </c>
      <c r="I169" s="223" t="s">
        <v>157</v>
      </c>
      <c r="J169" s="215" t="s">
        <v>119</v>
      </c>
      <c r="K169" s="215"/>
      <c r="L169" s="215"/>
      <c r="M169" s="215" t="s">
        <v>32</v>
      </c>
      <c r="N169" s="215"/>
      <c r="O169" s="215"/>
      <c r="P169" s="215"/>
      <c r="Q169" s="215"/>
      <c r="R169" s="215"/>
      <c r="S169" s="215"/>
      <c r="T169" s="215"/>
      <c r="U169" s="215"/>
      <c r="V169" s="215"/>
      <c r="W169" s="215"/>
      <c r="X169" s="215"/>
      <c r="Y169" s="220">
        <v>1</v>
      </c>
      <c r="Z169" s="214">
        <v>0</v>
      </c>
      <c r="AA169" s="214">
        <v>0</v>
      </c>
    </row>
    <row r="170" spans="1:27" s="219" customFormat="1" ht="78" hidden="1" customHeight="1" x14ac:dyDescent="0.25">
      <c r="A170" s="216" t="s">
        <v>24</v>
      </c>
      <c r="B170" s="216" t="s">
        <v>25</v>
      </c>
      <c r="C170" s="216" t="s">
        <v>26</v>
      </c>
      <c r="D170" s="216" t="s">
        <v>130</v>
      </c>
      <c r="E170" s="216" t="s">
        <v>131</v>
      </c>
      <c r="F170" s="215" t="s">
        <v>115</v>
      </c>
      <c r="G170" s="215" t="s">
        <v>156</v>
      </c>
      <c r="H170" s="215" t="s">
        <v>74</v>
      </c>
      <c r="I170" s="223" t="s">
        <v>158</v>
      </c>
      <c r="J170" s="215" t="s">
        <v>119</v>
      </c>
      <c r="K170" s="215"/>
      <c r="L170" s="215"/>
      <c r="M170" s="215" t="s">
        <v>32</v>
      </c>
      <c r="N170" s="215"/>
      <c r="O170" s="215"/>
      <c r="P170" s="215"/>
      <c r="Q170" s="215"/>
      <c r="R170" s="215"/>
      <c r="S170" s="215"/>
      <c r="T170" s="215"/>
      <c r="U170" s="215"/>
      <c r="V170" s="215"/>
      <c r="W170" s="215"/>
      <c r="X170" s="215"/>
      <c r="Y170" s="220">
        <v>40</v>
      </c>
      <c r="Z170" s="214">
        <v>0</v>
      </c>
      <c r="AA170" s="214">
        <v>0</v>
      </c>
    </row>
    <row r="171" spans="1:27" s="219" customFormat="1" ht="78" hidden="1" customHeight="1" x14ac:dyDescent="0.25">
      <c r="A171" s="216" t="s">
        <v>24</v>
      </c>
      <c r="B171" s="216" t="s">
        <v>25</v>
      </c>
      <c r="C171" s="216" t="s">
        <v>26</v>
      </c>
      <c r="D171" s="216" t="s">
        <v>130</v>
      </c>
      <c r="E171" s="216" t="s">
        <v>148</v>
      </c>
      <c r="F171" s="215" t="s">
        <v>154</v>
      </c>
      <c r="G171" s="215" t="s">
        <v>79</v>
      </c>
      <c r="H171" s="215" t="s">
        <v>74</v>
      </c>
      <c r="I171" s="223" t="s">
        <v>841</v>
      </c>
      <c r="J171" s="215" t="s">
        <v>81</v>
      </c>
      <c r="K171" s="215"/>
      <c r="L171" s="215"/>
      <c r="M171" s="215"/>
      <c r="N171" s="215"/>
      <c r="O171" s="215"/>
      <c r="P171" s="215"/>
      <c r="Q171" s="215"/>
      <c r="R171" s="215"/>
      <c r="S171" s="215"/>
      <c r="T171" s="215"/>
      <c r="U171" s="215"/>
      <c r="V171" s="215"/>
      <c r="W171" s="215"/>
      <c r="X171" s="215"/>
      <c r="Y171" s="218">
        <v>6.2</v>
      </c>
      <c r="Z171" s="214">
        <v>0</v>
      </c>
      <c r="AA171" s="214">
        <v>0</v>
      </c>
    </row>
    <row r="172" spans="1:27" s="219" customFormat="1" ht="78" hidden="1" customHeight="1" x14ac:dyDescent="0.25">
      <c r="A172" s="216" t="s">
        <v>24</v>
      </c>
      <c r="B172" s="216" t="s">
        <v>25</v>
      </c>
      <c r="C172" s="216" t="s">
        <v>26</v>
      </c>
      <c r="D172" s="216" t="s">
        <v>130</v>
      </c>
      <c r="E172" s="216" t="s">
        <v>148</v>
      </c>
      <c r="F172" s="215" t="s">
        <v>154</v>
      </c>
      <c r="G172" s="215" t="s">
        <v>79</v>
      </c>
      <c r="H172" s="215" t="s">
        <v>74</v>
      </c>
      <c r="I172" s="223" t="s">
        <v>843</v>
      </c>
      <c r="J172" s="215" t="s">
        <v>81</v>
      </c>
      <c r="K172" s="215"/>
      <c r="L172" s="215"/>
      <c r="M172" s="215"/>
      <c r="N172" s="215"/>
      <c r="O172" s="215"/>
      <c r="P172" s="215"/>
      <c r="Q172" s="215"/>
      <c r="R172" s="215"/>
      <c r="S172" s="215"/>
      <c r="T172" s="215"/>
      <c r="U172" s="215"/>
      <c r="V172" s="215"/>
      <c r="W172" s="215"/>
      <c r="X172" s="215"/>
      <c r="Y172" s="218">
        <v>12.9</v>
      </c>
      <c r="Z172" s="214">
        <v>0</v>
      </c>
      <c r="AA172" s="214">
        <v>0</v>
      </c>
    </row>
    <row r="173" spans="1:27" s="219" customFormat="1" ht="78" hidden="1" customHeight="1" x14ac:dyDescent="0.25">
      <c r="A173" s="216" t="s">
        <v>24</v>
      </c>
      <c r="B173" s="216" t="s">
        <v>25</v>
      </c>
      <c r="C173" s="216" t="s">
        <v>26</v>
      </c>
      <c r="D173" s="216" t="s">
        <v>130</v>
      </c>
      <c r="E173" s="216" t="s">
        <v>148</v>
      </c>
      <c r="F173" s="228" t="s">
        <v>154</v>
      </c>
      <c r="G173" s="228" t="s">
        <v>79</v>
      </c>
      <c r="H173" s="228" t="s">
        <v>74</v>
      </c>
      <c r="I173" s="223" t="s">
        <v>845</v>
      </c>
      <c r="J173" s="215" t="s">
        <v>846</v>
      </c>
      <c r="K173" s="228"/>
      <c r="L173" s="228"/>
      <c r="M173" s="228"/>
      <c r="N173" s="228"/>
      <c r="O173" s="228"/>
      <c r="P173" s="228"/>
      <c r="Q173" s="228"/>
      <c r="R173" s="228"/>
      <c r="S173" s="228"/>
      <c r="T173" s="228"/>
      <c r="U173" s="228"/>
      <c r="V173" s="228"/>
      <c r="W173" s="228"/>
      <c r="X173" s="228"/>
      <c r="Y173" s="229"/>
      <c r="Z173" s="214"/>
      <c r="AA173" s="214"/>
    </row>
    <row r="174" spans="1:27" s="219" customFormat="1" ht="84.75" hidden="1" customHeight="1" x14ac:dyDescent="0.25">
      <c r="A174" s="216" t="s">
        <v>24</v>
      </c>
      <c r="B174" s="216" t="s">
        <v>25</v>
      </c>
      <c r="C174" s="216" t="s">
        <v>26</v>
      </c>
      <c r="D174" s="216" t="s">
        <v>177</v>
      </c>
      <c r="E174" s="216" t="s">
        <v>177</v>
      </c>
      <c r="F174" s="215" t="s">
        <v>28</v>
      </c>
      <c r="G174" s="215" t="s">
        <v>175</v>
      </c>
      <c r="H174" s="215" t="s">
        <v>74</v>
      </c>
      <c r="I174" s="223" t="s">
        <v>178</v>
      </c>
      <c r="J174" s="215" t="s">
        <v>10</v>
      </c>
      <c r="K174" s="215"/>
      <c r="L174" s="215"/>
      <c r="M174" s="215" t="s">
        <v>32</v>
      </c>
      <c r="N174" s="215"/>
      <c r="O174" s="215"/>
      <c r="P174" s="215"/>
      <c r="Q174" s="215"/>
      <c r="R174" s="215"/>
      <c r="S174" s="215"/>
      <c r="T174" s="215"/>
      <c r="U174" s="215"/>
      <c r="V174" s="215"/>
      <c r="W174" s="215"/>
      <c r="X174" s="215"/>
      <c r="Y174" s="220">
        <v>100</v>
      </c>
      <c r="Z174" s="214">
        <v>0</v>
      </c>
      <c r="AA174" s="214">
        <v>0.3</v>
      </c>
    </row>
    <row r="175" spans="1:27" s="219" customFormat="1" ht="84.75" hidden="1" customHeight="1" x14ac:dyDescent="0.25">
      <c r="A175" s="216" t="s">
        <v>24</v>
      </c>
      <c r="B175" s="216" t="s">
        <v>25</v>
      </c>
      <c r="C175" s="216" t="s">
        <v>26</v>
      </c>
      <c r="D175" s="216" t="s">
        <v>177</v>
      </c>
      <c r="E175" s="216" t="s">
        <v>179</v>
      </c>
      <c r="F175" s="215" t="s">
        <v>28</v>
      </c>
      <c r="G175" s="215" t="s">
        <v>175</v>
      </c>
      <c r="H175" s="215" t="s">
        <v>180</v>
      </c>
      <c r="I175" s="223" t="s">
        <v>181</v>
      </c>
      <c r="J175" s="215" t="s">
        <v>10</v>
      </c>
      <c r="K175" s="215"/>
      <c r="L175" s="215"/>
      <c r="M175" s="215"/>
      <c r="N175" s="215"/>
      <c r="O175" s="215"/>
      <c r="P175" s="215"/>
      <c r="Q175" s="215"/>
      <c r="R175" s="215"/>
      <c r="S175" s="215"/>
      <c r="T175" s="215"/>
      <c r="U175" s="215"/>
      <c r="V175" s="215"/>
      <c r="W175" s="215"/>
      <c r="X175" s="215"/>
      <c r="Y175" s="220">
        <v>96</v>
      </c>
      <c r="Z175" s="214">
        <v>1</v>
      </c>
      <c r="AA175" s="214">
        <v>0</v>
      </c>
    </row>
    <row r="176" spans="1:27" s="219" customFormat="1" ht="84.75" hidden="1" customHeight="1" x14ac:dyDescent="0.25">
      <c r="A176" s="216" t="s">
        <v>24</v>
      </c>
      <c r="B176" s="216" t="s">
        <v>25</v>
      </c>
      <c r="C176" s="216" t="s">
        <v>26</v>
      </c>
      <c r="D176" s="216" t="s">
        <v>177</v>
      </c>
      <c r="E176" s="216" t="s">
        <v>182</v>
      </c>
      <c r="F176" s="215" t="s">
        <v>28</v>
      </c>
      <c r="G176" s="215" t="s">
        <v>175</v>
      </c>
      <c r="H176" s="215" t="s">
        <v>180</v>
      </c>
      <c r="I176" s="223" t="s">
        <v>183</v>
      </c>
      <c r="J176" s="215" t="s">
        <v>36</v>
      </c>
      <c r="K176" s="215"/>
      <c r="L176" s="215"/>
      <c r="M176" s="215"/>
      <c r="N176" s="215"/>
      <c r="O176" s="215"/>
      <c r="P176" s="215"/>
      <c r="Q176" s="215"/>
      <c r="R176" s="215"/>
      <c r="S176" s="215"/>
      <c r="T176" s="215"/>
      <c r="U176" s="215"/>
      <c r="V176" s="215"/>
      <c r="W176" s="215"/>
      <c r="X176" s="215"/>
      <c r="Y176" s="220">
        <v>20</v>
      </c>
      <c r="Z176" s="214">
        <v>1.05</v>
      </c>
      <c r="AA176" s="214">
        <v>0</v>
      </c>
    </row>
    <row r="177" spans="1:27" s="219" customFormat="1" ht="84.75" hidden="1" customHeight="1" x14ac:dyDescent="0.25">
      <c r="A177" s="216" t="s">
        <v>24</v>
      </c>
      <c r="B177" s="216" t="s">
        <v>25</v>
      </c>
      <c r="C177" s="216" t="s">
        <v>26</v>
      </c>
      <c r="D177" s="216" t="s">
        <v>177</v>
      </c>
      <c r="E177" s="216" t="s">
        <v>182</v>
      </c>
      <c r="F177" s="215" t="s">
        <v>28</v>
      </c>
      <c r="G177" s="215" t="s">
        <v>175</v>
      </c>
      <c r="H177" s="215" t="s">
        <v>180</v>
      </c>
      <c r="I177" s="223" t="s">
        <v>184</v>
      </c>
      <c r="J177" s="215" t="s">
        <v>36</v>
      </c>
      <c r="K177" s="215" t="s">
        <v>32</v>
      </c>
      <c r="L177" s="215"/>
      <c r="M177" s="215"/>
      <c r="N177" s="215"/>
      <c r="O177" s="215"/>
      <c r="P177" s="215"/>
      <c r="Q177" s="215"/>
      <c r="R177" s="215"/>
      <c r="S177" s="215"/>
      <c r="T177" s="215"/>
      <c r="U177" s="215"/>
      <c r="V177" s="215"/>
      <c r="W177" s="215"/>
      <c r="X177" s="215"/>
      <c r="Y177" s="220">
        <v>96</v>
      </c>
      <c r="Z177" s="214">
        <v>0.85416666666666663</v>
      </c>
      <c r="AA177" s="214">
        <v>0.3125</v>
      </c>
    </row>
    <row r="178" spans="1:27" s="219" customFormat="1" ht="84.75" hidden="1" customHeight="1" x14ac:dyDescent="0.25">
      <c r="A178" s="216" t="s">
        <v>24</v>
      </c>
      <c r="B178" s="216" t="s">
        <v>25</v>
      </c>
      <c r="C178" s="216" t="s">
        <v>26</v>
      </c>
      <c r="D178" s="216" t="s">
        <v>177</v>
      </c>
      <c r="E178" s="216" t="s">
        <v>185</v>
      </c>
      <c r="F178" s="215" t="s">
        <v>28</v>
      </c>
      <c r="G178" s="215" t="s">
        <v>175</v>
      </c>
      <c r="H178" s="215" t="s">
        <v>180</v>
      </c>
      <c r="I178" s="223" t="s">
        <v>859</v>
      </c>
      <c r="J178" s="215" t="s">
        <v>10</v>
      </c>
      <c r="K178" s="215" t="s">
        <v>32</v>
      </c>
      <c r="L178" s="215"/>
      <c r="M178" s="215"/>
      <c r="N178" s="215"/>
      <c r="O178" s="215"/>
      <c r="P178" s="215"/>
      <c r="Q178" s="215"/>
      <c r="R178" s="215"/>
      <c r="S178" s="215"/>
      <c r="T178" s="215"/>
      <c r="U178" s="215"/>
      <c r="V178" s="215"/>
      <c r="W178" s="215"/>
      <c r="X178" s="215"/>
      <c r="Y178" s="220">
        <v>70</v>
      </c>
      <c r="Z178" s="214">
        <v>0.55714285714285716</v>
      </c>
      <c r="AA178" s="214">
        <v>0.4</v>
      </c>
    </row>
    <row r="179" spans="1:27" s="219" customFormat="1" ht="84.75" hidden="1" customHeight="1" x14ac:dyDescent="0.25">
      <c r="A179" s="216" t="s">
        <v>24</v>
      </c>
      <c r="B179" s="216" t="s">
        <v>25</v>
      </c>
      <c r="C179" s="216" t="s">
        <v>26</v>
      </c>
      <c r="D179" s="216" t="s">
        <v>177</v>
      </c>
      <c r="E179" s="216" t="s">
        <v>185</v>
      </c>
      <c r="F179" s="215" t="s">
        <v>28</v>
      </c>
      <c r="G179" s="215" t="s">
        <v>175</v>
      </c>
      <c r="H179" s="215" t="s">
        <v>180</v>
      </c>
      <c r="I179" s="223" t="s">
        <v>186</v>
      </c>
      <c r="J179" s="215" t="s">
        <v>10</v>
      </c>
      <c r="K179" s="215" t="s">
        <v>32</v>
      </c>
      <c r="L179" s="215"/>
      <c r="M179" s="215"/>
      <c r="N179" s="215"/>
      <c r="O179" s="215"/>
      <c r="P179" s="215"/>
      <c r="Q179" s="215"/>
      <c r="R179" s="215"/>
      <c r="S179" s="215"/>
      <c r="T179" s="215"/>
      <c r="U179" s="215"/>
      <c r="V179" s="215"/>
      <c r="W179" s="215"/>
      <c r="X179" s="215"/>
      <c r="Y179" s="220">
        <v>96</v>
      </c>
      <c r="Z179" s="214">
        <v>0</v>
      </c>
      <c r="AA179" s="214">
        <v>0.20833333333333334</v>
      </c>
    </row>
    <row r="180" spans="1:27" s="219" customFormat="1" ht="84.75" hidden="1" customHeight="1" x14ac:dyDescent="0.25">
      <c r="A180" s="216" t="s">
        <v>24</v>
      </c>
      <c r="B180" s="216" t="s">
        <v>25</v>
      </c>
      <c r="C180" s="216" t="s">
        <v>26</v>
      </c>
      <c r="D180" s="216" t="s">
        <v>177</v>
      </c>
      <c r="E180" s="216" t="s">
        <v>177</v>
      </c>
      <c r="F180" s="215" t="s">
        <v>28</v>
      </c>
      <c r="G180" s="215" t="s">
        <v>175</v>
      </c>
      <c r="H180" s="215" t="s">
        <v>74</v>
      </c>
      <c r="I180" s="223" t="s">
        <v>187</v>
      </c>
      <c r="J180" s="215" t="s">
        <v>119</v>
      </c>
      <c r="K180" s="215"/>
      <c r="L180" s="215"/>
      <c r="M180" s="215" t="s">
        <v>32</v>
      </c>
      <c r="N180" s="215"/>
      <c r="O180" s="215"/>
      <c r="P180" s="215"/>
      <c r="Q180" s="215"/>
      <c r="R180" s="215"/>
      <c r="S180" s="215"/>
      <c r="T180" s="215"/>
      <c r="U180" s="215"/>
      <c r="V180" s="215"/>
      <c r="W180" s="215"/>
      <c r="X180" s="215"/>
      <c r="Y180" s="218">
        <v>1</v>
      </c>
      <c r="Z180" s="214">
        <v>0</v>
      </c>
      <c r="AA180" s="214">
        <v>0</v>
      </c>
    </row>
    <row r="181" spans="1:27" s="219" customFormat="1" ht="84.75" hidden="1" customHeight="1" x14ac:dyDescent="0.25">
      <c r="A181" s="216" t="s">
        <v>24</v>
      </c>
      <c r="B181" s="216" t="s">
        <v>25</v>
      </c>
      <c r="C181" s="216" t="s">
        <v>26</v>
      </c>
      <c r="D181" s="216" t="s">
        <v>177</v>
      </c>
      <c r="E181" s="216" t="s">
        <v>177</v>
      </c>
      <c r="F181" s="215" t="s">
        <v>28</v>
      </c>
      <c r="G181" s="215" t="s">
        <v>175</v>
      </c>
      <c r="H181" s="215" t="s">
        <v>74</v>
      </c>
      <c r="I181" s="230" t="s">
        <v>188</v>
      </c>
      <c r="J181" s="215" t="s">
        <v>119</v>
      </c>
      <c r="K181" s="215"/>
      <c r="L181" s="215"/>
      <c r="M181" s="215" t="s">
        <v>32</v>
      </c>
      <c r="N181" s="215"/>
      <c r="O181" s="215"/>
      <c r="P181" s="215"/>
      <c r="Q181" s="215"/>
      <c r="R181" s="215"/>
      <c r="S181" s="215"/>
      <c r="T181" s="215"/>
      <c r="U181" s="215"/>
      <c r="V181" s="215"/>
      <c r="W181" s="215"/>
      <c r="X181" s="215"/>
      <c r="Y181" s="218">
        <v>30</v>
      </c>
      <c r="Z181" s="214">
        <v>0</v>
      </c>
      <c r="AA181" s="214">
        <v>0</v>
      </c>
    </row>
    <row r="182" spans="1:27" s="219" customFormat="1" ht="84.75" hidden="1" customHeight="1" x14ac:dyDescent="0.25">
      <c r="A182" s="216" t="s">
        <v>24</v>
      </c>
      <c r="B182" s="216" t="s">
        <v>25</v>
      </c>
      <c r="C182" s="216" t="s">
        <v>26</v>
      </c>
      <c r="D182" s="216" t="s">
        <v>177</v>
      </c>
      <c r="E182" s="216" t="s">
        <v>177</v>
      </c>
      <c r="F182" s="215" t="s">
        <v>28</v>
      </c>
      <c r="G182" s="215" t="s">
        <v>175</v>
      </c>
      <c r="H182" s="215" t="s">
        <v>74</v>
      </c>
      <c r="I182" s="223" t="s">
        <v>189</v>
      </c>
      <c r="J182" s="215" t="s">
        <v>119</v>
      </c>
      <c r="K182" s="215"/>
      <c r="L182" s="215"/>
      <c r="M182" s="215" t="s">
        <v>32</v>
      </c>
      <c r="N182" s="215"/>
      <c r="O182" s="215"/>
      <c r="P182" s="215"/>
      <c r="Q182" s="215"/>
      <c r="R182" s="215"/>
      <c r="S182" s="215"/>
      <c r="T182" s="215"/>
      <c r="U182" s="215"/>
      <c r="V182" s="215"/>
      <c r="W182" s="215"/>
      <c r="X182" s="215"/>
      <c r="Y182" s="220">
        <v>100</v>
      </c>
      <c r="Z182" s="214">
        <v>0</v>
      </c>
      <c r="AA182" s="214">
        <v>0</v>
      </c>
    </row>
    <row r="183" spans="1:27" s="219" customFormat="1" ht="84.75" hidden="1" customHeight="1" x14ac:dyDescent="0.25">
      <c r="A183" s="216" t="s">
        <v>24</v>
      </c>
      <c r="B183" s="216" t="s">
        <v>25</v>
      </c>
      <c r="C183" s="216" t="s">
        <v>26</v>
      </c>
      <c r="D183" s="216" t="s">
        <v>177</v>
      </c>
      <c r="E183" s="216" t="s">
        <v>177</v>
      </c>
      <c r="F183" s="215" t="s">
        <v>28</v>
      </c>
      <c r="G183" s="215" t="s">
        <v>175</v>
      </c>
      <c r="H183" s="215" t="s">
        <v>74</v>
      </c>
      <c r="I183" s="223" t="s">
        <v>870</v>
      </c>
      <c r="J183" s="215" t="s">
        <v>119</v>
      </c>
      <c r="K183" s="215"/>
      <c r="L183" s="215"/>
      <c r="M183" s="215" t="s">
        <v>32</v>
      </c>
      <c r="N183" s="215"/>
      <c r="O183" s="215"/>
      <c r="P183" s="215"/>
      <c r="Q183" s="215"/>
      <c r="R183" s="215"/>
      <c r="S183" s="215"/>
      <c r="T183" s="215"/>
      <c r="U183" s="215"/>
      <c r="V183" s="215"/>
      <c r="W183" s="215"/>
      <c r="X183" s="215"/>
      <c r="Y183" s="218">
        <v>0</v>
      </c>
      <c r="Z183" s="214">
        <v>0</v>
      </c>
      <c r="AA183" s="214">
        <v>0</v>
      </c>
    </row>
    <row r="184" spans="1:27" s="219" customFormat="1" ht="84.75" hidden="1" customHeight="1" x14ac:dyDescent="0.25">
      <c r="A184" s="216" t="s">
        <v>24</v>
      </c>
      <c r="B184" s="216" t="s">
        <v>25</v>
      </c>
      <c r="C184" s="216" t="s">
        <v>26</v>
      </c>
      <c r="D184" s="216" t="s">
        <v>177</v>
      </c>
      <c r="E184" s="216" t="s">
        <v>177</v>
      </c>
      <c r="F184" s="215" t="s">
        <v>28</v>
      </c>
      <c r="G184" s="215" t="s">
        <v>175</v>
      </c>
      <c r="H184" s="215" t="s">
        <v>74</v>
      </c>
      <c r="I184" s="223" t="s">
        <v>190</v>
      </c>
      <c r="J184" s="215" t="s">
        <v>119</v>
      </c>
      <c r="K184" s="215"/>
      <c r="L184" s="215"/>
      <c r="M184" s="215" t="s">
        <v>32</v>
      </c>
      <c r="N184" s="215"/>
      <c r="O184" s="215"/>
      <c r="P184" s="215"/>
      <c r="Q184" s="215"/>
      <c r="R184" s="215"/>
      <c r="S184" s="215"/>
      <c r="T184" s="215"/>
      <c r="U184" s="215"/>
      <c r="V184" s="215"/>
      <c r="W184" s="215"/>
      <c r="X184" s="215"/>
      <c r="Y184" s="218">
        <v>0</v>
      </c>
      <c r="Z184" s="214">
        <v>0</v>
      </c>
      <c r="AA184" s="214">
        <v>0</v>
      </c>
    </row>
    <row r="185" spans="1:27" s="219" customFormat="1" ht="84.75" hidden="1" customHeight="1" x14ac:dyDescent="0.25">
      <c r="A185" s="216" t="s">
        <v>24</v>
      </c>
      <c r="B185" s="216" t="s">
        <v>25</v>
      </c>
      <c r="C185" s="216" t="s">
        <v>26</v>
      </c>
      <c r="D185" s="216" t="s">
        <v>177</v>
      </c>
      <c r="E185" s="216" t="s">
        <v>177</v>
      </c>
      <c r="F185" s="215" t="s">
        <v>28</v>
      </c>
      <c r="G185" s="215" t="s">
        <v>175</v>
      </c>
      <c r="H185" s="215" t="s">
        <v>74</v>
      </c>
      <c r="I185" s="231" t="s">
        <v>191</v>
      </c>
      <c r="J185" s="215" t="s">
        <v>119</v>
      </c>
      <c r="K185" s="215"/>
      <c r="L185" s="215"/>
      <c r="M185" s="215" t="s">
        <v>32</v>
      </c>
      <c r="N185" s="215"/>
      <c r="O185" s="215"/>
      <c r="P185" s="215"/>
      <c r="Q185" s="215"/>
      <c r="R185" s="215"/>
      <c r="S185" s="215"/>
      <c r="T185" s="215"/>
      <c r="U185" s="215"/>
      <c r="V185" s="215"/>
      <c r="W185" s="215"/>
      <c r="X185" s="215"/>
      <c r="Y185" s="220">
        <v>100</v>
      </c>
      <c r="Z185" s="214">
        <v>0</v>
      </c>
      <c r="AA185" s="214">
        <v>0</v>
      </c>
    </row>
    <row r="186" spans="1:27" s="219" customFormat="1" ht="84.75" hidden="1" customHeight="1" x14ac:dyDescent="0.25">
      <c r="A186" s="232" t="s">
        <v>24</v>
      </c>
      <c r="B186" s="232" t="s">
        <v>25</v>
      </c>
      <c r="C186" s="232" t="s">
        <v>26</v>
      </c>
      <c r="D186" s="232" t="s">
        <v>177</v>
      </c>
      <c r="E186" s="232" t="s">
        <v>177</v>
      </c>
      <c r="F186" s="233" t="s">
        <v>28</v>
      </c>
      <c r="G186" s="233" t="s">
        <v>175</v>
      </c>
      <c r="H186" s="233" t="s">
        <v>74</v>
      </c>
      <c r="I186" s="234" t="s">
        <v>192</v>
      </c>
      <c r="J186" s="233" t="s">
        <v>119</v>
      </c>
      <c r="K186" s="233"/>
      <c r="L186" s="233"/>
      <c r="M186" s="233" t="s">
        <v>32</v>
      </c>
      <c r="N186" s="233"/>
      <c r="O186" s="233"/>
      <c r="P186" s="233"/>
      <c r="Q186" s="233"/>
      <c r="R186" s="233"/>
      <c r="S186" s="233"/>
      <c r="T186" s="233"/>
      <c r="U186" s="233"/>
      <c r="V186" s="233"/>
      <c r="W186" s="233"/>
      <c r="X186" s="233"/>
      <c r="Y186" s="235">
        <v>1</v>
      </c>
      <c r="Z186" s="214">
        <v>0</v>
      </c>
      <c r="AA186" s="214">
        <v>0</v>
      </c>
    </row>
    <row r="187" spans="1:27" s="219" customFormat="1" ht="90" hidden="1" x14ac:dyDescent="0.25">
      <c r="A187" s="236" t="s">
        <v>24</v>
      </c>
      <c r="B187" s="236" t="s">
        <v>25</v>
      </c>
      <c r="C187" s="236" t="s">
        <v>26</v>
      </c>
      <c r="D187" s="236" t="s">
        <v>177</v>
      </c>
      <c r="E187" s="223" t="s">
        <v>185</v>
      </c>
      <c r="F187" s="236" t="s">
        <v>28</v>
      </c>
      <c r="G187" s="236" t="s">
        <v>175</v>
      </c>
      <c r="H187" s="236" t="s">
        <v>74</v>
      </c>
      <c r="I187" s="236" t="s">
        <v>879</v>
      </c>
      <c r="J187" s="237" t="s">
        <v>81</v>
      </c>
      <c r="K187" s="237"/>
      <c r="L187" s="237"/>
      <c r="M187" s="237"/>
      <c r="N187" s="237"/>
      <c r="O187" s="237"/>
      <c r="P187" s="237"/>
      <c r="Q187" s="237"/>
      <c r="R187" s="237"/>
      <c r="S187" s="237"/>
      <c r="T187" s="237"/>
      <c r="U187" s="237"/>
      <c r="V187" s="237"/>
      <c r="W187" s="237"/>
      <c r="X187" s="237"/>
      <c r="Y187" s="238">
        <v>0</v>
      </c>
      <c r="Z187" s="214">
        <v>0</v>
      </c>
      <c r="AA187" s="214">
        <v>0</v>
      </c>
    </row>
    <row r="188" spans="1:27" s="219" customFormat="1" ht="90" hidden="1" x14ac:dyDescent="0.25">
      <c r="A188" s="236" t="s">
        <v>24</v>
      </c>
      <c r="B188" s="236" t="s">
        <v>25</v>
      </c>
      <c r="C188" s="236" t="s">
        <v>26</v>
      </c>
      <c r="D188" s="236" t="s">
        <v>177</v>
      </c>
      <c r="E188" s="223" t="s">
        <v>185</v>
      </c>
      <c r="F188" s="236" t="s">
        <v>28</v>
      </c>
      <c r="G188" s="236" t="s">
        <v>175</v>
      </c>
      <c r="H188" s="236" t="s">
        <v>74</v>
      </c>
      <c r="I188" s="236" t="s">
        <v>880</v>
      </c>
      <c r="J188" s="237" t="s">
        <v>81</v>
      </c>
      <c r="K188" s="237"/>
      <c r="L188" s="237"/>
      <c r="M188" s="237"/>
      <c r="N188" s="237"/>
      <c r="O188" s="237"/>
      <c r="P188" s="237"/>
      <c r="Q188" s="237"/>
      <c r="R188" s="237"/>
      <c r="S188" s="237"/>
      <c r="T188" s="237"/>
      <c r="U188" s="237"/>
      <c r="V188" s="237"/>
      <c r="W188" s="237"/>
      <c r="X188" s="237"/>
      <c r="Y188" s="238">
        <v>70</v>
      </c>
      <c r="Z188" s="214">
        <v>0</v>
      </c>
      <c r="AA188" s="214">
        <v>0</v>
      </c>
    </row>
    <row r="189" spans="1:27" s="219" customFormat="1" ht="84.75" hidden="1" customHeight="1" x14ac:dyDescent="0.25">
      <c r="A189" s="216" t="s">
        <v>24</v>
      </c>
      <c r="B189" s="216" t="s">
        <v>25</v>
      </c>
      <c r="C189" s="216" t="s">
        <v>26</v>
      </c>
      <c r="D189" s="216" t="s">
        <v>161</v>
      </c>
      <c r="E189" s="216" t="s">
        <v>161</v>
      </c>
      <c r="F189" s="215" t="s">
        <v>154</v>
      </c>
      <c r="G189" s="215" t="s">
        <v>82</v>
      </c>
      <c r="H189" s="215" t="s">
        <v>74</v>
      </c>
      <c r="I189" s="239" t="s">
        <v>162</v>
      </c>
      <c r="J189" s="215" t="s">
        <v>55</v>
      </c>
      <c r="K189" s="215" t="s">
        <v>32</v>
      </c>
      <c r="L189" s="215"/>
      <c r="M189" s="215" t="s">
        <v>163</v>
      </c>
      <c r="N189" s="215" t="s">
        <v>164</v>
      </c>
      <c r="O189" s="215"/>
      <c r="P189" s="215"/>
      <c r="Q189" s="215"/>
      <c r="R189" s="215"/>
      <c r="S189" s="215"/>
      <c r="T189" s="215"/>
      <c r="U189" s="215"/>
      <c r="V189" s="215"/>
      <c r="W189" s="215"/>
      <c r="X189" s="215"/>
      <c r="Y189" s="220">
        <v>61.63</v>
      </c>
      <c r="Z189" s="214">
        <v>0</v>
      </c>
      <c r="AA189" s="214">
        <v>0</v>
      </c>
    </row>
    <row r="190" spans="1:27" s="219" customFormat="1" ht="84.75" hidden="1" customHeight="1" x14ac:dyDescent="0.25">
      <c r="A190" s="216" t="s">
        <v>24</v>
      </c>
      <c r="B190" s="216" t="s">
        <v>25</v>
      </c>
      <c r="C190" s="216" t="s">
        <v>26</v>
      </c>
      <c r="D190" s="216" t="s">
        <v>161</v>
      </c>
      <c r="E190" s="216" t="s">
        <v>165</v>
      </c>
      <c r="F190" s="215" t="s">
        <v>154</v>
      </c>
      <c r="G190" s="215" t="s">
        <v>82</v>
      </c>
      <c r="H190" s="215" t="s">
        <v>74</v>
      </c>
      <c r="I190" s="239" t="s">
        <v>166</v>
      </c>
      <c r="J190" s="215" t="s">
        <v>10</v>
      </c>
      <c r="K190" s="215"/>
      <c r="L190" s="215"/>
      <c r="M190" s="215"/>
      <c r="N190" s="215"/>
      <c r="O190" s="215"/>
      <c r="P190" s="215"/>
      <c r="Q190" s="215"/>
      <c r="R190" s="215"/>
      <c r="S190" s="215"/>
      <c r="T190" s="215"/>
      <c r="U190" s="215" t="s">
        <v>32</v>
      </c>
      <c r="V190" s="215"/>
      <c r="W190" s="215"/>
      <c r="X190" s="215"/>
      <c r="Y190" s="240">
        <v>17000</v>
      </c>
      <c r="Z190" s="214">
        <v>0.75929411764705879</v>
      </c>
      <c r="AA190" s="214">
        <v>0.75929411764705879</v>
      </c>
    </row>
    <row r="191" spans="1:27" s="219" customFormat="1" ht="84.75" hidden="1" customHeight="1" x14ac:dyDescent="0.25">
      <c r="A191" s="216" t="s">
        <v>24</v>
      </c>
      <c r="B191" s="216" t="s">
        <v>25</v>
      </c>
      <c r="C191" s="216" t="s">
        <v>26</v>
      </c>
      <c r="D191" s="216" t="s">
        <v>161</v>
      </c>
      <c r="E191" s="216" t="s">
        <v>167</v>
      </c>
      <c r="F191" s="215" t="s">
        <v>154</v>
      </c>
      <c r="G191" s="215" t="s">
        <v>82</v>
      </c>
      <c r="H191" s="215" t="s">
        <v>74</v>
      </c>
      <c r="I191" s="239" t="s">
        <v>168</v>
      </c>
      <c r="J191" s="215" t="s">
        <v>10</v>
      </c>
      <c r="K191" s="215"/>
      <c r="L191" s="215"/>
      <c r="M191" s="215"/>
      <c r="N191" s="215" t="s">
        <v>169</v>
      </c>
      <c r="O191" s="215"/>
      <c r="P191" s="215"/>
      <c r="Q191" s="215"/>
      <c r="R191" s="215"/>
      <c r="S191" s="215"/>
      <c r="T191" s="215"/>
      <c r="U191" s="215"/>
      <c r="V191" s="215"/>
      <c r="W191" s="215"/>
      <c r="X191" s="215"/>
      <c r="Y191" s="220">
        <v>50</v>
      </c>
      <c r="Z191" s="214">
        <v>0.36</v>
      </c>
      <c r="AA191" s="214">
        <v>0.4</v>
      </c>
    </row>
    <row r="192" spans="1:27" s="219" customFormat="1" ht="114.75" hidden="1" customHeight="1" x14ac:dyDescent="0.25">
      <c r="A192" s="216" t="s">
        <v>24</v>
      </c>
      <c r="B192" s="216" t="s">
        <v>25</v>
      </c>
      <c r="C192" s="216" t="s">
        <v>26</v>
      </c>
      <c r="D192" s="216" t="s">
        <v>161</v>
      </c>
      <c r="E192" s="216" t="s">
        <v>161</v>
      </c>
      <c r="F192" s="215" t="s">
        <v>154</v>
      </c>
      <c r="G192" s="215" t="s">
        <v>82</v>
      </c>
      <c r="H192" s="215" t="s">
        <v>74</v>
      </c>
      <c r="I192" s="239" t="s">
        <v>893</v>
      </c>
      <c r="J192" s="215" t="s">
        <v>63</v>
      </c>
      <c r="K192" s="215" t="s">
        <v>32</v>
      </c>
      <c r="L192" s="215"/>
      <c r="M192" s="215" t="s">
        <v>163</v>
      </c>
      <c r="N192" s="215" t="s">
        <v>169</v>
      </c>
      <c r="O192" s="215"/>
      <c r="P192" s="215"/>
      <c r="Q192" s="215"/>
      <c r="R192" s="215"/>
      <c r="S192" s="215"/>
      <c r="T192" s="215"/>
      <c r="U192" s="215"/>
      <c r="V192" s="215"/>
      <c r="W192" s="215"/>
      <c r="X192" s="215"/>
      <c r="Y192" s="227">
        <v>260000</v>
      </c>
      <c r="Z192" s="214">
        <v>0.3876230769230769</v>
      </c>
      <c r="AA192" s="214">
        <v>0.3923076923076923</v>
      </c>
    </row>
    <row r="193" spans="1:27" s="219" customFormat="1" ht="84.75" hidden="1" customHeight="1" x14ac:dyDescent="0.25">
      <c r="A193" s="216" t="s">
        <v>24</v>
      </c>
      <c r="B193" s="216" t="s">
        <v>25</v>
      </c>
      <c r="C193" s="216" t="s">
        <v>26</v>
      </c>
      <c r="D193" s="216" t="s">
        <v>161</v>
      </c>
      <c r="E193" s="216" t="s">
        <v>161</v>
      </c>
      <c r="F193" s="215" t="s">
        <v>154</v>
      </c>
      <c r="G193" s="215" t="s">
        <v>79</v>
      </c>
      <c r="H193" s="215" t="s">
        <v>74</v>
      </c>
      <c r="I193" s="239" t="s">
        <v>171</v>
      </c>
      <c r="J193" s="215" t="s">
        <v>81</v>
      </c>
      <c r="K193" s="215"/>
      <c r="L193" s="215"/>
      <c r="M193" s="215"/>
      <c r="N193" s="215"/>
      <c r="O193" s="215"/>
      <c r="P193" s="215"/>
      <c r="Q193" s="215"/>
      <c r="R193" s="215"/>
      <c r="S193" s="215"/>
      <c r="T193" s="215"/>
      <c r="U193" s="215"/>
      <c r="V193" s="215"/>
      <c r="W193" s="215"/>
      <c r="X193" s="215"/>
      <c r="Y193" s="220">
        <v>62</v>
      </c>
      <c r="Z193" s="214">
        <v>0</v>
      </c>
      <c r="AA193" s="214">
        <v>0.90322580645161288</v>
      </c>
    </row>
    <row r="194" spans="1:27" s="219" customFormat="1" ht="84.75" hidden="1" customHeight="1" x14ac:dyDescent="0.25">
      <c r="A194" s="216" t="s">
        <v>24</v>
      </c>
      <c r="B194" s="216" t="s">
        <v>25</v>
      </c>
      <c r="C194" s="216" t="s">
        <v>26</v>
      </c>
      <c r="D194" s="216" t="s">
        <v>161</v>
      </c>
      <c r="E194" s="216" t="s">
        <v>161</v>
      </c>
      <c r="F194" s="215" t="s">
        <v>154</v>
      </c>
      <c r="G194" s="215" t="s">
        <v>79</v>
      </c>
      <c r="H194" s="215" t="s">
        <v>74</v>
      </c>
      <c r="I194" s="239" t="s">
        <v>172</v>
      </c>
      <c r="J194" s="215" t="s">
        <v>81</v>
      </c>
      <c r="K194" s="215"/>
      <c r="L194" s="215"/>
      <c r="M194" s="215"/>
      <c r="N194" s="215"/>
      <c r="O194" s="215"/>
      <c r="P194" s="215"/>
      <c r="Q194" s="215"/>
      <c r="R194" s="215"/>
      <c r="S194" s="215"/>
      <c r="T194" s="215"/>
      <c r="U194" s="215"/>
      <c r="V194" s="215"/>
      <c r="W194" s="215"/>
      <c r="X194" s="215"/>
      <c r="Y194" s="220">
        <v>62</v>
      </c>
      <c r="Z194" s="214">
        <v>0</v>
      </c>
      <c r="AA194" s="214">
        <v>0.90322580645161288</v>
      </c>
    </row>
    <row r="195" spans="1:27" s="219" customFormat="1" ht="84.75" hidden="1" customHeight="1" x14ac:dyDescent="0.25">
      <c r="A195" s="216" t="s">
        <v>24</v>
      </c>
      <c r="B195" s="216" t="s">
        <v>25</v>
      </c>
      <c r="C195" s="216" t="s">
        <v>26</v>
      </c>
      <c r="D195" s="216" t="s">
        <v>161</v>
      </c>
      <c r="E195" s="216" t="s">
        <v>161</v>
      </c>
      <c r="F195" s="215" t="s">
        <v>154</v>
      </c>
      <c r="G195" s="215" t="s">
        <v>79</v>
      </c>
      <c r="H195" s="215" t="s">
        <v>74</v>
      </c>
      <c r="I195" s="239" t="s">
        <v>173</v>
      </c>
      <c r="J195" s="215" t="s">
        <v>81</v>
      </c>
      <c r="K195" s="215"/>
      <c r="L195" s="215"/>
      <c r="M195" s="215"/>
      <c r="N195" s="215"/>
      <c r="O195" s="215"/>
      <c r="P195" s="215"/>
      <c r="Q195" s="215"/>
      <c r="R195" s="215"/>
      <c r="S195" s="215"/>
      <c r="T195" s="215"/>
      <c r="U195" s="215"/>
      <c r="V195" s="215"/>
      <c r="W195" s="215"/>
      <c r="X195" s="215"/>
      <c r="Y195" s="220">
        <v>31</v>
      </c>
      <c r="Z195" s="214">
        <v>0</v>
      </c>
      <c r="AA195" s="214">
        <v>0.967741935483871</v>
      </c>
    </row>
    <row r="196" spans="1:27" s="219" customFormat="1" ht="84.75" hidden="1" customHeight="1" x14ac:dyDescent="0.25">
      <c r="A196" s="216" t="s">
        <v>24</v>
      </c>
      <c r="B196" s="216" t="s">
        <v>25</v>
      </c>
      <c r="C196" s="216" t="s">
        <v>26</v>
      </c>
      <c r="D196" s="216" t="s">
        <v>161</v>
      </c>
      <c r="E196" s="216" t="s">
        <v>161</v>
      </c>
      <c r="F196" s="215" t="s">
        <v>154</v>
      </c>
      <c r="G196" s="215" t="s">
        <v>79</v>
      </c>
      <c r="H196" s="215" t="s">
        <v>74</v>
      </c>
      <c r="I196" s="239" t="s">
        <v>174</v>
      </c>
      <c r="J196" s="215" t="s">
        <v>81</v>
      </c>
      <c r="K196" s="215"/>
      <c r="L196" s="215"/>
      <c r="M196" s="215"/>
      <c r="N196" s="215"/>
      <c r="O196" s="215"/>
      <c r="P196" s="215"/>
      <c r="Q196" s="215"/>
      <c r="R196" s="215"/>
      <c r="S196" s="215"/>
      <c r="T196" s="215"/>
      <c r="U196" s="215"/>
      <c r="V196" s="215"/>
      <c r="W196" s="215"/>
      <c r="X196" s="215"/>
      <c r="Y196" s="220">
        <v>63</v>
      </c>
      <c r="Z196" s="214">
        <v>0</v>
      </c>
      <c r="AA196" s="214">
        <v>0.90476190476190477</v>
      </c>
    </row>
    <row r="197" spans="1:27" s="219" customFormat="1" ht="84.75" hidden="1" customHeight="1" x14ac:dyDescent="0.25">
      <c r="A197" s="216" t="s">
        <v>24</v>
      </c>
      <c r="B197" s="216" t="s">
        <v>25</v>
      </c>
      <c r="C197" s="216" t="s">
        <v>26</v>
      </c>
      <c r="D197" s="216" t="s">
        <v>161</v>
      </c>
      <c r="E197" s="216" t="s">
        <v>165</v>
      </c>
      <c r="F197" s="215" t="s">
        <v>28</v>
      </c>
      <c r="G197" s="215" t="s">
        <v>175</v>
      </c>
      <c r="H197" s="215" t="s">
        <v>74</v>
      </c>
      <c r="I197" s="239" t="s">
        <v>176</v>
      </c>
      <c r="J197" s="215" t="s">
        <v>10</v>
      </c>
      <c r="K197" s="215"/>
      <c r="L197" s="215"/>
      <c r="M197" s="215"/>
      <c r="N197" s="215"/>
      <c r="O197" s="215"/>
      <c r="P197" s="215"/>
      <c r="Q197" s="215"/>
      <c r="R197" s="215"/>
      <c r="S197" s="215"/>
      <c r="T197" s="215"/>
      <c r="U197" s="215"/>
      <c r="V197" s="215"/>
      <c r="W197" s="215"/>
      <c r="X197" s="215"/>
      <c r="Y197" s="220">
        <v>3600</v>
      </c>
      <c r="Z197" s="214">
        <v>0.98138888888888887</v>
      </c>
      <c r="AA197" s="214">
        <v>0.88888888888888884</v>
      </c>
    </row>
    <row r="198" spans="1:27" ht="84.75" hidden="1" customHeight="1" x14ac:dyDescent="0.25">
      <c r="A198" s="51" t="s">
        <v>24</v>
      </c>
      <c r="B198" s="51" t="s">
        <v>193</v>
      </c>
      <c r="C198" s="51" t="s">
        <v>194</v>
      </c>
      <c r="D198" s="51" t="s">
        <v>195</v>
      </c>
      <c r="E198" s="51" t="s">
        <v>195</v>
      </c>
      <c r="F198" s="25" t="s">
        <v>170</v>
      </c>
      <c r="G198" s="25" t="s">
        <v>29</v>
      </c>
      <c r="H198" s="215" t="s">
        <v>30</v>
      </c>
      <c r="I198" s="52" t="s">
        <v>196</v>
      </c>
      <c r="J198" s="25" t="s">
        <v>36</v>
      </c>
      <c r="K198" s="25"/>
      <c r="L198" s="25" t="s">
        <v>197</v>
      </c>
      <c r="M198" s="25"/>
      <c r="N198" s="25"/>
      <c r="O198" s="25"/>
      <c r="P198" s="25"/>
      <c r="Q198" s="25"/>
      <c r="R198" s="25"/>
      <c r="S198" s="25"/>
      <c r="T198" s="25"/>
      <c r="U198" s="25"/>
      <c r="V198" s="25"/>
      <c r="W198" s="25"/>
      <c r="X198" s="25"/>
      <c r="Y198" s="206">
        <v>320</v>
      </c>
      <c r="Z198" s="214">
        <v>0</v>
      </c>
      <c r="AA198" s="214">
        <v>0</v>
      </c>
    </row>
    <row r="199" spans="1:27" ht="82.5" hidden="1" customHeight="1" x14ac:dyDescent="0.25">
      <c r="A199" s="43" t="s">
        <v>24</v>
      </c>
      <c r="B199" s="43" t="s">
        <v>193</v>
      </c>
      <c r="C199" s="43" t="s">
        <v>194</v>
      </c>
      <c r="D199" s="43" t="s">
        <v>195</v>
      </c>
      <c r="E199" s="43" t="s">
        <v>195</v>
      </c>
      <c r="F199" s="30" t="s">
        <v>170</v>
      </c>
      <c r="G199" s="30" t="s">
        <v>29</v>
      </c>
      <c r="H199" s="215" t="s">
        <v>30</v>
      </c>
      <c r="I199" s="36" t="s">
        <v>198</v>
      </c>
      <c r="J199" s="30" t="s">
        <v>36</v>
      </c>
      <c r="K199" s="30"/>
      <c r="L199" s="30" t="s">
        <v>199</v>
      </c>
      <c r="M199" s="30"/>
      <c r="N199" s="30"/>
      <c r="O199" s="30"/>
      <c r="P199" s="30"/>
      <c r="Q199" s="30"/>
      <c r="R199" s="30"/>
      <c r="S199" s="30"/>
      <c r="T199" s="30"/>
      <c r="U199" s="30"/>
      <c r="V199" s="30"/>
      <c r="W199" s="30"/>
      <c r="X199" s="30"/>
      <c r="Y199" s="193">
        <v>100</v>
      </c>
      <c r="Z199" s="214">
        <v>0.5</v>
      </c>
      <c r="AA199" s="214">
        <v>0.4</v>
      </c>
    </row>
    <row r="200" spans="1:27" ht="84.75" hidden="1" customHeight="1" x14ac:dyDescent="0.25">
      <c r="A200" s="51" t="s">
        <v>24</v>
      </c>
      <c r="B200" s="51" t="s">
        <v>193</v>
      </c>
      <c r="C200" s="51" t="s">
        <v>194</v>
      </c>
      <c r="D200" s="51" t="s">
        <v>195</v>
      </c>
      <c r="E200" s="51" t="s">
        <v>195</v>
      </c>
      <c r="F200" s="25" t="s">
        <v>170</v>
      </c>
      <c r="G200" s="25" t="s">
        <v>29</v>
      </c>
      <c r="H200" s="215" t="s">
        <v>30</v>
      </c>
      <c r="I200" s="52" t="s">
        <v>200</v>
      </c>
      <c r="J200" s="25" t="s">
        <v>36</v>
      </c>
      <c r="K200" s="25"/>
      <c r="L200" s="25" t="s">
        <v>197</v>
      </c>
      <c r="M200" s="25"/>
      <c r="N200" s="25"/>
      <c r="O200" s="25"/>
      <c r="P200" s="25"/>
      <c r="Q200" s="25"/>
      <c r="R200" s="25"/>
      <c r="S200" s="25"/>
      <c r="T200" s="25"/>
      <c r="U200" s="25"/>
      <c r="V200" s="25"/>
      <c r="W200" s="25"/>
      <c r="X200" s="25"/>
      <c r="Y200" s="207">
        <v>100</v>
      </c>
      <c r="Z200" s="214">
        <v>0.4</v>
      </c>
      <c r="AA200" s="214">
        <v>0.4</v>
      </c>
    </row>
    <row r="201" spans="1:27" ht="84.75" hidden="1" customHeight="1" x14ac:dyDescent="0.25">
      <c r="A201" s="43" t="s">
        <v>24</v>
      </c>
      <c r="B201" s="43" t="s">
        <v>193</v>
      </c>
      <c r="C201" s="43" t="s">
        <v>194</v>
      </c>
      <c r="D201" s="43" t="s">
        <v>195</v>
      </c>
      <c r="E201" s="43" t="s">
        <v>195</v>
      </c>
      <c r="F201" s="30" t="s">
        <v>170</v>
      </c>
      <c r="G201" s="30" t="s">
        <v>29</v>
      </c>
      <c r="H201" s="215" t="s">
        <v>30</v>
      </c>
      <c r="I201" s="36" t="s">
        <v>201</v>
      </c>
      <c r="J201" s="30" t="s">
        <v>36</v>
      </c>
      <c r="K201" s="30"/>
      <c r="L201" s="30" t="s">
        <v>199</v>
      </c>
      <c r="M201" s="30"/>
      <c r="N201" s="30"/>
      <c r="O201" s="30"/>
      <c r="P201" s="30"/>
      <c r="Q201" s="30"/>
      <c r="R201" s="30"/>
      <c r="S201" s="30"/>
      <c r="T201" s="30"/>
      <c r="U201" s="30"/>
      <c r="V201" s="30"/>
      <c r="W201" s="30"/>
      <c r="X201" s="30"/>
      <c r="Y201" s="208">
        <v>100</v>
      </c>
      <c r="Z201" s="214">
        <v>0.2</v>
      </c>
      <c r="AA201" s="214">
        <v>0.2</v>
      </c>
    </row>
    <row r="202" spans="1:27" ht="84.75" hidden="1" customHeight="1" x14ac:dyDescent="0.25">
      <c r="A202" s="51" t="s">
        <v>24</v>
      </c>
      <c r="B202" s="51" t="s">
        <v>193</v>
      </c>
      <c r="C202" s="51" t="s">
        <v>194</v>
      </c>
      <c r="D202" s="51" t="s">
        <v>195</v>
      </c>
      <c r="E202" s="51" t="s">
        <v>195</v>
      </c>
      <c r="F202" s="25" t="s">
        <v>170</v>
      </c>
      <c r="G202" s="25" t="s">
        <v>29</v>
      </c>
      <c r="H202" s="215" t="s">
        <v>30</v>
      </c>
      <c r="I202" s="52" t="s">
        <v>202</v>
      </c>
      <c r="J202" s="25" t="s">
        <v>36</v>
      </c>
      <c r="K202" s="25"/>
      <c r="L202" s="25" t="s">
        <v>55</v>
      </c>
      <c r="M202" s="25"/>
      <c r="N202" s="25"/>
      <c r="O202" s="25"/>
      <c r="P202" s="25"/>
      <c r="Q202" s="25"/>
      <c r="R202" s="25"/>
      <c r="S202" s="25"/>
      <c r="T202" s="25"/>
      <c r="U202" s="25"/>
      <c r="V202" s="25"/>
      <c r="W202" s="25"/>
      <c r="X202" s="25"/>
      <c r="Y202" s="207">
        <v>100</v>
      </c>
      <c r="Z202" s="214">
        <v>0.45</v>
      </c>
      <c r="AA202" s="214">
        <v>0.45</v>
      </c>
    </row>
    <row r="203" spans="1:27" ht="84.75" hidden="1" customHeight="1" x14ac:dyDescent="0.25">
      <c r="A203" s="43" t="s">
        <v>24</v>
      </c>
      <c r="B203" s="43" t="s">
        <v>193</v>
      </c>
      <c r="C203" s="43" t="s">
        <v>194</v>
      </c>
      <c r="D203" s="43" t="s">
        <v>195</v>
      </c>
      <c r="E203" s="43" t="s">
        <v>195</v>
      </c>
      <c r="F203" s="30" t="s">
        <v>170</v>
      </c>
      <c r="G203" s="30" t="s">
        <v>29</v>
      </c>
      <c r="H203" s="215" t="s">
        <v>30</v>
      </c>
      <c r="I203" s="36" t="s">
        <v>203</v>
      </c>
      <c r="J203" s="30" t="s">
        <v>36</v>
      </c>
      <c r="K203" s="30"/>
      <c r="L203" s="30" t="s">
        <v>204</v>
      </c>
      <c r="M203" s="30"/>
      <c r="N203" s="30"/>
      <c r="O203" s="30"/>
      <c r="P203" s="30"/>
      <c r="Q203" s="30"/>
      <c r="R203" s="30"/>
      <c r="S203" s="30"/>
      <c r="T203" s="30"/>
      <c r="U203" s="30"/>
      <c r="V203" s="30"/>
      <c r="W203" s="30"/>
      <c r="X203" s="30"/>
      <c r="Y203" s="208">
        <v>100</v>
      </c>
      <c r="Z203" s="214">
        <v>0.4</v>
      </c>
      <c r="AA203" s="214">
        <v>0.4</v>
      </c>
    </row>
    <row r="204" spans="1:27" ht="84.75" hidden="1" customHeight="1" x14ac:dyDescent="0.25">
      <c r="A204" s="51" t="s">
        <v>24</v>
      </c>
      <c r="B204" s="51" t="s">
        <v>193</v>
      </c>
      <c r="C204" s="51" t="s">
        <v>194</v>
      </c>
      <c r="D204" s="51" t="s">
        <v>195</v>
      </c>
      <c r="E204" s="51" t="s">
        <v>195</v>
      </c>
      <c r="F204" s="25" t="s">
        <v>170</v>
      </c>
      <c r="G204" s="25" t="s">
        <v>29</v>
      </c>
      <c r="H204" s="215" t="s">
        <v>30</v>
      </c>
      <c r="I204" s="52" t="s">
        <v>205</v>
      </c>
      <c r="J204" s="25" t="s">
        <v>36</v>
      </c>
      <c r="K204" s="25"/>
      <c r="L204" s="25" t="s">
        <v>199</v>
      </c>
      <c r="M204" s="25"/>
      <c r="N204" s="25"/>
      <c r="O204" s="25"/>
      <c r="P204" s="25"/>
      <c r="Q204" s="25"/>
      <c r="R204" s="25"/>
      <c r="S204" s="25"/>
      <c r="T204" s="25"/>
      <c r="U204" s="25"/>
      <c r="V204" s="25"/>
      <c r="W204" s="25"/>
      <c r="X204" s="25"/>
      <c r="Y204" s="207">
        <v>100</v>
      </c>
      <c r="Z204" s="214">
        <v>0.45</v>
      </c>
      <c r="AA204" s="214">
        <v>0.45</v>
      </c>
    </row>
    <row r="205" spans="1:27" ht="84.75" hidden="1" customHeight="1" x14ac:dyDescent="0.25">
      <c r="A205" s="43" t="s">
        <v>24</v>
      </c>
      <c r="B205" s="43" t="s">
        <v>193</v>
      </c>
      <c r="C205" s="43" t="s">
        <v>194</v>
      </c>
      <c r="D205" s="43" t="s">
        <v>195</v>
      </c>
      <c r="E205" s="43" t="s">
        <v>195</v>
      </c>
      <c r="F205" s="30" t="s">
        <v>170</v>
      </c>
      <c r="G205" s="30" t="s">
        <v>29</v>
      </c>
      <c r="H205" s="215" t="s">
        <v>30</v>
      </c>
      <c r="I205" s="152" t="s">
        <v>206</v>
      </c>
      <c r="J205" s="30" t="s">
        <v>36</v>
      </c>
      <c r="K205" s="30"/>
      <c r="L205" s="30" t="s">
        <v>197</v>
      </c>
      <c r="M205" s="30"/>
      <c r="N205" s="30"/>
      <c r="O205" s="30"/>
      <c r="P205" s="30"/>
      <c r="Q205" s="30"/>
      <c r="R205" s="30"/>
      <c r="S205" s="30"/>
      <c r="T205" s="30"/>
      <c r="U205" s="30"/>
      <c r="V205" s="30"/>
      <c r="W205" s="30"/>
      <c r="X205" s="30"/>
      <c r="Y205" s="193">
        <v>400</v>
      </c>
      <c r="Z205" s="214">
        <v>0.375</v>
      </c>
      <c r="AA205" s="214">
        <v>0.375</v>
      </c>
    </row>
    <row r="206" spans="1:27" ht="84.75" hidden="1" customHeight="1" x14ac:dyDescent="0.25">
      <c r="A206" s="51" t="s">
        <v>24</v>
      </c>
      <c r="B206" s="51" t="s">
        <v>193</v>
      </c>
      <c r="C206" s="51" t="s">
        <v>194</v>
      </c>
      <c r="D206" s="51" t="s">
        <v>195</v>
      </c>
      <c r="E206" s="51" t="s">
        <v>195</v>
      </c>
      <c r="F206" s="25" t="s">
        <v>170</v>
      </c>
      <c r="G206" s="25" t="s">
        <v>29</v>
      </c>
      <c r="H206" s="215" t="s">
        <v>30</v>
      </c>
      <c r="I206" s="52" t="s">
        <v>207</v>
      </c>
      <c r="J206" s="25" t="s">
        <v>36</v>
      </c>
      <c r="K206" s="25"/>
      <c r="L206" s="25" t="s">
        <v>197</v>
      </c>
      <c r="M206" s="25"/>
      <c r="N206" s="25"/>
      <c r="O206" s="25"/>
      <c r="P206" s="25"/>
      <c r="Q206" s="25"/>
      <c r="R206" s="25"/>
      <c r="S206" s="25"/>
      <c r="T206" s="25"/>
      <c r="U206" s="25"/>
      <c r="V206" s="25"/>
      <c r="W206" s="25"/>
      <c r="X206" s="25"/>
      <c r="Y206" s="205">
        <v>2000</v>
      </c>
      <c r="Z206" s="214">
        <v>0</v>
      </c>
      <c r="AA206" s="214">
        <v>0</v>
      </c>
    </row>
    <row r="207" spans="1:27" ht="84.75" hidden="1" customHeight="1" x14ac:dyDescent="0.25">
      <c r="A207" s="43" t="s">
        <v>24</v>
      </c>
      <c r="B207" s="43" t="s">
        <v>193</v>
      </c>
      <c r="C207" s="43" t="s">
        <v>194</v>
      </c>
      <c r="D207" s="43" t="s">
        <v>195</v>
      </c>
      <c r="E207" s="43" t="s">
        <v>195</v>
      </c>
      <c r="F207" s="30" t="s">
        <v>170</v>
      </c>
      <c r="G207" s="30" t="s">
        <v>29</v>
      </c>
      <c r="H207" s="215" t="s">
        <v>30</v>
      </c>
      <c r="I207" s="36" t="s">
        <v>208</v>
      </c>
      <c r="J207" s="30" t="s">
        <v>36</v>
      </c>
      <c r="K207" s="30"/>
      <c r="L207" s="30" t="s">
        <v>197</v>
      </c>
      <c r="M207" s="30"/>
      <c r="N207" s="30"/>
      <c r="O207" s="30"/>
      <c r="P207" s="30"/>
      <c r="Q207" s="30"/>
      <c r="R207" s="30"/>
      <c r="S207" s="30"/>
      <c r="T207" s="30"/>
      <c r="U207" s="30"/>
      <c r="V207" s="30"/>
      <c r="W207" s="30"/>
      <c r="X207" s="30"/>
      <c r="Y207" s="209">
        <v>30</v>
      </c>
      <c r="Z207" s="214">
        <v>0.36666666666666664</v>
      </c>
      <c r="AA207" s="214">
        <v>0.16666666666666666</v>
      </c>
    </row>
    <row r="208" spans="1:27" s="242" customFormat="1" ht="84.75" hidden="1" customHeight="1" x14ac:dyDescent="0.25">
      <c r="A208" s="225" t="s">
        <v>24</v>
      </c>
      <c r="B208" s="225" t="s">
        <v>25</v>
      </c>
      <c r="C208" s="225" t="s">
        <v>26</v>
      </c>
      <c r="D208" s="241" t="s">
        <v>195</v>
      </c>
      <c r="E208" s="241" t="s">
        <v>195</v>
      </c>
      <c r="F208" s="223" t="s">
        <v>73</v>
      </c>
      <c r="G208" s="223" t="s">
        <v>123</v>
      </c>
      <c r="H208" s="223" t="s">
        <v>74</v>
      </c>
      <c r="I208" s="223" t="s">
        <v>921</v>
      </c>
      <c r="J208" s="215" t="s">
        <v>125</v>
      </c>
      <c r="K208" s="223"/>
      <c r="L208" s="223"/>
      <c r="M208" s="223"/>
      <c r="N208" s="223" t="s">
        <v>32</v>
      </c>
      <c r="O208" s="223"/>
      <c r="P208" s="223"/>
      <c r="Q208" s="223"/>
      <c r="R208" s="223"/>
      <c r="S208" s="223"/>
      <c r="T208" s="223"/>
      <c r="U208" s="223"/>
      <c r="V208" s="223"/>
      <c r="W208" s="223"/>
      <c r="X208" s="223"/>
      <c r="Y208" s="218">
        <v>0</v>
      </c>
      <c r="Z208" s="214">
        <v>0</v>
      </c>
      <c r="AA208" s="214">
        <v>0</v>
      </c>
    </row>
    <row r="209" spans="1:27" s="219" customFormat="1" ht="84.75" hidden="1" customHeight="1" x14ac:dyDescent="0.25">
      <c r="A209" s="216" t="s">
        <v>923</v>
      </c>
      <c r="B209" s="225" t="s">
        <v>25</v>
      </c>
      <c r="C209" s="225" t="s">
        <v>26</v>
      </c>
      <c r="D209" s="216" t="s">
        <v>924</v>
      </c>
      <c r="E209" s="216" t="s">
        <v>925</v>
      </c>
      <c r="F209" s="215" t="s">
        <v>28</v>
      </c>
      <c r="G209" s="215" t="s">
        <v>29</v>
      </c>
      <c r="H209" s="215" t="s">
        <v>74</v>
      </c>
      <c r="I209" s="215" t="s">
        <v>137</v>
      </c>
      <c r="J209" s="215" t="s">
        <v>55</v>
      </c>
      <c r="K209" s="215" t="s">
        <v>32</v>
      </c>
      <c r="L209" s="215">
        <v>3944</v>
      </c>
      <c r="M209" s="215"/>
      <c r="N209" s="215"/>
      <c r="O209" s="215"/>
      <c r="P209" s="215"/>
      <c r="Q209" s="215"/>
      <c r="R209" s="215"/>
      <c r="S209" s="215"/>
      <c r="T209" s="215"/>
      <c r="U209" s="215"/>
      <c r="V209" s="215"/>
      <c r="W209" s="215"/>
      <c r="X209" s="215"/>
      <c r="Y209" s="227">
        <v>6033000</v>
      </c>
      <c r="Z209" s="214">
        <v>0.68571573015083709</v>
      </c>
      <c r="AA209" s="214">
        <v>0.80800779048566218</v>
      </c>
    </row>
    <row r="210" spans="1:27" s="219" customFormat="1" ht="84.75" hidden="1" customHeight="1" x14ac:dyDescent="0.25">
      <c r="A210" s="216" t="s">
        <v>923</v>
      </c>
      <c r="B210" s="225" t="s">
        <v>25</v>
      </c>
      <c r="C210" s="225" t="s">
        <v>26</v>
      </c>
      <c r="D210" s="216" t="s">
        <v>924</v>
      </c>
      <c r="E210" s="216" t="s">
        <v>925</v>
      </c>
      <c r="F210" s="215" t="s">
        <v>28</v>
      </c>
      <c r="G210" s="215" t="s">
        <v>79</v>
      </c>
      <c r="H210" s="215" t="s">
        <v>74</v>
      </c>
      <c r="I210" s="215" t="s">
        <v>138</v>
      </c>
      <c r="J210" s="215" t="s">
        <v>55</v>
      </c>
      <c r="K210" s="215" t="s">
        <v>32</v>
      </c>
      <c r="L210" s="215"/>
      <c r="M210" s="215"/>
      <c r="N210" s="215"/>
      <c r="O210" s="215"/>
      <c r="P210" s="215"/>
      <c r="Q210" s="215"/>
      <c r="R210" s="215"/>
      <c r="S210" s="215"/>
      <c r="T210" s="215"/>
      <c r="U210" s="215"/>
      <c r="V210" s="215"/>
      <c r="W210" s="215"/>
      <c r="X210" s="215"/>
      <c r="Y210" s="220">
        <v>1862000</v>
      </c>
      <c r="Z210" s="214">
        <v>0.76320354457572503</v>
      </c>
      <c r="AA210" s="214">
        <v>0.86070622986036516</v>
      </c>
    </row>
    <row r="211" spans="1:27" s="219" customFormat="1" ht="101.25" hidden="1" customHeight="1" x14ac:dyDescent="0.25">
      <c r="A211" s="216" t="s">
        <v>923</v>
      </c>
      <c r="B211" s="216" t="s">
        <v>25</v>
      </c>
      <c r="C211" s="216" t="s">
        <v>26</v>
      </c>
      <c r="D211" s="216" t="s">
        <v>924</v>
      </c>
      <c r="E211" s="216" t="s">
        <v>925</v>
      </c>
      <c r="F211" s="215" t="s">
        <v>28</v>
      </c>
      <c r="G211" s="215" t="s">
        <v>156</v>
      </c>
      <c r="H211" s="215" t="s">
        <v>74</v>
      </c>
      <c r="I211" s="215" t="s">
        <v>159</v>
      </c>
      <c r="J211" s="215" t="s">
        <v>119</v>
      </c>
      <c r="K211" s="215"/>
      <c r="L211" s="215"/>
      <c r="M211" s="215" t="s">
        <v>32</v>
      </c>
      <c r="N211" s="215"/>
      <c r="O211" s="215"/>
      <c r="P211" s="215"/>
      <c r="Q211" s="215"/>
      <c r="R211" s="215"/>
      <c r="S211" s="215"/>
      <c r="T211" s="215"/>
      <c r="U211" s="215"/>
      <c r="V211" s="215"/>
      <c r="W211" s="215"/>
      <c r="X211" s="215"/>
      <c r="Y211" s="220">
        <v>100</v>
      </c>
      <c r="Z211" s="214">
        <v>0.36</v>
      </c>
      <c r="AA211" s="214">
        <v>0.36</v>
      </c>
    </row>
    <row r="212" spans="1:27" s="219" customFormat="1" ht="84.75" hidden="1" customHeight="1" x14ac:dyDescent="0.25">
      <c r="A212" s="216" t="s">
        <v>923</v>
      </c>
      <c r="B212" s="243" t="s">
        <v>25</v>
      </c>
      <c r="C212" s="243" t="s">
        <v>26</v>
      </c>
      <c r="D212" s="216" t="s">
        <v>924</v>
      </c>
      <c r="E212" s="216" t="s">
        <v>925</v>
      </c>
      <c r="F212" s="237" t="s">
        <v>28</v>
      </c>
      <c r="G212" s="237" t="s">
        <v>156</v>
      </c>
      <c r="H212" s="237" t="s">
        <v>74</v>
      </c>
      <c r="I212" s="237" t="s">
        <v>160</v>
      </c>
      <c r="J212" s="215" t="s">
        <v>125</v>
      </c>
      <c r="K212" s="237"/>
      <c r="L212" s="237"/>
      <c r="M212" s="237"/>
      <c r="N212" s="237" t="s">
        <v>32</v>
      </c>
      <c r="O212" s="237"/>
      <c r="P212" s="237"/>
      <c r="Q212" s="237"/>
      <c r="R212" s="237"/>
      <c r="S212" s="237"/>
      <c r="T212" s="237"/>
      <c r="U212" s="237"/>
      <c r="V212" s="237"/>
      <c r="W212" s="237"/>
      <c r="X212" s="237"/>
      <c r="Y212" s="218">
        <v>0</v>
      </c>
      <c r="Z212" s="214">
        <v>0</v>
      </c>
      <c r="AA212" s="214">
        <v>0</v>
      </c>
    </row>
    <row r="213" spans="1:27" s="219" customFormat="1" ht="84.75" hidden="1" customHeight="1" x14ac:dyDescent="0.25">
      <c r="A213" s="216" t="s">
        <v>923</v>
      </c>
      <c r="B213" s="216" t="s">
        <v>25</v>
      </c>
      <c r="C213" s="216" t="s">
        <v>26</v>
      </c>
      <c r="D213" s="216" t="s">
        <v>924</v>
      </c>
      <c r="E213" s="216" t="s">
        <v>925</v>
      </c>
      <c r="F213" s="215" t="s">
        <v>154</v>
      </c>
      <c r="G213" s="215" t="s">
        <v>79</v>
      </c>
      <c r="H213" s="215" t="s">
        <v>74</v>
      </c>
      <c r="I213" s="215" t="s">
        <v>933</v>
      </c>
      <c r="J213" s="215" t="s">
        <v>81</v>
      </c>
      <c r="K213" s="215"/>
      <c r="L213" s="215"/>
      <c r="M213" s="215"/>
      <c r="N213" s="215"/>
      <c r="O213" s="215"/>
      <c r="P213" s="215"/>
      <c r="Q213" s="215"/>
      <c r="R213" s="215"/>
      <c r="S213" s="215"/>
      <c r="T213" s="215"/>
      <c r="U213" s="215"/>
      <c r="V213" s="215"/>
      <c r="W213" s="215"/>
      <c r="X213" s="215"/>
      <c r="Y213" s="218">
        <v>96</v>
      </c>
      <c r="Z213" s="214">
        <v>0.97916666666666663</v>
      </c>
      <c r="AA213" s="214">
        <v>1</v>
      </c>
    </row>
    <row r="214" spans="1:27" s="219" customFormat="1" ht="84.75" hidden="1" customHeight="1" x14ac:dyDescent="0.25">
      <c r="A214" s="216" t="s">
        <v>209</v>
      </c>
      <c r="B214" s="216" t="s">
        <v>25</v>
      </c>
      <c r="C214" s="216" t="s">
        <v>26</v>
      </c>
      <c r="D214" s="216" t="s">
        <v>272</v>
      </c>
      <c r="E214" s="216" t="s">
        <v>272</v>
      </c>
      <c r="F214" s="215" t="s">
        <v>213</v>
      </c>
      <c r="G214" s="215" t="s">
        <v>214</v>
      </c>
      <c r="H214" s="215" t="s">
        <v>215</v>
      </c>
      <c r="I214" s="215" t="s">
        <v>273</v>
      </c>
      <c r="J214" s="215" t="s">
        <v>55</v>
      </c>
      <c r="K214" s="215" t="s">
        <v>32</v>
      </c>
      <c r="L214" s="215"/>
      <c r="M214" s="215"/>
      <c r="N214" s="215"/>
      <c r="O214" s="215"/>
      <c r="P214" s="215"/>
      <c r="Q214" s="215"/>
      <c r="R214" s="215"/>
      <c r="S214" s="215"/>
      <c r="T214" s="215"/>
      <c r="U214" s="215"/>
      <c r="V214" s="215"/>
      <c r="W214" s="215"/>
      <c r="X214" s="215"/>
      <c r="Y214" s="220">
        <v>50</v>
      </c>
      <c r="Z214" s="214">
        <v>0</v>
      </c>
      <c r="AA214" s="214">
        <v>0</v>
      </c>
    </row>
    <row r="215" spans="1:27" s="219" customFormat="1" ht="84.75" hidden="1" customHeight="1" x14ac:dyDescent="0.25">
      <c r="A215" s="216" t="s">
        <v>209</v>
      </c>
      <c r="B215" s="216" t="s">
        <v>25</v>
      </c>
      <c r="C215" s="216" t="s">
        <v>26</v>
      </c>
      <c r="D215" s="216" t="s">
        <v>272</v>
      </c>
      <c r="E215" s="216" t="s">
        <v>272</v>
      </c>
      <c r="F215" s="215" t="s">
        <v>213</v>
      </c>
      <c r="G215" s="215" t="s">
        <v>214</v>
      </c>
      <c r="H215" s="215" t="s">
        <v>215</v>
      </c>
      <c r="I215" s="215" t="s">
        <v>274</v>
      </c>
      <c r="J215" s="215" t="s">
        <v>10</v>
      </c>
      <c r="K215" s="215" t="s">
        <v>32</v>
      </c>
      <c r="L215" s="215"/>
      <c r="M215" s="215"/>
      <c r="N215" s="215"/>
      <c r="O215" s="215"/>
      <c r="P215" s="215"/>
      <c r="Q215" s="215"/>
      <c r="R215" s="215"/>
      <c r="S215" s="215"/>
      <c r="T215" s="215"/>
      <c r="U215" s="215"/>
      <c r="V215" s="215"/>
      <c r="W215" s="215"/>
      <c r="X215" s="215"/>
      <c r="Y215" s="218">
        <v>5</v>
      </c>
      <c r="Z215" s="214">
        <v>0.4</v>
      </c>
      <c r="AA215" s="214">
        <v>0.4</v>
      </c>
    </row>
    <row r="216" spans="1:27" s="219" customFormat="1" ht="84.75" hidden="1" customHeight="1" x14ac:dyDescent="0.25">
      <c r="A216" s="216" t="s">
        <v>209</v>
      </c>
      <c r="B216" s="216" t="s">
        <v>25</v>
      </c>
      <c r="C216" s="216" t="s">
        <v>26</v>
      </c>
      <c r="D216" s="216" t="s">
        <v>272</v>
      </c>
      <c r="E216" s="216" t="s">
        <v>272</v>
      </c>
      <c r="F216" s="215" t="s">
        <v>213</v>
      </c>
      <c r="G216" s="215" t="s">
        <v>214</v>
      </c>
      <c r="H216" s="215" t="s">
        <v>215</v>
      </c>
      <c r="I216" s="215" t="s">
        <v>275</v>
      </c>
      <c r="J216" s="215" t="s">
        <v>10</v>
      </c>
      <c r="K216" s="215" t="s">
        <v>32</v>
      </c>
      <c r="L216" s="215"/>
      <c r="M216" s="215"/>
      <c r="N216" s="215"/>
      <c r="O216" s="215"/>
      <c r="P216" s="215"/>
      <c r="Q216" s="215"/>
      <c r="R216" s="215"/>
      <c r="S216" s="215"/>
      <c r="T216" s="215"/>
      <c r="U216" s="215"/>
      <c r="V216" s="215"/>
      <c r="W216" s="215"/>
      <c r="X216" s="215"/>
      <c r="Y216" s="220">
        <v>20</v>
      </c>
      <c r="Z216" s="214">
        <v>0</v>
      </c>
      <c r="AA216" s="214">
        <v>0.05</v>
      </c>
    </row>
    <row r="217" spans="1:27" s="219" customFormat="1" ht="84.75" hidden="1" customHeight="1" x14ac:dyDescent="0.25">
      <c r="A217" s="216" t="s">
        <v>209</v>
      </c>
      <c r="B217" s="216" t="s">
        <v>25</v>
      </c>
      <c r="C217" s="216" t="s">
        <v>26</v>
      </c>
      <c r="D217" s="216" t="s">
        <v>272</v>
      </c>
      <c r="E217" s="216" t="s">
        <v>276</v>
      </c>
      <c r="F217" s="215" t="s">
        <v>213</v>
      </c>
      <c r="G217" s="215" t="s">
        <v>214</v>
      </c>
      <c r="H217" s="215" t="s">
        <v>215</v>
      </c>
      <c r="I217" s="215" t="s">
        <v>277</v>
      </c>
      <c r="J217" s="215" t="s">
        <v>53</v>
      </c>
      <c r="K217" s="215" t="s">
        <v>32</v>
      </c>
      <c r="L217" s="215"/>
      <c r="M217" s="215"/>
      <c r="N217" s="215"/>
      <c r="O217" s="215"/>
      <c r="P217" s="215"/>
      <c r="Q217" s="215"/>
      <c r="R217" s="215"/>
      <c r="S217" s="215"/>
      <c r="T217" s="215"/>
      <c r="U217" s="215"/>
      <c r="V217" s="215"/>
      <c r="W217" s="215"/>
      <c r="X217" s="215"/>
      <c r="Y217" s="220">
        <v>20</v>
      </c>
      <c r="Z217" s="214">
        <v>0</v>
      </c>
      <c r="AA217" s="214">
        <v>0.2</v>
      </c>
    </row>
    <row r="218" spans="1:27" s="219" customFormat="1" ht="84.75" hidden="1" customHeight="1" x14ac:dyDescent="0.25">
      <c r="A218" s="216" t="s">
        <v>209</v>
      </c>
      <c r="B218" s="216" t="s">
        <v>25</v>
      </c>
      <c r="C218" s="216" t="s">
        <v>26</v>
      </c>
      <c r="D218" s="216" t="s">
        <v>272</v>
      </c>
      <c r="E218" s="216" t="s">
        <v>272</v>
      </c>
      <c r="F218" s="215" t="s">
        <v>213</v>
      </c>
      <c r="G218" s="215" t="s">
        <v>214</v>
      </c>
      <c r="H218" s="215" t="s">
        <v>215</v>
      </c>
      <c r="I218" s="215" t="s">
        <v>278</v>
      </c>
      <c r="J218" s="215" t="s">
        <v>10</v>
      </c>
      <c r="K218" s="215" t="s">
        <v>32</v>
      </c>
      <c r="L218" s="215"/>
      <c r="M218" s="215"/>
      <c r="N218" s="215"/>
      <c r="O218" s="215"/>
      <c r="P218" s="215"/>
      <c r="Q218" s="215"/>
      <c r="R218" s="215"/>
      <c r="S218" s="215"/>
      <c r="T218" s="215"/>
      <c r="U218" s="215"/>
      <c r="V218" s="215"/>
      <c r="W218" s="215"/>
      <c r="X218" s="215"/>
      <c r="Y218" s="218">
        <v>100</v>
      </c>
      <c r="Z218" s="214">
        <v>0</v>
      </c>
      <c r="AA218" s="214">
        <v>0.6</v>
      </c>
    </row>
    <row r="219" spans="1:27" s="219" customFormat="1" ht="84.75" hidden="1" customHeight="1" x14ac:dyDescent="0.25">
      <c r="A219" s="216" t="s">
        <v>209</v>
      </c>
      <c r="B219" s="216" t="s">
        <v>25</v>
      </c>
      <c r="C219" s="216" t="s">
        <v>26</v>
      </c>
      <c r="D219" s="216" t="s">
        <v>272</v>
      </c>
      <c r="E219" s="216" t="s">
        <v>272</v>
      </c>
      <c r="F219" s="215" t="s">
        <v>213</v>
      </c>
      <c r="G219" s="215" t="s">
        <v>264</v>
      </c>
      <c r="H219" s="215" t="s">
        <v>265</v>
      </c>
      <c r="I219" s="215" t="s">
        <v>279</v>
      </c>
      <c r="J219" s="215" t="s">
        <v>10</v>
      </c>
      <c r="K219" s="215" t="s">
        <v>32</v>
      </c>
      <c r="L219" s="215"/>
      <c r="M219" s="215"/>
      <c r="N219" s="215"/>
      <c r="O219" s="215"/>
      <c r="P219" s="215"/>
      <c r="Q219" s="215"/>
      <c r="R219" s="215"/>
      <c r="S219" s="215"/>
      <c r="T219" s="215"/>
      <c r="U219" s="215"/>
      <c r="V219" s="215"/>
      <c r="W219" s="215"/>
      <c r="X219" s="215"/>
      <c r="Y219" s="220">
        <v>40</v>
      </c>
      <c r="Z219" s="214">
        <v>0</v>
      </c>
      <c r="AA219" s="214">
        <v>0.7</v>
      </c>
    </row>
    <row r="220" spans="1:27" s="219" customFormat="1" ht="84.75" hidden="1" customHeight="1" x14ac:dyDescent="0.25">
      <c r="A220" s="216" t="s">
        <v>209</v>
      </c>
      <c r="B220" s="216" t="s">
        <v>25</v>
      </c>
      <c r="C220" s="216" t="s">
        <v>26</v>
      </c>
      <c r="D220" s="216" t="s">
        <v>272</v>
      </c>
      <c r="E220" s="216" t="s">
        <v>272</v>
      </c>
      <c r="F220" s="215" t="s">
        <v>213</v>
      </c>
      <c r="G220" s="215" t="s">
        <v>214</v>
      </c>
      <c r="H220" s="215" t="s">
        <v>215</v>
      </c>
      <c r="I220" s="215" t="s">
        <v>280</v>
      </c>
      <c r="J220" s="215" t="s">
        <v>36</v>
      </c>
      <c r="K220" s="215"/>
      <c r="L220" s="215"/>
      <c r="M220" s="215"/>
      <c r="N220" s="215"/>
      <c r="O220" s="215"/>
      <c r="P220" s="215"/>
      <c r="Q220" s="215"/>
      <c r="R220" s="215"/>
      <c r="S220" s="215"/>
      <c r="T220" s="215"/>
      <c r="U220" s="215"/>
      <c r="V220" s="215"/>
      <c r="W220" s="215"/>
      <c r="X220" s="215"/>
      <c r="Y220" s="220">
        <v>60</v>
      </c>
      <c r="Z220" s="214">
        <v>0.16666666666666666</v>
      </c>
      <c r="AA220" s="214">
        <v>0.16666666666666666</v>
      </c>
    </row>
    <row r="221" spans="1:27" s="219" customFormat="1" ht="84.75" hidden="1" customHeight="1" x14ac:dyDescent="0.25">
      <c r="A221" s="216" t="s">
        <v>209</v>
      </c>
      <c r="B221" s="216" t="s">
        <v>25</v>
      </c>
      <c r="C221" s="216" t="s">
        <v>26</v>
      </c>
      <c r="D221" s="216" t="s">
        <v>272</v>
      </c>
      <c r="E221" s="216" t="s">
        <v>276</v>
      </c>
      <c r="F221" s="215" t="s">
        <v>213</v>
      </c>
      <c r="G221" s="215" t="s">
        <v>214</v>
      </c>
      <c r="H221" s="215" t="s">
        <v>215</v>
      </c>
      <c r="I221" s="215" t="s">
        <v>281</v>
      </c>
      <c r="J221" s="215" t="s">
        <v>10</v>
      </c>
      <c r="K221" s="215" t="s">
        <v>32</v>
      </c>
      <c r="L221" s="215"/>
      <c r="M221" s="215"/>
      <c r="N221" s="215"/>
      <c r="O221" s="215"/>
      <c r="P221" s="215"/>
      <c r="Q221" s="215"/>
      <c r="R221" s="215"/>
      <c r="S221" s="215"/>
      <c r="T221" s="215"/>
      <c r="U221" s="215"/>
      <c r="V221" s="215"/>
      <c r="W221" s="215"/>
      <c r="X221" s="215"/>
      <c r="Y221" s="220">
        <v>100</v>
      </c>
      <c r="Z221" s="214">
        <v>0.3</v>
      </c>
      <c r="AA221" s="214">
        <v>0.3</v>
      </c>
    </row>
    <row r="222" spans="1:27" s="219" customFormat="1" ht="84.75" hidden="1" customHeight="1" x14ac:dyDescent="0.25">
      <c r="A222" s="216" t="s">
        <v>209</v>
      </c>
      <c r="B222" s="216" t="s">
        <v>25</v>
      </c>
      <c r="C222" s="216" t="s">
        <v>26</v>
      </c>
      <c r="D222" s="216" t="s">
        <v>272</v>
      </c>
      <c r="E222" s="216" t="s">
        <v>276</v>
      </c>
      <c r="F222" s="215" t="s">
        <v>213</v>
      </c>
      <c r="G222" s="215" t="s">
        <v>214</v>
      </c>
      <c r="H222" s="215" t="s">
        <v>215</v>
      </c>
      <c r="I222" s="215" t="s">
        <v>282</v>
      </c>
      <c r="J222" s="215" t="s">
        <v>53</v>
      </c>
      <c r="K222" s="215" t="s">
        <v>32</v>
      </c>
      <c r="L222" s="215"/>
      <c r="M222" s="215"/>
      <c r="N222" s="215"/>
      <c r="O222" s="215"/>
      <c r="P222" s="215"/>
      <c r="Q222" s="215"/>
      <c r="R222" s="215"/>
      <c r="S222" s="215"/>
      <c r="T222" s="215"/>
      <c r="U222" s="215"/>
      <c r="V222" s="215"/>
      <c r="W222" s="215"/>
      <c r="X222" s="215"/>
      <c r="Y222" s="220">
        <v>65</v>
      </c>
      <c r="Z222" s="214">
        <v>1.1076923076923078</v>
      </c>
      <c r="AA222" s="214">
        <v>0.46153846153846156</v>
      </c>
    </row>
    <row r="223" spans="1:27" s="219" customFormat="1" ht="84.75" hidden="1" customHeight="1" x14ac:dyDescent="0.25">
      <c r="A223" s="216" t="s">
        <v>209</v>
      </c>
      <c r="B223" s="216" t="s">
        <v>25</v>
      </c>
      <c r="C223" s="216" t="s">
        <v>26</v>
      </c>
      <c r="D223" s="216" t="s">
        <v>272</v>
      </c>
      <c r="E223" s="216" t="s">
        <v>276</v>
      </c>
      <c r="F223" s="215" t="s">
        <v>213</v>
      </c>
      <c r="G223" s="215" t="s">
        <v>214</v>
      </c>
      <c r="H223" s="215" t="s">
        <v>215</v>
      </c>
      <c r="I223" s="215" t="s">
        <v>283</v>
      </c>
      <c r="J223" s="215" t="s">
        <v>36</v>
      </c>
      <c r="K223" s="215"/>
      <c r="L223" s="215"/>
      <c r="M223" s="215"/>
      <c r="N223" s="215"/>
      <c r="O223" s="215"/>
      <c r="P223" s="215"/>
      <c r="Q223" s="215"/>
      <c r="R223" s="215"/>
      <c r="S223" s="215"/>
      <c r="T223" s="215"/>
      <c r="U223" s="215"/>
      <c r="V223" s="215"/>
      <c r="W223" s="215"/>
      <c r="X223" s="215"/>
      <c r="Y223" s="218">
        <v>100</v>
      </c>
      <c r="Z223" s="214">
        <v>0</v>
      </c>
      <c r="AA223" s="214">
        <v>0</v>
      </c>
    </row>
    <row r="224" spans="1:27" s="219" customFormat="1" ht="84.75" hidden="1" customHeight="1" x14ac:dyDescent="0.25">
      <c r="A224" s="216" t="s">
        <v>209</v>
      </c>
      <c r="B224" s="216" t="s">
        <v>25</v>
      </c>
      <c r="C224" s="216" t="s">
        <v>26</v>
      </c>
      <c r="D224" s="216" t="s">
        <v>272</v>
      </c>
      <c r="E224" s="216" t="s">
        <v>276</v>
      </c>
      <c r="F224" s="215" t="s">
        <v>213</v>
      </c>
      <c r="G224" s="215" t="s">
        <v>214</v>
      </c>
      <c r="H224" s="215" t="s">
        <v>215</v>
      </c>
      <c r="I224" s="215" t="s">
        <v>284</v>
      </c>
      <c r="J224" s="215" t="s">
        <v>965</v>
      </c>
      <c r="K224" s="215"/>
      <c r="L224" s="215">
        <v>3950</v>
      </c>
      <c r="M224" s="215"/>
      <c r="N224" s="215"/>
      <c r="O224" s="215"/>
      <c r="P224" s="215"/>
      <c r="Q224" s="215"/>
      <c r="R224" s="215"/>
      <c r="S224" s="215"/>
      <c r="T224" s="215"/>
      <c r="U224" s="215"/>
      <c r="V224" s="215"/>
      <c r="W224" s="215"/>
      <c r="X224" s="215"/>
      <c r="Y224" s="220">
        <v>80</v>
      </c>
      <c r="Z224" s="214">
        <v>1</v>
      </c>
      <c r="AA224" s="214">
        <v>0.375</v>
      </c>
    </row>
    <row r="225" spans="1:27" s="219" customFormat="1" ht="84.75" hidden="1" customHeight="1" x14ac:dyDescent="0.25">
      <c r="A225" s="216" t="s">
        <v>209</v>
      </c>
      <c r="B225" s="216" t="s">
        <v>25</v>
      </c>
      <c r="C225" s="216" t="s">
        <v>26</v>
      </c>
      <c r="D225" s="216" t="s">
        <v>272</v>
      </c>
      <c r="E225" s="216" t="s">
        <v>276</v>
      </c>
      <c r="F225" s="215" t="s">
        <v>213</v>
      </c>
      <c r="G225" s="215" t="s">
        <v>214</v>
      </c>
      <c r="H225" s="215" t="s">
        <v>215</v>
      </c>
      <c r="I225" s="215" t="s">
        <v>285</v>
      </c>
      <c r="J225" s="215" t="s">
        <v>10</v>
      </c>
      <c r="K225" s="215" t="s">
        <v>32</v>
      </c>
      <c r="L225" s="215">
        <v>3950</v>
      </c>
      <c r="M225" s="215"/>
      <c r="N225" s="215"/>
      <c r="O225" s="215"/>
      <c r="P225" s="215"/>
      <c r="Q225" s="215"/>
      <c r="R225" s="215"/>
      <c r="S225" s="215"/>
      <c r="T225" s="215"/>
      <c r="U225" s="215"/>
      <c r="V225" s="215"/>
      <c r="W225" s="215"/>
      <c r="X225" s="215"/>
      <c r="Y225" s="220">
        <v>30</v>
      </c>
      <c r="Z225" s="214">
        <v>0.41666666666666669</v>
      </c>
      <c r="AA225" s="214">
        <v>0.2</v>
      </c>
    </row>
    <row r="226" spans="1:27" s="219" customFormat="1" ht="84.75" hidden="1" customHeight="1" x14ac:dyDescent="0.25">
      <c r="A226" s="216" t="s">
        <v>209</v>
      </c>
      <c r="B226" s="216" t="s">
        <v>25</v>
      </c>
      <c r="C226" s="216" t="s">
        <v>26</v>
      </c>
      <c r="D226" s="216" t="s">
        <v>272</v>
      </c>
      <c r="E226" s="216" t="s">
        <v>286</v>
      </c>
      <c r="F226" s="215" t="s">
        <v>213</v>
      </c>
      <c r="G226" s="215" t="s">
        <v>214</v>
      </c>
      <c r="H226" s="215" t="s">
        <v>215</v>
      </c>
      <c r="I226" s="215" t="s">
        <v>287</v>
      </c>
      <c r="J226" s="215" t="s">
        <v>53</v>
      </c>
      <c r="K226" s="215" t="s">
        <v>32</v>
      </c>
      <c r="L226" s="215"/>
      <c r="M226" s="215"/>
      <c r="N226" s="215"/>
      <c r="O226" s="215"/>
      <c r="P226" s="215"/>
      <c r="Q226" s="215"/>
      <c r="R226" s="215"/>
      <c r="S226" s="215"/>
      <c r="T226" s="215"/>
      <c r="U226" s="215"/>
      <c r="V226" s="215"/>
      <c r="W226" s="215"/>
      <c r="X226" s="215"/>
      <c r="Y226" s="220">
        <v>100</v>
      </c>
      <c r="Z226" s="214">
        <v>0.75</v>
      </c>
      <c r="AA226" s="214">
        <v>0.41</v>
      </c>
    </row>
    <row r="227" spans="1:27" s="219" customFormat="1" ht="84.75" hidden="1" customHeight="1" x14ac:dyDescent="0.25">
      <c r="A227" s="216" t="s">
        <v>209</v>
      </c>
      <c r="B227" s="216" t="s">
        <v>25</v>
      </c>
      <c r="C227" s="216" t="s">
        <v>26</v>
      </c>
      <c r="D227" s="216" t="s">
        <v>272</v>
      </c>
      <c r="E227" s="216" t="s">
        <v>272</v>
      </c>
      <c r="F227" s="215" t="s">
        <v>213</v>
      </c>
      <c r="G227" s="215" t="s">
        <v>214</v>
      </c>
      <c r="H227" s="215" t="s">
        <v>215</v>
      </c>
      <c r="I227" s="215" t="s">
        <v>288</v>
      </c>
      <c r="J227" s="215" t="s">
        <v>36</v>
      </c>
      <c r="K227" s="215"/>
      <c r="L227" s="215"/>
      <c r="M227" s="215"/>
      <c r="N227" s="215"/>
      <c r="O227" s="215"/>
      <c r="P227" s="215"/>
      <c r="Q227" s="215"/>
      <c r="R227" s="215"/>
      <c r="S227" s="215"/>
      <c r="T227" s="215"/>
      <c r="U227" s="215"/>
      <c r="V227" s="215"/>
      <c r="W227" s="215"/>
      <c r="X227" s="215"/>
      <c r="Y227" s="220">
        <v>30</v>
      </c>
      <c r="Z227" s="214">
        <v>0.2</v>
      </c>
      <c r="AA227" s="214">
        <v>0.55000000000000004</v>
      </c>
    </row>
    <row r="228" spans="1:27" s="219" customFormat="1" ht="84.75" hidden="1" customHeight="1" x14ac:dyDescent="0.25">
      <c r="A228" s="216" t="s">
        <v>209</v>
      </c>
      <c r="B228" s="216" t="s">
        <v>25</v>
      </c>
      <c r="C228" s="216" t="s">
        <v>26</v>
      </c>
      <c r="D228" s="216" t="s">
        <v>272</v>
      </c>
      <c r="E228" s="216" t="s">
        <v>276</v>
      </c>
      <c r="F228" s="215" t="s">
        <v>213</v>
      </c>
      <c r="G228" s="215" t="s">
        <v>214</v>
      </c>
      <c r="H228" s="215" t="s">
        <v>215</v>
      </c>
      <c r="I228" s="215" t="s">
        <v>289</v>
      </c>
      <c r="J228" s="215" t="s">
        <v>36</v>
      </c>
      <c r="K228" s="215"/>
      <c r="L228" s="215"/>
      <c r="M228" s="215"/>
      <c r="N228" s="215"/>
      <c r="O228" s="215"/>
      <c r="P228" s="215"/>
      <c r="Q228" s="215"/>
      <c r="R228" s="215"/>
      <c r="S228" s="215"/>
      <c r="T228" s="215"/>
      <c r="U228" s="215"/>
      <c r="V228" s="215"/>
      <c r="W228" s="215"/>
      <c r="X228" s="215"/>
      <c r="Y228" s="220">
        <v>100</v>
      </c>
      <c r="Z228" s="214">
        <v>0</v>
      </c>
      <c r="AA228" s="214">
        <v>0</v>
      </c>
    </row>
    <row r="229" spans="1:27" s="219" customFormat="1" ht="84.75" hidden="1" customHeight="1" x14ac:dyDescent="0.25">
      <c r="A229" s="216" t="s">
        <v>209</v>
      </c>
      <c r="B229" s="216" t="s">
        <v>25</v>
      </c>
      <c r="C229" s="216" t="s">
        <v>26</v>
      </c>
      <c r="D229" s="216" t="s">
        <v>272</v>
      </c>
      <c r="E229" s="216" t="s">
        <v>276</v>
      </c>
      <c r="F229" s="215" t="s">
        <v>213</v>
      </c>
      <c r="G229" s="215" t="s">
        <v>214</v>
      </c>
      <c r="H229" s="215" t="s">
        <v>215</v>
      </c>
      <c r="I229" s="215" t="s">
        <v>290</v>
      </c>
      <c r="J229" s="215" t="s">
        <v>36</v>
      </c>
      <c r="K229" s="215"/>
      <c r="L229" s="215"/>
      <c r="M229" s="215"/>
      <c r="N229" s="215"/>
      <c r="O229" s="215"/>
      <c r="P229" s="215"/>
      <c r="Q229" s="215"/>
      <c r="R229" s="215"/>
      <c r="S229" s="215"/>
      <c r="T229" s="215"/>
      <c r="U229" s="215"/>
      <c r="V229" s="215"/>
      <c r="W229" s="215"/>
      <c r="X229" s="215"/>
      <c r="Y229" s="218">
        <v>100</v>
      </c>
      <c r="Z229" s="214">
        <v>0</v>
      </c>
      <c r="AA229" s="214">
        <v>0</v>
      </c>
    </row>
    <row r="230" spans="1:27" s="219" customFormat="1" ht="84.75" hidden="1" customHeight="1" x14ac:dyDescent="0.25">
      <c r="A230" s="216" t="s">
        <v>209</v>
      </c>
      <c r="B230" s="216" t="s">
        <v>25</v>
      </c>
      <c r="C230" s="216" t="s">
        <v>26</v>
      </c>
      <c r="D230" s="216" t="s">
        <v>272</v>
      </c>
      <c r="E230" s="216" t="s">
        <v>276</v>
      </c>
      <c r="F230" s="215" t="s">
        <v>213</v>
      </c>
      <c r="G230" s="215" t="s">
        <v>214</v>
      </c>
      <c r="H230" s="215" t="s">
        <v>215</v>
      </c>
      <c r="I230" s="215" t="s">
        <v>291</v>
      </c>
      <c r="J230" s="215" t="s">
        <v>36</v>
      </c>
      <c r="K230" s="215"/>
      <c r="L230" s="215"/>
      <c r="M230" s="215"/>
      <c r="N230" s="215"/>
      <c r="O230" s="215"/>
      <c r="P230" s="215"/>
      <c r="Q230" s="215"/>
      <c r="R230" s="215"/>
      <c r="S230" s="215"/>
      <c r="T230" s="215"/>
      <c r="U230" s="215"/>
      <c r="V230" s="215"/>
      <c r="W230" s="215"/>
      <c r="X230" s="215"/>
      <c r="Y230" s="220">
        <v>100</v>
      </c>
      <c r="Z230" s="214">
        <v>0</v>
      </c>
      <c r="AA230" s="214">
        <v>0.5</v>
      </c>
    </row>
    <row r="231" spans="1:27" s="219" customFormat="1" ht="84.75" hidden="1" customHeight="1" x14ac:dyDescent="0.25">
      <c r="A231" s="216" t="s">
        <v>209</v>
      </c>
      <c r="B231" s="216" t="s">
        <v>25</v>
      </c>
      <c r="C231" s="216" t="s">
        <v>26</v>
      </c>
      <c r="D231" s="216" t="s">
        <v>272</v>
      </c>
      <c r="E231" s="216" t="s">
        <v>276</v>
      </c>
      <c r="F231" s="215" t="s">
        <v>213</v>
      </c>
      <c r="G231" s="215" t="s">
        <v>214</v>
      </c>
      <c r="H231" s="215" t="s">
        <v>215</v>
      </c>
      <c r="I231" s="215" t="s">
        <v>292</v>
      </c>
      <c r="J231" s="215" t="s">
        <v>965</v>
      </c>
      <c r="K231" s="215"/>
      <c r="L231" s="215"/>
      <c r="M231" s="215"/>
      <c r="N231" s="215"/>
      <c r="O231" s="215"/>
      <c r="P231" s="215"/>
      <c r="Q231" s="215"/>
      <c r="R231" s="215"/>
      <c r="S231" s="215"/>
      <c r="T231" s="215"/>
      <c r="U231" s="215"/>
      <c r="V231" s="215"/>
      <c r="W231" s="215"/>
      <c r="X231" s="215"/>
      <c r="Y231" s="220">
        <v>100</v>
      </c>
      <c r="Z231" s="214">
        <v>0</v>
      </c>
      <c r="AA231" s="214">
        <v>0</v>
      </c>
    </row>
    <row r="232" spans="1:27" s="219" customFormat="1" ht="84.75" hidden="1" customHeight="1" x14ac:dyDescent="0.25">
      <c r="A232" s="216" t="s">
        <v>209</v>
      </c>
      <c r="B232" s="216" t="s">
        <v>25</v>
      </c>
      <c r="C232" s="216" t="s">
        <v>26</v>
      </c>
      <c r="D232" s="216" t="s">
        <v>272</v>
      </c>
      <c r="E232" s="216" t="s">
        <v>286</v>
      </c>
      <c r="F232" s="215" t="s">
        <v>213</v>
      </c>
      <c r="G232" s="215" t="s">
        <v>214</v>
      </c>
      <c r="H232" s="215" t="s">
        <v>215</v>
      </c>
      <c r="I232" s="215" t="s">
        <v>293</v>
      </c>
      <c r="J232" s="215" t="s">
        <v>36</v>
      </c>
      <c r="K232" s="215"/>
      <c r="L232" s="215"/>
      <c r="M232" s="215"/>
      <c r="N232" s="215"/>
      <c r="O232" s="215"/>
      <c r="P232" s="215"/>
      <c r="Q232" s="215"/>
      <c r="R232" s="215"/>
      <c r="S232" s="215"/>
      <c r="T232" s="215"/>
      <c r="U232" s="215"/>
      <c r="V232" s="215"/>
      <c r="W232" s="215"/>
      <c r="X232" s="215"/>
      <c r="Y232" s="220">
        <v>50</v>
      </c>
      <c r="Z232" s="214">
        <v>0</v>
      </c>
      <c r="AA232" s="214">
        <v>0.3</v>
      </c>
    </row>
    <row r="233" spans="1:27" s="219" customFormat="1" ht="84.75" hidden="1" customHeight="1" x14ac:dyDescent="0.25">
      <c r="A233" s="216" t="s">
        <v>209</v>
      </c>
      <c r="B233" s="216" t="s">
        <v>25</v>
      </c>
      <c r="C233" s="216" t="s">
        <v>26</v>
      </c>
      <c r="D233" s="216" t="s">
        <v>272</v>
      </c>
      <c r="E233" s="216" t="s">
        <v>286</v>
      </c>
      <c r="F233" s="215" t="s">
        <v>213</v>
      </c>
      <c r="G233" s="215" t="s">
        <v>214</v>
      </c>
      <c r="H233" s="215" t="s">
        <v>215</v>
      </c>
      <c r="I233" s="215" t="s">
        <v>294</v>
      </c>
      <c r="J233" s="215" t="s">
        <v>36</v>
      </c>
      <c r="K233" s="215"/>
      <c r="L233" s="215"/>
      <c r="M233" s="215"/>
      <c r="N233" s="215"/>
      <c r="O233" s="215"/>
      <c r="P233" s="215"/>
      <c r="Q233" s="215"/>
      <c r="R233" s="215"/>
      <c r="S233" s="215"/>
      <c r="T233" s="215"/>
      <c r="U233" s="215"/>
      <c r="V233" s="215"/>
      <c r="W233" s="215"/>
      <c r="X233" s="215"/>
      <c r="Y233" s="220">
        <v>40</v>
      </c>
      <c r="Z233" s="214">
        <v>0.25</v>
      </c>
      <c r="AA233" s="214">
        <v>0.25</v>
      </c>
    </row>
    <row r="234" spans="1:27" s="219" customFormat="1" ht="84.75" hidden="1" customHeight="1" x14ac:dyDescent="0.25">
      <c r="A234" s="216" t="s">
        <v>209</v>
      </c>
      <c r="B234" s="216" t="s">
        <v>25</v>
      </c>
      <c r="C234" s="216" t="s">
        <v>26</v>
      </c>
      <c r="D234" s="216" t="s">
        <v>272</v>
      </c>
      <c r="E234" s="216" t="s">
        <v>276</v>
      </c>
      <c r="F234" s="215" t="s">
        <v>213</v>
      </c>
      <c r="G234" s="215" t="s">
        <v>214</v>
      </c>
      <c r="H234" s="215" t="s">
        <v>215</v>
      </c>
      <c r="I234" s="215" t="s">
        <v>295</v>
      </c>
      <c r="J234" s="215" t="s">
        <v>10</v>
      </c>
      <c r="K234" s="215" t="s">
        <v>32</v>
      </c>
      <c r="L234" s="215"/>
      <c r="M234" s="215"/>
      <c r="N234" s="215"/>
      <c r="O234" s="215"/>
      <c r="P234" s="215"/>
      <c r="Q234" s="215"/>
      <c r="R234" s="215"/>
      <c r="S234" s="215"/>
      <c r="T234" s="215"/>
      <c r="U234" s="215"/>
      <c r="V234" s="215"/>
      <c r="W234" s="215"/>
      <c r="X234" s="215"/>
      <c r="Y234" s="218">
        <v>20</v>
      </c>
      <c r="Z234" s="214">
        <v>0.45</v>
      </c>
      <c r="AA234" s="214">
        <v>0.5</v>
      </c>
    </row>
    <row r="235" spans="1:27" s="219" customFormat="1" ht="84.75" hidden="1" customHeight="1" x14ac:dyDescent="0.25">
      <c r="A235" s="216" t="s">
        <v>209</v>
      </c>
      <c r="B235" s="216" t="s">
        <v>25</v>
      </c>
      <c r="C235" s="216" t="s">
        <v>26</v>
      </c>
      <c r="D235" s="216" t="s">
        <v>272</v>
      </c>
      <c r="E235" s="216" t="s">
        <v>276</v>
      </c>
      <c r="F235" s="215" t="s">
        <v>213</v>
      </c>
      <c r="G235" s="215" t="s">
        <v>214</v>
      </c>
      <c r="H235" s="215" t="s">
        <v>215</v>
      </c>
      <c r="I235" s="215" t="s">
        <v>296</v>
      </c>
      <c r="J235" s="215" t="s">
        <v>10</v>
      </c>
      <c r="K235" s="215" t="s">
        <v>32</v>
      </c>
      <c r="L235" s="215">
        <v>3950</v>
      </c>
      <c r="M235" s="215"/>
      <c r="N235" s="215"/>
      <c r="O235" s="215"/>
      <c r="P235" s="215"/>
      <c r="Q235" s="215"/>
      <c r="R235" s="215"/>
      <c r="S235" s="215"/>
      <c r="T235" s="215"/>
      <c r="U235" s="215"/>
      <c r="V235" s="215"/>
      <c r="W235" s="215"/>
      <c r="X235" s="215"/>
      <c r="Y235" s="218">
        <v>15</v>
      </c>
      <c r="Z235" s="214">
        <v>1</v>
      </c>
      <c r="AA235" s="214">
        <v>0.33333333333333331</v>
      </c>
    </row>
    <row r="236" spans="1:27" ht="84.75" hidden="1" customHeight="1" x14ac:dyDescent="0.25">
      <c r="A236" s="24" t="s">
        <v>209</v>
      </c>
      <c r="B236" s="24" t="s">
        <v>210</v>
      </c>
      <c r="C236" s="24" t="s">
        <v>211</v>
      </c>
      <c r="D236" s="24" t="s">
        <v>212</v>
      </c>
      <c r="E236" s="24" t="s">
        <v>212</v>
      </c>
      <c r="F236" s="24" t="s">
        <v>213</v>
      </c>
      <c r="G236" s="24" t="s">
        <v>214</v>
      </c>
      <c r="H236" s="24" t="s">
        <v>215</v>
      </c>
      <c r="I236" s="24" t="s">
        <v>216</v>
      </c>
      <c r="J236" s="25" t="s">
        <v>10</v>
      </c>
      <c r="K236" s="25" t="s">
        <v>32</v>
      </c>
      <c r="L236" s="25"/>
      <c r="M236" s="25"/>
      <c r="N236" s="25"/>
      <c r="O236" s="25"/>
      <c r="P236" s="25"/>
      <c r="Q236" s="25"/>
      <c r="R236" s="25"/>
      <c r="S236" s="25"/>
      <c r="T236" s="25"/>
      <c r="U236" s="25"/>
      <c r="V236" s="25"/>
      <c r="W236" s="25"/>
      <c r="X236" s="25" t="s">
        <v>32</v>
      </c>
      <c r="Y236" s="192">
        <v>100</v>
      </c>
      <c r="Z236" s="214">
        <v>0.3</v>
      </c>
      <c r="AA236" s="214">
        <v>0.85</v>
      </c>
    </row>
    <row r="237" spans="1:27" s="219" customFormat="1" ht="84.75" hidden="1" customHeight="1" x14ac:dyDescent="0.25">
      <c r="A237" s="244" t="s">
        <v>209</v>
      </c>
      <c r="B237" s="244" t="s">
        <v>25</v>
      </c>
      <c r="C237" s="244" t="s">
        <v>211</v>
      </c>
      <c r="D237" s="244" t="s">
        <v>212</v>
      </c>
      <c r="E237" s="244" t="s">
        <v>217</v>
      </c>
      <c r="F237" s="244" t="s">
        <v>213</v>
      </c>
      <c r="G237" s="244" t="s">
        <v>214</v>
      </c>
      <c r="H237" s="244" t="s">
        <v>215</v>
      </c>
      <c r="I237" s="244" t="s">
        <v>218</v>
      </c>
      <c r="J237" s="215" t="s">
        <v>10</v>
      </c>
      <c r="K237" s="215" t="s">
        <v>32</v>
      </c>
      <c r="L237" s="215"/>
      <c r="M237" s="215"/>
      <c r="N237" s="215"/>
      <c r="O237" s="215"/>
      <c r="P237" s="215"/>
      <c r="Q237" s="215"/>
      <c r="R237" s="215"/>
      <c r="S237" s="215"/>
      <c r="T237" s="215"/>
      <c r="U237" s="215"/>
      <c r="V237" s="215"/>
      <c r="W237" s="215"/>
      <c r="X237" s="215" t="s">
        <v>32</v>
      </c>
      <c r="Y237" s="220">
        <v>100</v>
      </c>
      <c r="Z237" s="214">
        <v>0.1</v>
      </c>
      <c r="AA237" s="214">
        <v>0.6</v>
      </c>
    </row>
    <row r="238" spans="1:27" ht="84.75" hidden="1" customHeight="1" x14ac:dyDescent="0.25">
      <c r="A238" s="24" t="s">
        <v>209</v>
      </c>
      <c r="B238" s="24" t="s">
        <v>210</v>
      </c>
      <c r="C238" s="24" t="s">
        <v>211</v>
      </c>
      <c r="D238" s="24" t="s">
        <v>212</v>
      </c>
      <c r="E238" s="24" t="s">
        <v>212</v>
      </c>
      <c r="F238" s="24" t="s">
        <v>213</v>
      </c>
      <c r="G238" s="24" t="s">
        <v>214</v>
      </c>
      <c r="H238" s="24" t="s">
        <v>215</v>
      </c>
      <c r="I238" s="24" t="s">
        <v>219</v>
      </c>
      <c r="J238" s="25" t="s">
        <v>10</v>
      </c>
      <c r="K238" s="25" t="s">
        <v>32</v>
      </c>
      <c r="L238" s="25"/>
      <c r="M238" s="25"/>
      <c r="N238" s="25"/>
      <c r="O238" s="25"/>
      <c r="P238" s="25"/>
      <c r="Q238" s="25"/>
      <c r="R238" s="25"/>
      <c r="S238" s="25"/>
      <c r="T238" s="25"/>
      <c r="U238" s="25"/>
      <c r="V238" s="25"/>
      <c r="W238" s="25"/>
      <c r="X238" s="25"/>
      <c r="Y238" s="210">
        <v>14</v>
      </c>
      <c r="Z238" s="214">
        <v>0</v>
      </c>
      <c r="AA238" s="214">
        <v>0.2857142857142857</v>
      </c>
    </row>
    <row r="239" spans="1:27" ht="84.75" hidden="1" customHeight="1" x14ac:dyDescent="0.25">
      <c r="A239" s="29" t="s">
        <v>209</v>
      </c>
      <c r="B239" s="29" t="s">
        <v>210</v>
      </c>
      <c r="C239" s="29" t="s">
        <v>211</v>
      </c>
      <c r="D239" s="29" t="s">
        <v>212</v>
      </c>
      <c r="E239" s="29" t="s">
        <v>212</v>
      </c>
      <c r="F239" s="29" t="s">
        <v>213</v>
      </c>
      <c r="G239" s="29" t="s">
        <v>214</v>
      </c>
      <c r="H239" s="29" t="s">
        <v>215</v>
      </c>
      <c r="I239" s="29" t="s">
        <v>220</v>
      </c>
      <c r="J239" s="30" t="s">
        <v>55</v>
      </c>
      <c r="K239" s="30" t="s">
        <v>221</v>
      </c>
      <c r="L239" s="30"/>
      <c r="M239" s="30" t="s">
        <v>32</v>
      </c>
      <c r="N239" s="30" t="s">
        <v>140</v>
      </c>
      <c r="O239" s="30" t="s">
        <v>32</v>
      </c>
      <c r="P239" s="30" t="s">
        <v>32</v>
      </c>
      <c r="Q239" s="30" t="s">
        <v>32</v>
      </c>
      <c r="R239" s="30" t="s">
        <v>32</v>
      </c>
      <c r="S239" s="30"/>
      <c r="T239" s="30"/>
      <c r="U239" s="30"/>
      <c r="V239" s="30"/>
      <c r="W239" s="30"/>
      <c r="X239" s="30"/>
      <c r="Y239" s="193">
        <v>56.4</v>
      </c>
      <c r="Z239" s="214">
        <v>0</v>
      </c>
      <c r="AA239" s="214">
        <v>0</v>
      </c>
    </row>
    <row r="240" spans="1:27" ht="84.75" hidden="1" customHeight="1" x14ac:dyDescent="0.25">
      <c r="A240" s="24" t="s">
        <v>209</v>
      </c>
      <c r="B240" s="24" t="s">
        <v>210</v>
      </c>
      <c r="C240" s="24" t="s">
        <v>211</v>
      </c>
      <c r="D240" s="24" t="s">
        <v>212</v>
      </c>
      <c r="E240" s="24" t="s">
        <v>212</v>
      </c>
      <c r="F240" s="24" t="s">
        <v>213</v>
      </c>
      <c r="G240" s="24" t="s">
        <v>214</v>
      </c>
      <c r="H240" s="24" t="s">
        <v>215</v>
      </c>
      <c r="I240" s="24" t="s">
        <v>222</v>
      </c>
      <c r="J240" s="25" t="s">
        <v>55</v>
      </c>
      <c r="K240" s="25" t="s">
        <v>221</v>
      </c>
      <c r="L240" s="25"/>
      <c r="M240" s="25"/>
      <c r="N240" s="25"/>
      <c r="O240" s="25"/>
      <c r="P240" s="25"/>
      <c r="Q240" s="25"/>
      <c r="R240" s="25"/>
      <c r="S240" s="25"/>
      <c r="T240" s="25"/>
      <c r="U240" s="25"/>
      <c r="V240" s="25"/>
      <c r="W240" s="25"/>
      <c r="X240" s="25"/>
      <c r="Y240" s="192">
        <v>8.4</v>
      </c>
      <c r="Z240" s="214">
        <v>0</v>
      </c>
      <c r="AA240" s="214">
        <v>0</v>
      </c>
    </row>
    <row r="241" spans="1:27" ht="84.75" hidden="1" customHeight="1" x14ac:dyDescent="0.25">
      <c r="A241" s="29" t="s">
        <v>209</v>
      </c>
      <c r="B241" s="29" t="s">
        <v>210</v>
      </c>
      <c r="C241" s="29" t="s">
        <v>211</v>
      </c>
      <c r="D241" s="29" t="s">
        <v>212</v>
      </c>
      <c r="E241" s="29" t="s">
        <v>223</v>
      </c>
      <c r="F241" s="29" t="s">
        <v>213</v>
      </c>
      <c r="G241" s="29" t="s">
        <v>214</v>
      </c>
      <c r="H241" s="29" t="s">
        <v>215</v>
      </c>
      <c r="I241" s="29" t="s">
        <v>224</v>
      </c>
      <c r="J241" s="69" t="s">
        <v>63</v>
      </c>
      <c r="K241" s="30" t="s">
        <v>32</v>
      </c>
      <c r="L241" s="30">
        <v>3914</v>
      </c>
      <c r="M241" s="30" t="s">
        <v>32</v>
      </c>
      <c r="N241" s="30" t="s">
        <v>225</v>
      </c>
      <c r="O241" s="30" t="s">
        <v>32</v>
      </c>
      <c r="P241" s="30"/>
      <c r="Q241" s="30" t="s">
        <v>32</v>
      </c>
      <c r="R241" s="30" t="s">
        <v>32</v>
      </c>
      <c r="S241" s="30"/>
      <c r="T241" s="30"/>
      <c r="U241" s="30"/>
      <c r="V241" s="30"/>
      <c r="W241" s="30"/>
      <c r="X241" s="30"/>
      <c r="Y241" s="193">
        <v>84869</v>
      </c>
      <c r="Z241" s="214">
        <v>0</v>
      </c>
      <c r="AA241" s="214">
        <v>0.4999941085673214</v>
      </c>
    </row>
    <row r="242" spans="1:27" ht="84.75" hidden="1" customHeight="1" x14ac:dyDescent="0.25">
      <c r="A242" s="24" t="s">
        <v>209</v>
      </c>
      <c r="B242" s="24" t="s">
        <v>210</v>
      </c>
      <c r="C242" s="24" t="s">
        <v>211</v>
      </c>
      <c r="D242" s="24" t="s">
        <v>212</v>
      </c>
      <c r="E242" s="24" t="s">
        <v>223</v>
      </c>
      <c r="F242" s="24" t="s">
        <v>213</v>
      </c>
      <c r="G242" s="24" t="s">
        <v>214</v>
      </c>
      <c r="H242" s="24" t="s">
        <v>215</v>
      </c>
      <c r="I242" s="24" t="s">
        <v>226</v>
      </c>
      <c r="J242" s="25" t="s">
        <v>55</v>
      </c>
      <c r="K242" s="25" t="s">
        <v>32</v>
      </c>
      <c r="L242" s="25">
        <v>3914</v>
      </c>
      <c r="M242" s="25" t="s">
        <v>32</v>
      </c>
      <c r="N242" s="25" t="s">
        <v>225</v>
      </c>
      <c r="O242" s="25" t="s">
        <v>32</v>
      </c>
      <c r="P242" s="25"/>
      <c r="Q242" s="25" t="s">
        <v>32</v>
      </c>
      <c r="R242" s="25" t="s">
        <v>32</v>
      </c>
      <c r="S242" s="25"/>
      <c r="T242" s="25"/>
      <c r="U242" s="25"/>
      <c r="V242" s="25"/>
      <c r="W242" s="25"/>
      <c r="X242" s="25"/>
      <c r="Y242" s="192">
        <v>3560</v>
      </c>
      <c r="Z242" s="214">
        <v>0</v>
      </c>
      <c r="AA242" s="214">
        <v>0.5</v>
      </c>
    </row>
    <row r="243" spans="1:27" ht="84.75" hidden="1" customHeight="1" x14ac:dyDescent="0.25">
      <c r="A243" s="29" t="s">
        <v>209</v>
      </c>
      <c r="B243" s="29" t="s">
        <v>210</v>
      </c>
      <c r="C243" s="29" t="s">
        <v>211</v>
      </c>
      <c r="D243" s="29" t="s">
        <v>212</v>
      </c>
      <c r="E243" s="29" t="s">
        <v>223</v>
      </c>
      <c r="F243" s="29" t="s">
        <v>213</v>
      </c>
      <c r="G243" s="29" t="s">
        <v>214</v>
      </c>
      <c r="H243" s="29" t="s">
        <v>227</v>
      </c>
      <c r="I243" s="29" t="s">
        <v>228</v>
      </c>
      <c r="J243" s="30" t="s">
        <v>81</v>
      </c>
      <c r="K243" s="30"/>
      <c r="L243" s="30"/>
      <c r="M243" s="30" t="s">
        <v>32</v>
      </c>
      <c r="N243" s="30" t="s">
        <v>225</v>
      </c>
      <c r="O243" s="30" t="s">
        <v>32</v>
      </c>
      <c r="P243" s="30" t="s">
        <v>32</v>
      </c>
      <c r="Q243" s="30" t="s">
        <v>32</v>
      </c>
      <c r="R243" s="30" t="s">
        <v>32</v>
      </c>
      <c r="S243" s="30"/>
      <c r="T243" s="30"/>
      <c r="U243" s="30"/>
      <c r="V243" s="30"/>
      <c r="W243" s="30"/>
      <c r="X243" s="30"/>
      <c r="Y243" s="193">
        <v>200</v>
      </c>
      <c r="Z243" s="214">
        <v>0</v>
      </c>
      <c r="AA243" s="214">
        <v>0</v>
      </c>
    </row>
    <row r="244" spans="1:27" ht="84.75" hidden="1" customHeight="1" x14ac:dyDescent="0.25">
      <c r="A244" s="24" t="s">
        <v>209</v>
      </c>
      <c r="B244" s="24" t="s">
        <v>210</v>
      </c>
      <c r="C244" s="24" t="s">
        <v>211</v>
      </c>
      <c r="D244" s="24" t="s">
        <v>212</v>
      </c>
      <c r="E244" s="24" t="s">
        <v>223</v>
      </c>
      <c r="F244" s="24" t="s">
        <v>213</v>
      </c>
      <c r="G244" s="24" t="s">
        <v>214</v>
      </c>
      <c r="H244" s="24" t="s">
        <v>227</v>
      </c>
      <c r="I244" s="24" t="s">
        <v>229</v>
      </c>
      <c r="J244" s="25" t="s">
        <v>81</v>
      </c>
      <c r="K244" s="25"/>
      <c r="L244" s="25"/>
      <c r="M244" s="25" t="s">
        <v>32</v>
      </c>
      <c r="N244" s="25" t="s">
        <v>225</v>
      </c>
      <c r="O244" s="25" t="s">
        <v>32</v>
      </c>
      <c r="P244" s="25" t="s">
        <v>32</v>
      </c>
      <c r="Q244" s="25" t="s">
        <v>32</v>
      </c>
      <c r="R244" s="25" t="s">
        <v>32</v>
      </c>
      <c r="S244" s="25"/>
      <c r="T244" s="25"/>
      <c r="U244" s="25"/>
      <c r="V244" s="25"/>
      <c r="W244" s="25"/>
      <c r="X244" s="25"/>
      <c r="Y244" s="192">
        <v>350</v>
      </c>
      <c r="Z244" s="214">
        <v>0</v>
      </c>
      <c r="AA244" s="214">
        <v>0</v>
      </c>
    </row>
    <row r="245" spans="1:27" ht="84.75" hidden="1" customHeight="1" x14ac:dyDescent="0.25">
      <c r="A245" s="29" t="s">
        <v>209</v>
      </c>
      <c r="B245" s="29" t="s">
        <v>210</v>
      </c>
      <c r="C245" s="29" t="s">
        <v>211</v>
      </c>
      <c r="D245" s="29" t="s">
        <v>212</v>
      </c>
      <c r="E245" s="29" t="s">
        <v>223</v>
      </c>
      <c r="F245" s="29" t="s">
        <v>213</v>
      </c>
      <c r="G245" s="29" t="s">
        <v>214</v>
      </c>
      <c r="H245" s="29" t="s">
        <v>215</v>
      </c>
      <c r="I245" s="29" t="s">
        <v>230</v>
      </c>
      <c r="J245" s="30" t="s">
        <v>81</v>
      </c>
      <c r="K245" s="30"/>
      <c r="L245" s="30">
        <v>3914</v>
      </c>
      <c r="M245" s="30" t="s">
        <v>32</v>
      </c>
      <c r="N245" s="30" t="s">
        <v>225</v>
      </c>
      <c r="O245" s="30" t="s">
        <v>32</v>
      </c>
      <c r="P245" s="30" t="s">
        <v>32</v>
      </c>
      <c r="Q245" s="30" t="s">
        <v>32</v>
      </c>
      <c r="R245" s="30" t="s">
        <v>32</v>
      </c>
      <c r="S245" s="30"/>
      <c r="T245" s="30"/>
      <c r="U245" s="30"/>
      <c r="V245" s="30"/>
      <c r="W245" s="30"/>
      <c r="X245" s="30"/>
      <c r="Y245" s="193">
        <v>10000</v>
      </c>
      <c r="Z245" s="214">
        <v>0</v>
      </c>
      <c r="AA245" s="214">
        <v>0</v>
      </c>
    </row>
    <row r="246" spans="1:27" ht="84.75" hidden="1" customHeight="1" x14ac:dyDescent="0.25">
      <c r="A246" s="24" t="s">
        <v>209</v>
      </c>
      <c r="B246" s="24" t="s">
        <v>210</v>
      </c>
      <c r="C246" s="24" t="s">
        <v>211</v>
      </c>
      <c r="D246" s="24" t="s">
        <v>212</v>
      </c>
      <c r="E246" s="24" t="s">
        <v>223</v>
      </c>
      <c r="F246" s="24" t="s">
        <v>213</v>
      </c>
      <c r="G246" s="24" t="s">
        <v>214</v>
      </c>
      <c r="H246" s="24" t="s">
        <v>215</v>
      </c>
      <c r="I246" s="24" t="s">
        <v>231</v>
      </c>
      <c r="J246" s="25" t="s">
        <v>81</v>
      </c>
      <c r="K246" s="25"/>
      <c r="L246" s="25">
        <v>3914</v>
      </c>
      <c r="M246" s="25" t="s">
        <v>32</v>
      </c>
      <c r="N246" s="25" t="s">
        <v>225</v>
      </c>
      <c r="O246" s="25" t="s">
        <v>32</v>
      </c>
      <c r="P246" s="25" t="s">
        <v>32</v>
      </c>
      <c r="Q246" s="25" t="s">
        <v>32</v>
      </c>
      <c r="R246" s="25" t="s">
        <v>32</v>
      </c>
      <c r="S246" s="25"/>
      <c r="T246" s="25"/>
      <c r="U246" s="25"/>
      <c r="V246" s="25"/>
      <c r="W246" s="25"/>
      <c r="X246" s="25"/>
      <c r="Y246" s="192">
        <v>4000</v>
      </c>
      <c r="Z246" s="214">
        <v>0</v>
      </c>
      <c r="AA246" s="214">
        <v>0</v>
      </c>
    </row>
    <row r="247" spans="1:27" ht="84.75" hidden="1" customHeight="1" x14ac:dyDescent="0.25">
      <c r="A247" s="29" t="s">
        <v>209</v>
      </c>
      <c r="B247" s="29" t="s">
        <v>210</v>
      </c>
      <c r="C247" s="29" t="s">
        <v>211</v>
      </c>
      <c r="D247" s="29" t="s">
        <v>212</v>
      </c>
      <c r="E247" s="29" t="s">
        <v>212</v>
      </c>
      <c r="F247" s="29" t="s">
        <v>213</v>
      </c>
      <c r="G247" s="29" t="s">
        <v>214</v>
      </c>
      <c r="H247" s="29" t="s">
        <v>215</v>
      </c>
      <c r="I247" s="29" t="s">
        <v>232</v>
      </c>
      <c r="J247" s="30" t="s">
        <v>36</v>
      </c>
      <c r="K247" s="30"/>
      <c r="L247" s="30">
        <v>3914</v>
      </c>
      <c r="M247" s="30" t="s">
        <v>32</v>
      </c>
      <c r="N247" s="30" t="s">
        <v>32</v>
      </c>
      <c r="O247" s="30" t="s">
        <v>32</v>
      </c>
      <c r="P247" s="30" t="s">
        <v>32</v>
      </c>
      <c r="Q247" s="30" t="s">
        <v>32</v>
      </c>
      <c r="R247" s="30" t="s">
        <v>32</v>
      </c>
      <c r="S247" s="30"/>
      <c r="T247" s="30"/>
      <c r="U247" s="30"/>
      <c r="V247" s="30"/>
      <c r="W247" s="30"/>
      <c r="X247" s="30" t="s">
        <v>32</v>
      </c>
      <c r="Y247" s="211">
        <v>305214</v>
      </c>
      <c r="Z247" s="214">
        <v>0.30926825112871625</v>
      </c>
      <c r="AA247" s="214">
        <v>0.55000098291690425</v>
      </c>
    </row>
    <row r="248" spans="1:27" ht="84.75" hidden="1" customHeight="1" x14ac:dyDescent="0.25">
      <c r="A248" s="24" t="s">
        <v>209</v>
      </c>
      <c r="B248" s="24" t="s">
        <v>210</v>
      </c>
      <c r="C248" s="24" t="s">
        <v>211</v>
      </c>
      <c r="D248" s="24" t="s">
        <v>212</v>
      </c>
      <c r="E248" s="24" t="s">
        <v>223</v>
      </c>
      <c r="F248" s="24" t="s">
        <v>213</v>
      </c>
      <c r="G248" s="24" t="s">
        <v>214</v>
      </c>
      <c r="H248" s="24" t="s">
        <v>215</v>
      </c>
      <c r="I248" s="24" t="s">
        <v>233</v>
      </c>
      <c r="J248" s="25" t="s">
        <v>36</v>
      </c>
      <c r="K248" s="25" t="s">
        <v>32</v>
      </c>
      <c r="L248" s="25"/>
      <c r="M248" s="25" t="s">
        <v>259</v>
      </c>
      <c r="N248" s="25" t="s">
        <v>260</v>
      </c>
      <c r="O248" s="25" t="s">
        <v>32</v>
      </c>
      <c r="P248" s="25"/>
      <c r="Q248" s="25" t="s">
        <v>32</v>
      </c>
      <c r="R248" s="25" t="s">
        <v>32</v>
      </c>
      <c r="S248" s="25"/>
      <c r="T248" s="25"/>
      <c r="U248" s="25"/>
      <c r="V248" s="25"/>
      <c r="W248" s="25"/>
      <c r="X248" s="25"/>
      <c r="Y248" s="192">
        <v>4542</v>
      </c>
      <c r="Z248" s="214">
        <v>0</v>
      </c>
      <c r="AA248" s="214">
        <v>0</v>
      </c>
    </row>
    <row r="249" spans="1:27" ht="84.75" hidden="1" customHeight="1" x14ac:dyDescent="0.25">
      <c r="A249" s="29" t="s">
        <v>209</v>
      </c>
      <c r="B249" s="29" t="s">
        <v>210</v>
      </c>
      <c r="C249" s="29" t="s">
        <v>211</v>
      </c>
      <c r="D249" s="29" t="s">
        <v>212</v>
      </c>
      <c r="E249" s="29" t="s">
        <v>223</v>
      </c>
      <c r="F249" s="29" t="s">
        <v>213</v>
      </c>
      <c r="G249" s="29" t="s">
        <v>214</v>
      </c>
      <c r="H249" s="29" t="s">
        <v>215</v>
      </c>
      <c r="I249" s="29" t="s">
        <v>234</v>
      </c>
      <c r="J249" s="30" t="s">
        <v>36</v>
      </c>
      <c r="K249" s="30" t="s">
        <v>32</v>
      </c>
      <c r="L249" s="30"/>
      <c r="M249" s="30" t="s">
        <v>259</v>
      </c>
      <c r="N249" s="30" t="s">
        <v>260</v>
      </c>
      <c r="O249" s="30" t="s">
        <v>32</v>
      </c>
      <c r="P249" s="30"/>
      <c r="Q249" s="30" t="s">
        <v>32</v>
      </c>
      <c r="R249" s="30" t="s">
        <v>32</v>
      </c>
      <c r="S249" s="30"/>
      <c r="T249" s="30"/>
      <c r="U249" s="30"/>
      <c r="V249" s="30"/>
      <c r="W249" s="30"/>
      <c r="X249" s="30"/>
      <c r="Y249" s="193">
        <v>17197</v>
      </c>
      <c r="Z249" s="214">
        <v>0</v>
      </c>
      <c r="AA249" s="214">
        <v>0.55521311856719191</v>
      </c>
    </row>
    <row r="250" spans="1:27" ht="84.75" hidden="1" customHeight="1" x14ac:dyDescent="0.25">
      <c r="A250" s="24" t="s">
        <v>209</v>
      </c>
      <c r="B250" s="24" t="s">
        <v>210</v>
      </c>
      <c r="C250" s="24" t="s">
        <v>211</v>
      </c>
      <c r="D250" s="24" t="s">
        <v>212</v>
      </c>
      <c r="E250" s="24" t="s">
        <v>223</v>
      </c>
      <c r="F250" s="24" t="s">
        <v>213</v>
      </c>
      <c r="G250" s="24" t="s">
        <v>214</v>
      </c>
      <c r="H250" s="24" t="s">
        <v>99</v>
      </c>
      <c r="I250" s="24" t="s">
        <v>235</v>
      </c>
      <c r="J250" s="25" t="s">
        <v>36</v>
      </c>
      <c r="K250" s="25"/>
      <c r="L250" s="25"/>
      <c r="M250" s="25"/>
      <c r="N250" s="25"/>
      <c r="O250" s="25"/>
      <c r="P250" s="25"/>
      <c r="Q250" s="25"/>
      <c r="R250" s="25"/>
      <c r="S250" s="25"/>
      <c r="T250" s="25"/>
      <c r="U250" s="25"/>
      <c r="V250" s="25"/>
      <c r="W250" s="25"/>
      <c r="X250" s="25"/>
      <c r="Y250" s="192">
        <v>850</v>
      </c>
      <c r="Z250" s="214">
        <v>0</v>
      </c>
      <c r="AA250" s="214">
        <v>0</v>
      </c>
    </row>
    <row r="251" spans="1:27" ht="84.75" hidden="1" customHeight="1" x14ac:dyDescent="0.25">
      <c r="A251" s="29" t="s">
        <v>209</v>
      </c>
      <c r="B251" s="29" t="s">
        <v>236</v>
      </c>
      <c r="C251" s="29" t="s">
        <v>26</v>
      </c>
      <c r="D251" s="29" t="s">
        <v>212</v>
      </c>
      <c r="E251" s="29" t="s">
        <v>223</v>
      </c>
      <c r="F251" s="29" t="s">
        <v>213</v>
      </c>
      <c r="G251" s="29" t="s">
        <v>214</v>
      </c>
      <c r="H251" s="29" t="s">
        <v>74</v>
      </c>
      <c r="I251" s="29" t="s">
        <v>237</v>
      </c>
      <c r="J251" s="30" t="s">
        <v>55</v>
      </c>
      <c r="K251" s="30" t="s">
        <v>32</v>
      </c>
      <c r="L251" s="30"/>
      <c r="M251" s="30"/>
      <c r="N251" s="30"/>
      <c r="O251" s="30" t="s">
        <v>238</v>
      </c>
      <c r="P251" s="30"/>
      <c r="Q251" s="30"/>
      <c r="R251" s="30"/>
      <c r="S251" s="30"/>
      <c r="T251" s="30"/>
      <c r="U251" s="30"/>
      <c r="V251" s="30"/>
      <c r="W251" s="30"/>
      <c r="X251" s="30"/>
      <c r="Y251" s="193">
        <v>25</v>
      </c>
      <c r="Z251" s="214">
        <v>0</v>
      </c>
      <c r="AA251" s="214">
        <v>0</v>
      </c>
    </row>
    <row r="252" spans="1:27" ht="84.75" hidden="1" customHeight="1" x14ac:dyDescent="0.25">
      <c r="A252" s="24" t="s">
        <v>209</v>
      </c>
      <c r="B252" s="24" t="s">
        <v>210</v>
      </c>
      <c r="C252" s="24" t="s">
        <v>211</v>
      </c>
      <c r="D252" s="24" t="s">
        <v>212</v>
      </c>
      <c r="E252" s="24" t="s">
        <v>223</v>
      </c>
      <c r="F252" s="24" t="s">
        <v>213</v>
      </c>
      <c r="G252" s="24" t="s">
        <v>214</v>
      </c>
      <c r="H252" s="24" t="s">
        <v>99</v>
      </c>
      <c r="I252" s="24" t="s">
        <v>239</v>
      </c>
      <c r="J252" s="25" t="s">
        <v>36</v>
      </c>
      <c r="K252" s="25"/>
      <c r="L252" s="25"/>
      <c r="M252" s="25"/>
      <c r="N252" s="25"/>
      <c r="O252" s="25"/>
      <c r="P252" s="25"/>
      <c r="Q252" s="25"/>
      <c r="R252" s="25"/>
      <c r="S252" s="25"/>
      <c r="T252" s="25"/>
      <c r="U252" s="25"/>
      <c r="V252" s="25"/>
      <c r="W252" s="25"/>
      <c r="X252" s="25"/>
      <c r="Y252" s="192">
        <v>133941</v>
      </c>
      <c r="Z252" s="214">
        <v>0</v>
      </c>
      <c r="AA252" s="214">
        <v>0.55000335968822089</v>
      </c>
    </row>
    <row r="253" spans="1:27" s="219" customFormat="1" ht="84.75" hidden="1" customHeight="1" x14ac:dyDescent="0.25">
      <c r="A253" s="244" t="s">
        <v>209</v>
      </c>
      <c r="B253" s="244" t="s">
        <v>25</v>
      </c>
      <c r="C253" s="244" t="s">
        <v>211</v>
      </c>
      <c r="D253" s="244" t="s">
        <v>212</v>
      </c>
      <c r="E253" s="244" t="s">
        <v>217</v>
      </c>
      <c r="F253" s="244" t="s">
        <v>213</v>
      </c>
      <c r="G253" s="244" t="s">
        <v>214</v>
      </c>
      <c r="H253" s="244" t="s">
        <v>215</v>
      </c>
      <c r="I253" s="245" t="s">
        <v>240</v>
      </c>
      <c r="J253" s="215" t="s">
        <v>10</v>
      </c>
      <c r="K253" s="215" t="s">
        <v>32</v>
      </c>
      <c r="L253" s="215"/>
      <c r="M253" s="215"/>
      <c r="N253" s="215"/>
      <c r="O253" s="215"/>
      <c r="P253" s="215"/>
      <c r="Q253" s="215"/>
      <c r="R253" s="215"/>
      <c r="S253" s="215"/>
      <c r="T253" s="215"/>
      <c r="U253" s="215"/>
      <c r="V253" s="215"/>
      <c r="W253" s="215"/>
      <c r="X253" s="215" t="s">
        <v>32</v>
      </c>
      <c r="Y253" s="220">
        <v>100</v>
      </c>
      <c r="Z253" s="214">
        <v>0.7</v>
      </c>
      <c r="AA253" s="214">
        <v>0.7</v>
      </c>
    </row>
    <row r="254" spans="1:27" s="219" customFormat="1" ht="84.75" hidden="1" customHeight="1" x14ac:dyDescent="0.25">
      <c r="A254" s="244" t="s">
        <v>209</v>
      </c>
      <c r="B254" s="244" t="s">
        <v>25</v>
      </c>
      <c r="C254" s="244" t="s">
        <v>211</v>
      </c>
      <c r="D254" s="244" t="s">
        <v>212</v>
      </c>
      <c r="E254" s="244" t="s">
        <v>217</v>
      </c>
      <c r="F254" s="244" t="s">
        <v>213</v>
      </c>
      <c r="G254" s="244" t="s">
        <v>214</v>
      </c>
      <c r="H254" s="244" t="s">
        <v>215</v>
      </c>
      <c r="I254" s="244" t="s">
        <v>241</v>
      </c>
      <c r="J254" s="215" t="s">
        <v>36</v>
      </c>
      <c r="K254" s="215"/>
      <c r="L254" s="215"/>
      <c r="M254" s="215"/>
      <c r="N254" s="215"/>
      <c r="O254" s="215"/>
      <c r="P254" s="215"/>
      <c r="Q254" s="215"/>
      <c r="R254" s="215"/>
      <c r="S254" s="215"/>
      <c r="T254" s="215"/>
      <c r="U254" s="215"/>
      <c r="V254" s="215"/>
      <c r="W254" s="215"/>
      <c r="X254" s="215"/>
      <c r="Y254" s="220">
        <v>100</v>
      </c>
      <c r="Z254" s="214">
        <v>0</v>
      </c>
      <c r="AA254" s="214">
        <v>0</v>
      </c>
    </row>
    <row r="255" spans="1:27" s="219" customFormat="1" ht="84.75" hidden="1" customHeight="1" x14ac:dyDescent="0.25">
      <c r="A255" s="244" t="s">
        <v>209</v>
      </c>
      <c r="B255" s="244" t="s">
        <v>25</v>
      </c>
      <c r="C255" s="244" t="s">
        <v>211</v>
      </c>
      <c r="D255" s="244" t="s">
        <v>212</v>
      </c>
      <c r="E255" s="244" t="s">
        <v>217</v>
      </c>
      <c r="F255" s="244" t="s">
        <v>213</v>
      </c>
      <c r="G255" s="244" t="s">
        <v>214</v>
      </c>
      <c r="H255" s="244" t="s">
        <v>215</v>
      </c>
      <c r="I255" s="244" t="s">
        <v>242</v>
      </c>
      <c r="J255" s="215" t="s">
        <v>36</v>
      </c>
      <c r="K255" s="215"/>
      <c r="L255" s="215"/>
      <c r="M255" s="215"/>
      <c r="N255" s="215"/>
      <c r="O255" s="215"/>
      <c r="P255" s="215"/>
      <c r="Q255" s="215"/>
      <c r="R255" s="215"/>
      <c r="S255" s="215"/>
      <c r="T255" s="215"/>
      <c r="U255" s="215"/>
      <c r="V255" s="215"/>
      <c r="W255" s="215"/>
      <c r="X255" s="215"/>
      <c r="Y255" s="220">
        <v>8</v>
      </c>
      <c r="Z255" s="214">
        <v>0.25</v>
      </c>
      <c r="AA255" s="214">
        <v>0.5</v>
      </c>
    </row>
    <row r="256" spans="1:27" s="219" customFormat="1" ht="84.75" hidden="1" customHeight="1" x14ac:dyDescent="0.25">
      <c r="A256" s="244" t="s">
        <v>209</v>
      </c>
      <c r="B256" s="244" t="s">
        <v>25</v>
      </c>
      <c r="C256" s="244" t="s">
        <v>211</v>
      </c>
      <c r="D256" s="244" t="s">
        <v>212</v>
      </c>
      <c r="E256" s="244" t="s">
        <v>217</v>
      </c>
      <c r="F256" s="244" t="s">
        <v>213</v>
      </c>
      <c r="G256" s="244" t="s">
        <v>175</v>
      </c>
      <c r="H256" s="244" t="s">
        <v>180</v>
      </c>
      <c r="I256" s="217" t="s">
        <v>243</v>
      </c>
      <c r="J256" s="215" t="s">
        <v>36</v>
      </c>
      <c r="K256" s="215"/>
      <c r="L256" s="215"/>
      <c r="M256" s="215"/>
      <c r="N256" s="215"/>
      <c r="O256" s="215"/>
      <c r="P256" s="215"/>
      <c r="Q256" s="215"/>
      <c r="R256" s="215"/>
      <c r="S256" s="215"/>
      <c r="T256" s="215"/>
      <c r="U256" s="215"/>
      <c r="V256" s="215"/>
      <c r="W256" s="215"/>
      <c r="X256" s="215"/>
      <c r="Y256" s="220">
        <v>100</v>
      </c>
      <c r="Z256" s="214">
        <v>0</v>
      </c>
      <c r="AA256" s="214">
        <v>0.2</v>
      </c>
    </row>
    <row r="257" spans="1:27" s="219" customFormat="1" ht="84.75" hidden="1" customHeight="1" x14ac:dyDescent="0.25">
      <c r="A257" s="244" t="s">
        <v>209</v>
      </c>
      <c r="B257" s="244" t="s">
        <v>25</v>
      </c>
      <c r="C257" s="244" t="s">
        <v>211</v>
      </c>
      <c r="D257" s="244" t="s">
        <v>212</v>
      </c>
      <c r="E257" s="244" t="s">
        <v>217</v>
      </c>
      <c r="F257" s="244" t="s">
        <v>213</v>
      </c>
      <c r="G257" s="244" t="s">
        <v>175</v>
      </c>
      <c r="H257" s="244" t="s">
        <v>180</v>
      </c>
      <c r="I257" s="244" t="s">
        <v>244</v>
      </c>
      <c r="J257" s="215" t="s">
        <v>36</v>
      </c>
      <c r="K257" s="215" t="s">
        <v>32</v>
      </c>
      <c r="L257" s="215"/>
      <c r="M257" s="215"/>
      <c r="N257" s="215"/>
      <c r="O257" s="215"/>
      <c r="P257" s="215"/>
      <c r="Q257" s="215"/>
      <c r="R257" s="215"/>
      <c r="S257" s="215"/>
      <c r="T257" s="215"/>
      <c r="U257" s="215"/>
      <c r="V257" s="215"/>
      <c r="W257" s="215"/>
      <c r="X257" s="215"/>
      <c r="Y257" s="220">
        <v>100</v>
      </c>
      <c r="Z257" s="214">
        <v>0.13</v>
      </c>
      <c r="AA257" s="214">
        <v>0.5</v>
      </c>
    </row>
    <row r="258" spans="1:27" ht="84.75" hidden="1" customHeight="1" x14ac:dyDescent="0.25">
      <c r="A258" s="24" t="s">
        <v>209</v>
      </c>
      <c r="B258" s="24" t="s">
        <v>210</v>
      </c>
      <c r="C258" s="24" t="s">
        <v>211</v>
      </c>
      <c r="D258" s="24" t="s">
        <v>212</v>
      </c>
      <c r="E258" s="24" t="s">
        <v>212</v>
      </c>
      <c r="F258" s="24" t="s">
        <v>213</v>
      </c>
      <c r="G258" s="24" t="s">
        <v>214</v>
      </c>
      <c r="H258" s="24" t="s">
        <v>215</v>
      </c>
      <c r="I258" s="24" t="s">
        <v>245</v>
      </c>
      <c r="J258" s="25" t="s">
        <v>36</v>
      </c>
      <c r="K258" s="25"/>
      <c r="L258" s="25"/>
      <c r="M258" s="25"/>
      <c r="N258" s="25"/>
      <c r="O258" s="25"/>
      <c r="P258" s="25"/>
      <c r="Q258" s="25"/>
      <c r="R258" s="25"/>
      <c r="S258" s="25"/>
      <c r="T258" s="25"/>
      <c r="U258" s="25"/>
      <c r="V258" s="25"/>
      <c r="W258" s="25"/>
      <c r="X258" s="25"/>
      <c r="Y258" s="192">
        <v>100</v>
      </c>
      <c r="Z258" s="214">
        <v>0</v>
      </c>
      <c r="AA258" s="214">
        <v>0</v>
      </c>
    </row>
    <row r="259" spans="1:27" ht="84.75" hidden="1" customHeight="1" x14ac:dyDescent="0.25">
      <c r="A259" s="29" t="s">
        <v>209</v>
      </c>
      <c r="B259" s="29" t="s">
        <v>210</v>
      </c>
      <c r="C259" s="29" t="s">
        <v>211</v>
      </c>
      <c r="D259" s="29" t="s">
        <v>212</v>
      </c>
      <c r="E259" s="29" t="s">
        <v>223</v>
      </c>
      <c r="F259" s="29" t="s">
        <v>213</v>
      </c>
      <c r="G259" s="29" t="s">
        <v>246</v>
      </c>
      <c r="H259" s="29" t="s">
        <v>215</v>
      </c>
      <c r="I259" s="29" t="s">
        <v>247</v>
      </c>
      <c r="J259" s="30" t="s">
        <v>10</v>
      </c>
      <c r="K259" s="30" t="s">
        <v>32</v>
      </c>
      <c r="L259" s="30"/>
      <c r="M259" s="30"/>
      <c r="N259" s="30"/>
      <c r="O259" s="30"/>
      <c r="P259" s="30"/>
      <c r="Q259" s="30"/>
      <c r="R259" s="30"/>
      <c r="S259" s="30"/>
      <c r="T259" s="30"/>
      <c r="U259" s="30"/>
      <c r="V259" s="30"/>
      <c r="W259" s="30"/>
      <c r="X259" s="30"/>
      <c r="Y259" s="193">
        <v>70000</v>
      </c>
      <c r="Z259" s="214">
        <v>0</v>
      </c>
      <c r="AA259" s="214">
        <v>0</v>
      </c>
    </row>
    <row r="260" spans="1:27" ht="84.75" hidden="1" customHeight="1" x14ac:dyDescent="0.25">
      <c r="A260" s="24" t="s">
        <v>209</v>
      </c>
      <c r="B260" s="24" t="s">
        <v>210</v>
      </c>
      <c r="C260" s="24" t="s">
        <v>211</v>
      </c>
      <c r="D260" s="24" t="s">
        <v>212</v>
      </c>
      <c r="E260" s="24" t="s">
        <v>212</v>
      </c>
      <c r="F260" s="24" t="s">
        <v>213</v>
      </c>
      <c r="G260" s="24" t="s">
        <v>246</v>
      </c>
      <c r="H260" s="24" t="s">
        <v>215</v>
      </c>
      <c r="I260" s="24" t="s">
        <v>248</v>
      </c>
      <c r="J260" s="25" t="s">
        <v>10</v>
      </c>
      <c r="K260" s="25" t="s">
        <v>32</v>
      </c>
      <c r="L260" s="25"/>
      <c r="M260" s="25"/>
      <c r="N260" s="25"/>
      <c r="O260" s="25"/>
      <c r="P260" s="25"/>
      <c r="Q260" s="25"/>
      <c r="R260" s="25"/>
      <c r="S260" s="25"/>
      <c r="T260" s="25"/>
      <c r="U260" s="25"/>
      <c r="V260" s="25"/>
      <c r="W260" s="25"/>
      <c r="X260" s="25"/>
      <c r="Y260" s="192">
        <v>100</v>
      </c>
      <c r="Z260" s="214">
        <v>0</v>
      </c>
      <c r="AA260" s="214">
        <v>0</v>
      </c>
    </row>
    <row r="261" spans="1:27" ht="84.75" hidden="1" customHeight="1" x14ac:dyDescent="0.25">
      <c r="A261" s="29" t="s">
        <v>209</v>
      </c>
      <c r="B261" s="29" t="s">
        <v>210</v>
      </c>
      <c r="C261" s="29" t="s">
        <v>211</v>
      </c>
      <c r="D261" s="29" t="s">
        <v>212</v>
      </c>
      <c r="E261" s="29" t="s">
        <v>223</v>
      </c>
      <c r="F261" s="29" t="s">
        <v>213</v>
      </c>
      <c r="G261" s="29" t="s">
        <v>214</v>
      </c>
      <c r="H261" s="29" t="s">
        <v>215</v>
      </c>
      <c r="I261" s="29" t="s">
        <v>249</v>
      </c>
      <c r="J261" s="30" t="s">
        <v>55</v>
      </c>
      <c r="K261" s="30" t="s">
        <v>32</v>
      </c>
      <c r="L261" s="30"/>
      <c r="M261" s="30"/>
      <c r="N261" s="30" t="s">
        <v>250</v>
      </c>
      <c r="O261" s="30"/>
      <c r="P261" s="30"/>
      <c r="Q261" s="30"/>
      <c r="R261" s="30"/>
      <c r="S261" s="30"/>
      <c r="T261" s="30"/>
      <c r="U261" s="30"/>
      <c r="V261" s="30"/>
      <c r="W261" s="30"/>
      <c r="X261" s="30"/>
      <c r="Y261" s="193">
        <v>79700</v>
      </c>
      <c r="Z261" s="214">
        <v>0</v>
      </c>
      <c r="AA261" s="214">
        <v>0.5</v>
      </c>
    </row>
    <row r="262" spans="1:27" ht="84.75" hidden="1" customHeight="1" x14ac:dyDescent="0.25">
      <c r="A262" s="24" t="s">
        <v>209</v>
      </c>
      <c r="B262" s="24" t="s">
        <v>210</v>
      </c>
      <c r="C262" s="24" t="s">
        <v>211</v>
      </c>
      <c r="D262" s="24" t="s">
        <v>212</v>
      </c>
      <c r="E262" s="24" t="s">
        <v>212</v>
      </c>
      <c r="F262" s="24" t="s">
        <v>213</v>
      </c>
      <c r="G262" s="24" t="s">
        <v>79</v>
      </c>
      <c r="H262" s="24" t="s">
        <v>227</v>
      </c>
      <c r="I262" s="24" t="s">
        <v>251</v>
      </c>
      <c r="J262" s="25" t="s">
        <v>55</v>
      </c>
      <c r="K262" s="25" t="s">
        <v>32</v>
      </c>
      <c r="L262" s="25"/>
      <c r="M262" s="25"/>
      <c r="N262" s="25" t="s">
        <v>140</v>
      </c>
      <c r="O262" s="25"/>
      <c r="P262" s="25"/>
      <c r="Q262" s="25"/>
      <c r="R262" s="25"/>
      <c r="S262" s="25"/>
      <c r="T262" s="25"/>
      <c r="U262" s="25"/>
      <c r="V262" s="25"/>
      <c r="W262" s="25"/>
      <c r="X262" s="25"/>
      <c r="Y262" s="192">
        <v>24</v>
      </c>
      <c r="Z262" s="214">
        <v>0</v>
      </c>
      <c r="AA262" s="214">
        <v>0</v>
      </c>
    </row>
    <row r="263" spans="1:27" ht="84.75" hidden="1" customHeight="1" x14ac:dyDescent="0.25">
      <c r="A263" s="29" t="s">
        <v>209</v>
      </c>
      <c r="B263" s="29" t="s">
        <v>210</v>
      </c>
      <c r="C263" s="29" t="s">
        <v>211</v>
      </c>
      <c r="D263" s="29" t="s">
        <v>212</v>
      </c>
      <c r="E263" s="29" t="s">
        <v>212</v>
      </c>
      <c r="F263" s="29" t="s">
        <v>213</v>
      </c>
      <c r="G263" s="29" t="s">
        <v>79</v>
      </c>
      <c r="H263" s="29" t="s">
        <v>227</v>
      </c>
      <c r="I263" s="29" t="s">
        <v>252</v>
      </c>
      <c r="J263" s="30" t="s">
        <v>10</v>
      </c>
      <c r="K263" s="30" t="s">
        <v>32</v>
      </c>
      <c r="L263" s="30"/>
      <c r="M263" s="30"/>
      <c r="N263" s="30"/>
      <c r="O263" s="30"/>
      <c r="P263" s="30"/>
      <c r="Q263" s="30"/>
      <c r="R263" s="30"/>
      <c r="S263" s="30"/>
      <c r="T263" s="30"/>
      <c r="U263" s="30"/>
      <c r="V263" s="30"/>
      <c r="W263" s="30"/>
      <c r="X263" s="30" t="s">
        <v>32</v>
      </c>
      <c r="Y263" s="193">
        <v>15</v>
      </c>
      <c r="Z263" s="214">
        <v>0</v>
      </c>
      <c r="AA263" s="214">
        <v>0.46666666666666667</v>
      </c>
    </row>
    <row r="264" spans="1:27" ht="84.75" hidden="1" customHeight="1" x14ac:dyDescent="0.25">
      <c r="A264" s="24" t="s">
        <v>209</v>
      </c>
      <c r="B264" s="24" t="s">
        <v>210</v>
      </c>
      <c r="C264" s="24" t="s">
        <v>211</v>
      </c>
      <c r="D264" s="24" t="s">
        <v>212</v>
      </c>
      <c r="E264" s="24" t="s">
        <v>212</v>
      </c>
      <c r="F264" s="24" t="s">
        <v>213</v>
      </c>
      <c r="G264" s="24" t="s">
        <v>79</v>
      </c>
      <c r="H264" s="24" t="s">
        <v>227</v>
      </c>
      <c r="I264" s="24" t="s">
        <v>253</v>
      </c>
      <c r="J264" s="25" t="s">
        <v>10</v>
      </c>
      <c r="K264" s="25" t="s">
        <v>221</v>
      </c>
      <c r="L264" s="25"/>
      <c r="M264" s="25" t="s">
        <v>32</v>
      </c>
      <c r="N264" s="25" t="s">
        <v>225</v>
      </c>
      <c r="O264" s="25" t="s">
        <v>32</v>
      </c>
      <c r="P264" s="25" t="s">
        <v>32</v>
      </c>
      <c r="Q264" s="25" t="s">
        <v>32</v>
      </c>
      <c r="R264" s="25" t="s">
        <v>32</v>
      </c>
      <c r="S264" s="25"/>
      <c r="T264" s="25"/>
      <c r="U264" s="25"/>
      <c r="V264" s="25"/>
      <c r="W264" s="25"/>
      <c r="X264" s="25"/>
      <c r="Y264" s="192">
        <v>3</v>
      </c>
      <c r="Z264" s="214">
        <v>0</v>
      </c>
      <c r="AA264" s="214">
        <v>0</v>
      </c>
    </row>
    <row r="265" spans="1:27" ht="84.75" hidden="1" customHeight="1" x14ac:dyDescent="0.25">
      <c r="A265" s="29" t="s">
        <v>209</v>
      </c>
      <c r="B265" s="29" t="s">
        <v>210</v>
      </c>
      <c r="C265" s="29" t="s">
        <v>211</v>
      </c>
      <c r="D265" s="29" t="s">
        <v>212</v>
      </c>
      <c r="E265" s="29" t="s">
        <v>223</v>
      </c>
      <c r="F265" s="29" t="s">
        <v>213</v>
      </c>
      <c r="G265" s="29" t="s">
        <v>79</v>
      </c>
      <c r="H265" s="29" t="s">
        <v>227</v>
      </c>
      <c r="I265" s="29" t="s">
        <v>254</v>
      </c>
      <c r="J265" s="30" t="s">
        <v>81</v>
      </c>
      <c r="K265" s="30"/>
      <c r="L265" s="30"/>
      <c r="M265" s="30" t="s">
        <v>32</v>
      </c>
      <c r="N265" s="30" t="s">
        <v>225</v>
      </c>
      <c r="O265" s="30" t="s">
        <v>32</v>
      </c>
      <c r="P265" s="30" t="s">
        <v>32</v>
      </c>
      <c r="Q265" s="30" t="s">
        <v>32</v>
      </c>
      <c r="R265" s="30" t="s">
        <v>32</v>
      </c>
      <c r="S265" s="30"/>
      <c r="T265" s="30"/>
      <c r="U265" s="30"/>
      <c r="V265" s="30"/>
      <c r="W265" s="30"/>
      <c r="X265" s="30"/>
      <c r="Y265" s="193">
        <v>2</v>
      </c>
      <c r="Z265" s="214">
        <v>0</v>
      </c>
      <c r="AA265" s="214">
        <v>0</v>
      </c>
    </row>
    <row r="266" spans="1:27" ht="84.75" hidden="1" customHeight="1" x14ac:dyDescent="0.25">
      <c r="A266" s="24" t="s">
        <v>209</v>
      </c>
      <c r="B266" s="24" t="s">
        <v>210</v>
      </c>
      <c r="C266" s="24" t="s">
        <v>211</v>
      </c>
      <c r="D266" s="24" t="s">
        <v>212</v>
      </c>
      <c r="E266" s="24" t="s">
        <v>223</v>
      </c>
      <c r="F266" s="24" t="s">
        <v>213</v>
      </c>
      <c r="G266" s="24" t="s">
        <v>79</v>
      </c>
      <c r="H266" s="24" t="s">
        <v>227</v>
      </c>
      <c r="I266" s="24" t="s">
        <v>255</v>
      </c>
      <c r="J266" s="25" t="s">
        <v>81</v>
      </c>
      <c r="K266" s="25"/>
      <c r="L266" s="25"/>
      <c r="M266" s="25"/>
      <c r="N266" s="25"/>
      <c r="O266" s="25"/>
      <c r="P266" s="25" t="s">
        <v>32</v>
      </c>
      <c r="Q266" s="25"/>
      <c r="R266" s="25"/>
      <c r="S266" s="25"/>
      <c r="T266" s="25"/>
      <c r="U266" s="25"/>
      <c r="V266" s="25"/>
      <c r="W266" s="25"/>
      <c r="X266" s="25"/>
      <c r="Y266" s="192">
        <v>100</v>
      </c>
      <c r="Z266" s="214">
        <v>0</v>
      </c>
      <c r="AA266" s="214">
        <v>0</v>
      </c>
    </row>
    <row r="267" spans="1:27" ht="84.75" hidden="1" customHeight="1" x14ac:dyDescent="0.25">
      <c r="A267" s="29" t="s">
        <v>209</v>
      </c>
      <c r="B267" s="29" t="s">
        <v>210</v>
      </c>
      <c r="C267" s="29" t="s">
        <v>211</v>
      </c>
      <c r="D267" s="29" t="s">
        <v>212</v>
      </c>
      <c r="E267" s="29" t="s">
        <v>223</v>
      </c>
      <c r="F267" s="29" t="s">
        <v>213</v>
      </c>
      <c r="G267" s="29" t="s">
        <v>214</v>
      </c>
      <c r="H267" s="29" t="s">
        <v>99</v>
      </c>
      <c r="I267" s="29" t="s">
        <v>256</v>
      </c>
      <c r="J267" s="30" t="s">
        <v>10</v>
      </c>
      <c r="K267" s="30"/>
      <c r="L267" s="30"/>
      <c r="M267" s="30" t="s">
        <v>257</v>
      </c>
      <c r="N267" s="30" t="s">
        <v>258</v>
      </c>
      <c r="O267" s="30" t="s">
        <v>32</v>
      </c>
      <c r="P267" s="30" t="s">
        <v>32</v>
      </c>
      <c r="Q267" s="30" t="s">
        <v>32</v>
      </c>
      <c r="R267" s="30" t="s">
        <v>32</v>
      </c>
      <c r="S267" s="30"/>
      <c r="T267" s="30"/>
      <c r="U267" s="30"/>
      <c r="V267" s="30"/>
      <c r="W267" s="30"/>
      <c r="X267" s="30"/>
      <c r="Y267" s="193">
        <v>75</v>
      </c>
      <c r="Z267" s="214">
        <v>0</v>
      </c>
      <c r="AA267" s="214">
        <v>0.5033333333333333</v>
      </c>
    </row>
    <row r="268" spans="1:27" ht="84.75" hidden="1" customHeight="1" x14ac:dyDescent="0.25">
      <c r="A268" s="24" t="s">
        <v>209</v>
      </c>
      <c r="B268" s="24" t="s">
        <v>210</v>
      </c>
      <c r="C268" s="24" t="s">
        <v>211</v>
      </c>
      <c r="D268" s="24" t="s">
        <v>212</v>
      </c>
      <c r="E268" s="24" t="s">
        <v>223</v>
      </c>
      <c r="F268" s="24" t="s">
        <v>213</v>
      </c>
      <c r="G268" s="24" t="s">
        <v>214</v>
      </c>
      <c r="H268" s="24" t="s">
        <v>99</v>
      </c>
      <c r="I268" s="24" t="s">
        <v>261</v>
      </c>
      <c r="J268" s="25" t="s">
        <v>55</v>
      </c>
      <c r="K268" s="25" t="s">
        <v>32</v>
      </c>
      <c r="L268" s="25"/>
      <c r="M268" s="25"/>
      <c r="N268" s="25"/>
      <c r="O268" s="25" t="s">
        <v>262</v>
      </c>
      <c r="P268" s="25"/>
      <c r="Q268" s="25"/>
      <c r="R268" s="25"/>
      <c r="S268" s="25"/>
      <c r="T268" s="25"/>
      <c r="U268" s="25"/>
      <c r="V268" s="25"/>
      <c r="W268" s="25"/>
      <c r="X268" s="25"/>
      <c r="Y268" s="192">
        <v>10</v>
      </c>
      <c r="Z268" s="214">
        <v>0</v>
      </c>
      <c r="AA268" s="214">
        <v>0</v>
      </c>
    </row>
    <row r="269" spans="1:27" ht="84.75" hidden="1" customHeight="1" x14ac:dyDescent="0.25">
      <c r="A269" s="29" t="s">
        <v>209</v>
      </c>
      <c r="B269" s="29" t="s">
        <v>210</v>
      </c>
      <c r="C269" s="29" t="s">
        <v>211</v>
      </c>
      <c r="D269" s="29" t="s">
        <v>212</v>
      </c>
      <c r="E269" s="29" t="s">
        <v>223</v>
      </c>
      <c r="F269" s="29" t="s">
        <v>213</v>
      </c>
      <c r="G269" s="29" t="s">
        <v>214</v>
      </c>
      <c r="H269" s="29" t="s">
        <v>99</v>
      </c>
      <c r="I269" s="29" t="s">
        <v>263</v>
      </c>
      <c r="J269" s="30" t="s">
        <v>10</v>
      </c>
      <c r="K269" s="30"/>
      <c r="L269" s="30"/>
      <c r="M269" s="30"/>
      <c r="N269" s="30"/>
      <c r="O269" s="30"/>
      <c r="P269" s="30" t="s">
        <v>32</v>
      </c>
      <c r="Q269" s="30"/>
      <c r="R269" s="30"/>
      <c r="S269" s="30"/>
      <c r="T269" s="30"/>
      <c r="U269" s="30"/>
      <c r="V269" s="30"/>
      <c r="W269" s="30"/>
      <c r="X269" s="30"/>
      <c r="Y269" s="193">
        <v>100</v>
      </c>
      <c r="Z269" s="214">
        <v>0</v>
      </c>
      <c r="AA269" s="214">
        <v>1</v>
      </c>
    </row>
    <row r="270" spans="1:27" ht="84.75" hidden="1" customHeight="1" x14ac:dyDescent="0.25">
      <c r="A270" s="24" t="s">
        <v>209</v>
      </c>
      <c r="B270" s="24" t="s">
        <v>210</v>
      </c>
      <c r="C270" s="24" t="s">
        <v>211</v>
      </c>
      <c r="D270" s="24" t="s">
        <v>212</v>
      </c>
      <c r="E270" s="24" t="s">
        <v>212</v>
      </c>
      <c r="F270" s="24" t="s">
        <v>213</v>
      </c>
      <c r="G270" s="24" t="s">
        <v>264</v>
      </c>
      <c r="H270" s="24" t="s">
        <v>265</v>
      </c>
      <c r="I270" s="24" t="s">
        <v>266</v>
      </c>
      <c r="J270" s="69" t="s">
        <v>63</v>
      </c>
      <c r="K270" s="25"/>
      <c r="L270" s="25" t="s">
        <v>267</v>
      </c>
      <c r="M270" s="25"/>
      <c r="N270" s="25"/>
      <c r="O270" s="25"/>
      <c r="P270" s="25"/>
      <c r="Q270" s="25"/>
      <c r="R270" s="25"/>
      <c r="S270" s="25"/>
      <c r="T270" s="25"/>
      <c r="U270" s="25"/>
      <c r="V270" s="25"/>
      <c r="W270" s="25"/>
      <c r="X270" s="25"/>
      <c r="Y270" s="192">
        <v>5</v>
      </c>
      <c r="Z270" s="214">
        <v>0.3</v>
      </c>
      <c r="AA270" s="214">
        <v>0.7</v>
      </c>
    </row>
    <row r="271" spans="1:27" ht="84.75" hidden="1" customHeight="1" x14ac:dyDescent="0.25">
      <c r="A271" s="29" t="s">
        <v>209</v>
      </c>
      <c r="B271" s="29" t="s">
        <v>210</v>
      </c>
      <c r="C271" s="29" t="s">
        <v>211</v>
      </c>
      <c r="D271" s="29" t="s">
        <v>212</v>
      </c>
      <c r="E271" s="29" t="s">
        <v>223</v>
      </c>
      <c r="F271" s="29" t="s">
        <v>213</v>
      </c>
      <c r="G271" s="29" t="s">
        <v>214</v>
      </c>
      <c r="H271" s="29" t="s">
        <v>215</v>
      </c>
      <c r="I271" s="29" t="s">
        <v>268</v>
      </c>
      <c r="J271" s="30" t="s">
        <v>36</v>
      </c>
      <c r="K271" s="30"/>
      <c r="L271" s="30"/>
      <c r="M271" s="30"/>
      <c r="N271" s="30"/>
      <c r="O271" s="30"/>
      <c r="P271" s="30"/>
      <c r="Q271" s="30"/>
      <c r="R271" s="30"/>
      <c r="S271" s="30" t="s">
        <v>32</v>
      </c>
      <c r="T271" s="30"/>
      <c r="U271" s="30"/>
      <c r="V271" s="30"/>
      <c r="W271" s="30"/>
      <c r="X271" s="30"/>
      <c r="Y271" s="193">
        <v>100</v>
      </c>
      <c r="Z271" s="214">
        <v>0</v>
      </c>
      <c r="AA271" s="214">
        <v>0</v>
      </c>
    </row>
    <row r="272" spans="1:27" ht="84.75" hidden="1" customHeight="1" x14ac:dyDescent="0.25">
      <c r="A272" s="24" t="s">
        <v>209</v>
      </c>
      <c r="B272" s="24" t="s">
        <v>210</v>
      </c>
      <c r="C272" s="24" t="s">
        <v>211</v>
      </c>
      <c r="D272" s="24" t="s">
        <v>212</v>
      </c>
      <c r="E272" s="24" t="s">
        <v>223</v>
      </c>
      <c r="F272" s="24" t="s">
        <v>213</v>
      </c>
      <c r="G272" s="24" t="s">
        <v>214</v>
      </c>
      <c r="H272" s="24" t="s">
        <v>215</v>
      </c>
      <c r="I272" s="24" t="s">
        <v>269</v>
      </c>
      <c r="J272" s="25" t="s">
        <v>10</v>
      </c>
      <c r="K272" s="25" t="s">
        <v>32</v>
      </c>
      <c r="L272" s="25"/>
      <c r="M272" s="25"/>
      <c r="N272" s="25"/>
      <c r="O272" s="25"/>
      <c r="P272" s="25"/>
      <c r="Q272" s="25"/>
      <c r="R272" s="25"/>
      <c r="S272" s="25"/>
      <c r="T272" s="25"/>
      <c r="U272" s="25"/>
      <c r="V272" s="25"/>
      <c r="W272" s="25"/>
      <c r="X272" s="25"/>
      <c r="Y272" s="192">
        <v>481320</v>
      </c>
      <c r="Z272" s="214">
        <v>0</v>
      </c>
      <c r="AA272" s="214">
        <v>0</v>
      </c>
    </row>
    <row r="273" spans="1:27" ht="84.75" hidden="1" customHeight="1" x14ac:dyDescent="0.25">
      <c r="A273" s="29" t="s">
        <v>209</v>
      </c>
      <c r="B273" s="29" t="s">
        <v>210</v>
      </c>
      <c r="C273" s="29" t="s">
        <v>211</v>
      </c>
      <c r="D273" s="29" t="s">
        <v>212</v>
      </c>
      <c r="E273" s="29" t="s">
        <v>212</v>
      </c>
      <c r="F273" s="29" t="s">
        <v>213</v>
      </c>
      <c r="G273" s="29" t="s">
        <v>264</v>
      </c>
      <c r="H273" s="29" t="s">
        <v>265</v>
      </c>
      <c r="I273" s="29" t="s">
        <v>270</v>
      </c>
      <c r="J273" s="30" t="s">
        <v>36</v>
      </c>
      <c r="K273" s="30"/>
      <c r="L273" s="30"/>
      <c r="M273" s="30" t="s">
        <v>32</v>
      </c>
      <c r="N273" s="30"/>
      <c r="O273" s="30"/>
      <c r="P273" s="30"/>
      <c r="Q273" s="30"/>
      <c r="R273" s="30"/>
      <c r="S273" s="30"/>
      <c r="T273" s="30"/>
      <c r="U273" s="30" t="s">
        <v>32</v>
      </c>
      <c r="V273" s="30"/>
      <c r="W273" s="30"/>
      <c r="X273" s="30"/>
      <c r="Y273" s="193">
        <v>100</v>
      </c>
      <c r="Z273" s="214">
        <v>0</v>
      </c>
      <c r="AA273" s="214">
        <v>0</v>
      </c>
    </row>
    <row r="274" spans="1:27" ht="84.75" hidden="1" customHeight="1" x14ac:dyDescent="0.25">
      <c r="A274" s="24" t="s">
        <v>209</v>
      </c>
      <c r="B274" s="24" t="s">
        <v>210</v>
      </c>
      <c r="C274" s="24" t="s">
        <v>211</v>
      </c>
      <c r="D274" s="24" t="s">
        <v>212</v>
      </c>
      <c r="E274" s="24" t="s">
        <v>212</v>
      </c>
      <c r="F274" s="24" t="s">
        <v>213</v>
      </c>
      <c r="G274" s="24" t="s">
        <v>214</v>
      </c>
      <c r="H274" s="24" t="s">
        <v>215</v>
      </c>
      <c r="I274" s="24" t="s">
        <v>271</v>
      </c>
      <c r="J274" s="69" t="s">
        <v>63</v>
      </c>
      <c r="K274" s="25"/>
      <c r="L274" s="25"/>
      <c r="M274" s="25"/>
      <c r="N274" s="25"/>
      <c r="O274" s="25"/>
      <c r="P274" s="25"/>
      <c r="Q274" s="25"/>
      <c r="R274" s="25"/>
      <c r="S274" s="25"/>
      <c r="T274" s="25"/>
      <c r="U274" s="25"/>
      <c r="V274" s="25"/>
      <c r="W274" s="25"/>
      <c r="X274" s="25" t="s">
        <v>32</v>
      </c>
      <c r="Y274" s="192">
        <v>63</v>
      </c>
      <c r="Z274" s="214">
        <v>0</v>
      </c>
      <c r="AA274" s="214">
        <v>0.50793650793650791</v>
      </c>
    </row>
    <row r="275" spans="1:27" ht="84.75" hidden="1" customHeight="1" x14ac:dyDescent="0.25">
      <c r="A275" s="29" t="s">
        <v>209</v>
      </c>
      <c r="B275" s="29" t="s">
        <v>210</v>
      </c>
      <c r="C275" s="29" t="s">
        <v>26</v>
      </c>
      <c r="D275" s="29" t="s">
        <v>212</v>
      </c>
      <c r="E275" s="29" t="s">
        <v>212</v>
      </c>
      <c r="F275" s="29" t="s">
        <v>213</v>
      </c>
      <c r="G275" s="29" t="s">
        <v>264</v>
      </c>
      <c r="H275" s="29" t="s">
        <v>265</v>
      </c>
      <c r="I275" s="29" t="s">
        <v>1115</v>
      </c>
      <c r="J275" s="30" t="s">
        <v>10</v>
      </c>
      <c r="K275" s="30" t="s">
        <v>32</v>
      </c>
      <c r="L275" s="30">
        <v>3866</v>
      </c>
      <c r="M275" s="30"/>
      <c r="N275" s="30"/>
      <c r="O275" s="30"/>
      <c r="P275" s="30"/>
      <c r="Q275" s="30"/>
      <c r="R275" s="30"/>
      <c r="S275" s="30"/>
      <c r="T275" s="30"/>
      <c r="U275" s="30"/>
      <c r="V275" s="30"/>
      <c r="W275" s="30"/>
      <c r="X275" s="30"/>
      <c r="Y275" s="193">
        <v>3</v>
      </c>
      <c r="Z275" s="214">
        <v>0</v>
      </c>
      <c r="AA275" s="214">
        <v>0.33333333333333331</v>
      </c>
    </row>
    <row r="276" spans="1:27" ht="84.75" hidden="1" customHeight="1" x14ac:dyDescent="0.25">
      <c r="A276" s="173" t="s">
        <v>209</v>
      </c>
      <c r="B276" s="174" t="s">
        <v>210</v>
      </c>
      <c r="C276" s="174" t="s">
        <v>211</v>
      </c>
      <c r="D276" s="174" t="s">
        <v>212</v>
      </c>
      <c r="E276" s="174" t="s">
        <v>223</v>
      </c>
      <c r="F276" s="174" t="s">
        <v>213</v>
      </c>
      <c r="G276" s="174" t="s">
        <v>264</v>
      </c>
      <c r="H276" s="174" t="s">
        <v>265</v>
      </c>
      <c r="I276" s="175" t="s">
        <v>1122</v>
      </c>
      <c r="J276" s="177" t="s">
        <v>10</v>
      </c>
      <c r="K276" s="177" t="s">
        <v>32</v>
      </c>
      <c r="L276" s="177"/>
      <c r="M276" s="177"/>
      <c r="N276" s="177"/>
      <c r="O276" s="177"/>
      <c r="P276" s="177"/>
      <c r="Q276" s="177"/>
      <c r="R276" s="177"/>
      <c r="S276" s="177"/>
      <c r="T276" s="177"/>
      <c r="U276" s="177"/>
      <c r="V276" s="177"/>
      <c r="W276" s="177"/>
      <c r="X276" s="177"/>
      <c r="Y276" s="212">
        <v>20</v>
      </c>
      <c r="Z276" s="214">
        <v>0</v>
      </c>
      <c r="AA276" s="214">
        <v>0</v>
      </c>
    </row>
    <row r="280" spans="1:27" x14ac:dyDescent="0.25">
      <c r="Z280" s="182">
        <f>+AVERAGE(Z209:Z211)</f>
        <v>0.60297309157552059</v>
      </c>
      <c r="AA280" s="182">
        <f>+AVERAGE(AA209:AA211)</f>
        <v>0.67623800678200918</v>
      </c>
    </row>
    <row r="281" spans="1:27" x14ac:dyDescent="0.25">
      <c r="Y281" s="184" t="e">
        <f>Y77-#REF!</f>
        <v>#REF!</v>
      </c>
    </row>
    <row r="285" spans="1:27" x14ac:dyDescent="0.25">
      <c r="N285">
        <f>1390000-214000</f>
        <v>1176000</v>
      </c>
    </row>
  </sheetData>
  <pageMargins left="0.7" right="0.7" top="0.75" bottom="0.75" header="0.3" footer="0.3"/>
  <drawing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9B652920A4C242943DFDF4BAD58276" ma:contentTypeVersion="13" ma:contentTypeDescription="Crear nuevo documento." ma:contentTypeScope="" ma:versionID="9d42e5822ab8083f4a38243e958f6ab1">
  <xsd:schema xmlns:xsd="http://www.w3.org/2001/XMLSchema" xmlns:xs="http://www.w3.org/2001/XMLSchema" xmlns:p="http://schemas.microsoft.com/office/2006/metadata/properties" xmlns:ns3="749ec253-be0e-40fc-9b26-cd0e87a3ef84" xmlns:ns4="d1933cc1-0a56-450c-9a66-d2b1b83a81c2" targetNamespace="http://schemas.microsoft.com/office/2006/metadata/properties" ma:root="true" ma:fieldsID="0783043c3cff13f742454fe005796d2f" ns3:_="" ns4:_="">
    <xsd:import namespace="749ec253-be0e-40fc-9b26-cd0e87a3ef84"/>
    <xsd:import namespace="d1933cc1-0a56-450c-9a66-d2b1b83a81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ec253-be0e-40fc-9b26-cd0e87a3e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933cc1-0a56-450c-9a66-d2b1b83a81c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8CA0BE-587D-4E3B-A8F7-16E246C6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ec253-be0e-40fc-9b26-cd0e87a3ef84"/>
    <ds:schemaRef ds:uri="d1933cc1-0a56-450c-9a66-d2b1b83a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799472-449B-426D-A086-5B4E6FC092F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C9189B6-E76F-4397-A3CC-0CCDA4B28A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TODAS LAS DIMENSIONES</vt:lpstr>
      <vt:lpstr>Consolidado</vt:lpstr>
      <vt:lpstr>PAI MEN Junio</vt:lpstr>
      <vt:lpstr>PAI JUNIO</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2020-04-30T04:31:11Z</dcterms:created>
  <dcterms:modified xsi:type="dcterms:W3CDTF">2020-08-25T14:06:00Z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0x0101009E9B652920A4C242943DFDF4BAD58276</vt:lpwstr>
  </property>
</Properties>
</file>