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Trasferencias\Julio\"/>
    </mc:Choice>
  </mc:AlternateContent>
  <bookViews>
    <workbookView xWindow="120" yWindow="3975" windowWidth="15195" windowHeight="4230" tabRatio="688"/>
  </bookViews>
  <sheets>
    <sheet name="Otras Transf_Universidad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IS2008">#REF!</definedName>
    <definedName name="_xlnm._FilterDatabase" localSheetId="0" hidden="1">'Otras Transf_Universidades'!$A$3:$AU$57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P25" i="1" l="1"/>
  <c r="AP30" i="1"/>
  <c r="AP34" i="1"/>
  <c r="AP35" i="1"/>
  <c r="AP37" i="1"/>
  <c r="AP47" i="1"/>
  <c r="AR56" i="1" l="1"/>
  <c r="AQ56" i="1"/>
  <c r="AP56" i="1"/>
  <c r="AJ56" i="1" l="1"/>
  <c r="AK56" i="1"/>
  <c r="AL56" i="1" l="1"/>
  <c r="AF4" i="1"/>
  <c r="AF5" i="1"/>
  <c r="AF6" i="1"/>
  <c r="AF7" i="1"/>
  <c r="AF9" i="1"/>
  <c r="AF10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 l="1"/>
  <c r="AE56" i="1"/>
  <c r="AD56" i="1"/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AI5" i="1" s="1"/>
  <c r="AO5" i="1" s="1"/>
  <c r="AU5" i="1" s="1"/>
  <c r="K6" i="1"/>
  <c r="Q6" i="1" s="1"/>
  <c r="W6" i="1" s="1"/>
  <c r="AC6" i="1" s="1"/>
  <c r="AI6" i="1" s="1"/>
  <c r="AO6" i="1" s="1"/>
  <c r="AU6" i="1" s="1"/>
  <c r="K7" i="1"/>
  <c r="Q7" i="1" s="1"/>
  <c r="W7" i="1" s="1"/>
  <c r="AC7" i="1" s="1"/>
  <c r="AI7" i="1" s="1"/>
  <c r="AO7" i="1" s="1"/>
  <c r="AU7" i="1" s="1"/>
  <c r="K8" i="1"/>
  <c r="Q8" i="1" s="1"/>
  <c r="W8" i="1" s="1"/>
  <c r="AC8" i="1" s="1"/>
  <c r="AI8" i="1" s="1"/>
  <c r="AO8" i="1" s="1"/>
  <c r="AU8" i="1" s="1"/>
  <c r="K9" i="1"/>
  <c r="Q9" i="1" s="1"/>
  <c r="W9" i="1" s="1"/>
  <c r="AC9" i="1" s="1"/>
  <c r="AI9" i="1" s="1"/>
  <c r="AO9" i="1" s="1"/>
  <c r="AU9" i="1" s="1"/>
  <c r="K10" i="1"/>
  <c r="Q10" i="1" s="1"/>
  <c r="W10" i="1" s="1"/>
  <c r="AC10" i="1" s="1"/>
  <c r="AI10" i="1" s="1"/>
  <c r="AO10" i="1" s="1"/>
  <c r="AU10" i="1" s="1"/>
  <c r="K12" i="1"/>
  <c r="Q12" i="1" s="1"/>
  <c r="W12" i="1" s="1"/>
  <c r="AC12" i="1" s="1"/>
  <c r="AI12" i="1" s="1"/>
  <c r="AO12" i="1" s="1"/>
  <c r="AU12" i="1" s="1"/>
  <c r="K13" i="1"/>
  <c r="Q13" i="1" s="1"/>
  <c r="W13" i="1" s="1"/>
  <c r="AC13" i="1" s="1"/>
  <c r="AI13" i="1" s="1"/>
  <c r="AO13" i="1" s="1"/>
  <c r="AU13" i="1" s="1"/>
  <c r="K14" i="1"/>
  <c r="Q14" i="1" s="1"/>
  <c r="W14" i="1" s="1"/>
  <c r="AC14" i="1" s="1"/>
  <c r="AI14" i="1" s="1"/>
  <c r="AO14" i="1" s="1"/>
  <c r="AU14" i="1" s="1"/>
  <c r="K15" i="1"/>
  <c r="Q15" i="1" s="1"/>
  <c r="W15" i="1" s="1"/>
  <c r="AC15" i="1" s="1"/>
  <c r="AI15" i="1" s="1"/>
  <c r="AO15" i="1" s="1"/>
  <c r="AU15" i="1" s="1"/>
  <c r="K16" i="1"/>
  <c r="Q16" i="1" s="1"/>
  <c r="W16" i="1" s="1"/>
  <c r="AC16" i="1" s="1"/>
  <c r="AI16" i="1" s="1"/>
  <c r="AO16" i="1" s="1"/>
  <c r="AU16" i="1" s="1"/>
  <c r="K17" i="1"/>
  <c r="Q17" i="1" s="1"/>
  <c r="W17" i="1" s="1"/>
  <c r="AC17" i="1" s="1"/>
  <c r="AI17" i="1" s="1"/>
  <c r="AO17" i="1" s="1"/>
  <c r="AU17" i="1" s="1"/>
  <c r="K18" i="1"/>
  <c r="Q18" i="1" s="1"/>
  <c r="W18" i="1" s="1"/>
  <c r="AC18" i="1" s="1"/>
  <c r="AI18" i="1" s="1"/>
  <c r="AO18" i="1" s="1"/>
  <c r="AU18" i="1" s="1"/>
  <c r="K19" i="1"/>
  <c r="Q19" i="1" s="1"/>
  <c r="W19" i="1" s="1"/>
  <c r="AC19" i="1" s="1"/>
  <c r="AI19" i="1" s="1"/>
  <c r="AO19" i="1" s="1"/>
  <c r="AU19" i="1" s="1"/>
  <c r="K20" i="1"/>
  <c r="Q20" i="1" s="1"/>
  <c r="W20" i="1" s="1"/>
  <c r="AC20" i="1" s="1"/>
  <c r="AI20" i="1" s="1"/>
  <c r="AO20" i="1" s="1"/>
  <c r="AU20" i="1" s="1"/>
  <c r="K21" i="1"/>
  <c r="Q21" i="1" s="1"/>
  <c r="W21" i="1" s="1"/>
  <c r="AC21" i="1" s="1"/>
  <c r="AI21" i="1" s="1"/>
  <c r="AO21" i="1" s="1"/>
  <c r="AU21" i="1" s="1"/>
  <c r="K22" i="1"/>
  <c r="Q22" i="1" s="1"/>
  <c r="W22" i="1" s="1"/>
  <c r="AC22" i="1" s="1"/>
  <c r="AI22" i="1" s="1"/>
  <c r="AO22" i="1" s="1"/>
  <c r="AU22" i="1" s="1"/>
  <c r="K23" i="1"/>
  <c r="Q23" i="1" s="1"/>
  <c r="W23" i="1" s="1"/>
  <c r="AC23" i="1" s="1"/>
  <c r="AI23" i="1" s="1"/>
  <c r="AO23" i="1" s="1"/>
  <c r="AU23" i="1" s="1"/>
  <c r="K24" i="1"/>
  <c r="Q24" i="1" s="1"/>
  <c r="W24" i="1" s="1"/>
  <c r="AC24" i="1" s="1"/>
  <c r="AI24" i="1" s="1"/>
  <c r="AO24" i="1" s="1"/>
  <c r="AU24" i="1" s="1"/>
  <c r="K25" i="1"/>
  <c r="Q25" i="1" s="1"/>
  <c r="W25" i="1" s="1"/>
  <c r="AC25" i="1" s="1"/>
  <c r="AI25" i="1" s="1"/>
  <c r="AO25" i="1" s="1"/>
  <c r="AU25" i="1" s="1"/>
  <c r="K26" i="1"/>
  <c r="Q26" i="1" s="1"/>
  <c r="W26" i="1" s="1"/>
  <c r="AC26" i="1" s="1"/>
  <c r="AI26" i="1" s="1"/>
  <c r="AO26" i="1" s="1"/>
  <c r="AU26" i="1" s="1"/>
  <c r="K27" i="1"/>
  <c r="Q27" i="1" s="1"/>
  <c r="W27" i="1" s="1"/>
  <c r="AC27" i="1" s="1"/>
  <c r="AI27" i="1" s="1"/>
  <c r="AO27" i="1" s="1"/>
  <c r="AU27" i="1" s="1"/>
  <c r="K28" i="1"/>
  <c r="Q28" i="1" s="1"/>
  <c r="W28" i="1" s="1"/>
  <c r="AC28" i="1" s="1"/>
  <c r="AI28" i="1" s="1"/>
  <c r="AO28" i="1" s="1"/>
  <c r="AU28" i="1" s="1"/>
  <c r="K29" i="1"/>
  <c r="Q29" i="1" s="1"/>
  <c r="W29" i="1" s="1"/>
  <c r="AC29" i="1" s="1"/>
  <c r="AI29" i="1" s="1"/>
  <c r="AO29" i="1" s="1"/>
  <c r="AU29" i="1" s="1"/>
  <c r="K30" i="1"/>
  <c r="Q30" i="1" s="1"/>
  <c r="W30" i="1" s="1"/>
  <c r="AC30" i="1" s="1"/>
  <c r="AI30" i="1" s="1"/>
  <c r="AO30" i="1" s="1"/>
  <c r="AU30" i="1" s="1"/>
  <c r="K31" i="1"/>
  <c r="Q31" i="1" s="1"/>
  <c r="W31" i="1" s="1"/>
  <c r="AC31" i="1" s="1"/>
  <c r="AI31" i="1" s="1"/>
  <c r="AO31" i="1" s="1"/>
  <c r="AU31" i="1" s="1"/>
  <c r="K32" i="1"/>
  <c r="Q32" i="1" s="1"/>
  <c r="W32" i="1" s="1"/>
  <c r="AC32" i="1" s="1"/>
  <c r="AI32" i="1" s="1"/>
  <c r="AO32" i="1" s="1"/>
  <c r="AU32" i="1" s="1"/>
  <c r="K33" i="1"/>
  <c r="Q33" i="1" s="1"/>
  <c r="W33" i="1" s="1"/>
  <c r="AC33" i="1" s="1"/>
  <c r="AI33" i="1" s="1"/>
  <c r="AO33" i="1" s="1"/>
  <c r="AU33" i="1" s="1"/>
  <c r="K34" i="1"/>
  <c r="Q34" i="1" s="1"/>
  <c r="W34" i="1" s="1"/>
  <c r="AC34" i="1" s="1"/>
  <c r="AI34" i="1" s="1"/>
  <c r="AO34" i="1" s="1"/>
  <c r="AU34" i="1" s="1"/>
  <c r="K35" i="1"/>
  <c r="Q35" i="1" s="1"/>
  <c r="W35" i="1" s="1"/>
  <c r="AC35" i="1" s="1"/>
  <c r="AI35" i="1" s="1"/>
  <c r="AO35" i="1" s="1"/>
  <c r="AU35" i="1" s="1"/>
  <c r="K36" i="1"/>
  <c r="Q36" i="1" s="1"/>
  <c r="W36" i="1" s="1"/>
  <c r="AC36" i="1" s="1"/>
  <c r="AI36" i="1" s="1"/>
  <c r="AO36" i="1" s="1"/>
  <c r="AU36" i="1" s="1"/>
  <c r="K37" i="1"/>
  <c r="Q37" i="1" s="1"/>
  <c r="W37" i="1" s="1"/>
  <c r="AC37" i="1" s="1"/>
  <c r="AI37" i="1" s="1"/>
  <c r="AO37" i="1" s="1"/>
  <c r="AU37" i="1" s="1"/>
  <c r="K38" i="1"/>
  <c r="Q38" i="1" s="1"/>
  <c r="W38" i="1" s="1"/>
  <c r="AC38" i="1" s="1"/>
  <c r="AI38" i="1" s="1"/>
  <c r="AO38" i="1" s="1"/>
  <c r="AU38" i="1" s="1"/>
  <c r="K39" i="1"/>
  <c r="Q39" i="1" s="1"/>
  <c r="W39" i="1" s="1"/>
  <c r="AC39" i="1" s="1"/>
  <c r="AI39" i="1" s="1"/>
  <c r="AO39" i="1" s="1"/>
  <c r="AU39" i="1" s="1"/>
  <c r="K40" i="1"/>
  <c r="Q40" i="1" s="1"/>
  <c r="W40" i="1" s="1"/>
  <c r="AC40" i="1" s="1"/>
  <c r="AI40" i="1" s="1"/>
  <c r="AO40" i="1" s="1"/>
  <c r="AU40" i="1" s="1"/>
  <c r="K41" i="1"/>
  <c r="Q41" i="1" s="1"/>
  <c r="W41" i="1" s="1"/>
  <c r="AC41" i="1" s="1"/>
  <c r="AI41" i="1" s="1"/>
  <c r="AO41" i="1" s="1"/>
  <c r="AU41" i="1" s="1"/>
  <c r="K42" i="1"/>
  <c r="Q42" i="1" s="1"/>
  <c r="W42" i="1" s="1"/>
  <c r="AC42" i="1" s="1"/>
  <c r="AI42" i="1" s="1"/>
  <c r="AO42" i="1" s="1"/>
  <c r="AU42" i="1" s="1"/>
  <c r="K43" i="1"/>
  <c r="Q43" i="1" s="1"/>
  <c r="W43" i="1" s="1"/>
  <c r="AC43" i="1" s="1"/>
  <c r="AI43" i="1" s="1"/>
  <c r="AO43" i="1" s="1"/>
  <c r="AU43" i="1" s="1"/>
  <c r="K44" i="1"/>
  <c r="Q44" i="1" s="1"/>
  <c r="W44" i="1" s="1"/>
  <c r="AC44" i="1" s="1"/>
  <c r="AI44" i="1" s="1"/>
  <c r="AO44" i="1" s="1"/>
  <c r="AU44" i="1" s="1"/>
  <c r="K45" i="1"/>
  <c r="Q45" i="1" s="1"/>
  <c r="W45" i="1" s="1"/>
  <c r="AC45" i="1" s="1"/>
  <c r="AI45" i="1" s="1"/>
  <c r="AO45" i="1" s="1"/>
  <c r="AU45" i="1" s="1"/>
  <c r="K46" i="1"/>
  <c r="Q46" i="1" s="1"/>
  <c r="W46" i="1" s="1"/>
  <c r="AC46" i="1" s="1"/>
  <c r="AI46" i="1" s="1"/>
  <c r="AO46" i="1" s="1"/>
  <c r="AU46" i="1" s="1"/>
  <c r="K47" i="1"/>
  <c r="Q47" i="1" s="1"/>
  <c r="W47" i="1" s="1"/>
  <c r="AC47" i="1" s="1"/>
  <c r="AI47" i="1" s="1"/>
  <c r="AO47" i="1" s="1"/>
  <c r="AU47" i="1" s="1"/>
  <c r="K48" i="1"/>
  <c r="Q48" i="1" s="1"/>
  <c r="W48" i="1" s="1"/>
  <c r="AC48" i="1" s="1"/>
  <c r="AI48" i="1" s="1"/>
  <c r="AO48" i="1" s="1"/>
  <c r="AU48" i="1" s="1"/>
  <c r="K49" i="1"/>
  <c r="Q49" i="1" s="1"/>
  <c r="W49" i="1" s="1"/>
  <c r="AC49" i="1" s="1"/>
  <c r="AI49" i="1" s="1"/>
  <c r="AO49" i="1" s="1"/>
  <c r="AU49" i="1" s="1"/>
  <c r="K50" i="1"/>
  <c r="Q50" i="1" s="1"/>
  <c r="W50" i="1" s="1"/>
  <c r="AC50" i="1" s="1"/>
  <c r="AI50" i="1" s="1"/>
  <c r="AO50" i="1" s="1"/>
  <c r="AU50" i="1" s="1"/>
  <c r="K51" i="1"/>
  <c r="Q51" i="1" s="1"/>
  <c r="W51" i="1" s="1"/>
  <c r="AC51" i="1" s="1"/>
  <c r="AI51" i="1" s="1"/>
  <c r="AO51" i="1" s="1"/>
  <c r="AU51" i="1" s="1"/>
  <c r="K52" i="1"/>
  <c r="Q52" i="1" s="1"/>
  <c r="W52" i="1" s="1"/>
  <c r="AC52" i="1" s="1"/>
  <c r="AI52" i="1" s="1"/>
  <c r="AO52" i="1" s="1"/>
  <c r="AU52" i="1" s="1"/>
  <c r="K53" i="1"/>
  <c r="Q53" i="1" s="1"/>
  <c r="W53" i="1" s="1"/>
  <c r="AC53" i="1" s="1"/>
  <c r="AI53" i="1" s="1"/>
  <c r="AO53" i="1" s="1"/>
  <c r="AU53" i="1" s="1"/>
  <c r="K54" i="1"/>
  <c r="Q54" i="1" s="1"/>
  <c r="W54" i="1" s="1"/>
  <c r="AC54" i="1" s="1"/>
  <c r="AI54" i="1" s="1"/>
  <c r="AO54" i="1" s="1"/>
  <c r="AU54" i="1" s="1"/>
  <c r="K55" i="1"/>
  <c r="Q55" i="1" s="1"/>
  <c r="W55" i="1" s="1"/>
  <c r="AC55" i="1" s="1"/>
  <c r="AI55" i="1" s="1"/>
  <c r="AO55" i="1" s="1"/>
  <c r="AU55" i="1" s="1"/>
  <c r="I25" i="1"/>
  <c r="O25" i="1" s="1"/>
  <c r="U25" i="1" s="1"/>
  <c r="AA25" i="1" s="1"/>
  <c r="AG25" i="1" s="1"/>
  <c r="AM25" i="1" s="1"/>
  <c r="AS25" i="1" s="1"/>
  <c r="I7" i="1"/>
  <c r="O7" i="1" s="1"/>
  <c r="U7" i="1" s="1"/>
  <c r="AA7" i="1" s="1"/>
  <c r="AG7" i="1" s="1"/>
  <c r="AM7" i="1" s="1"/>
  <c r="AS7" i="1" s="1"/>
  <c r="I8" i="1"/>
  <c r="O8" i="1" s="1"/>
  <c r="U8" i="1" s="1"/>
  <c r="AA8" i="1" s="1"/>
  <c r="AG8" i="1" s="1"/>
  <c r="AM8" i="1" s="1"/>
  <c r="AS8" i="1" s="1"/>
  <c r="I9" i="1"/>
  <c r="O9" i="1" s="1"/>
  <c r="U9" i="1" s="1"/>
  <c r="AA9" i="1" s="1"/>
  <c r="AG9" i="1" s="1"/>
  <c r="AM9" i="1" s="1"/>
  <c r="AS9" i="1" s="1"/>
  <c r="I10" i="1"/>
  <c r="O10" i="1" s="1"/>
  <c r="U10" i="1" s="1"/>
  <c r="AA10" i="1" s="1"/>
  <c r="AG10" i="1" s="1"/>
  <c r="AM10" i="1" s="1"/>
  <c r="AS10" i="1" s="1"/>
  <c r="I15" i="1"/>
  <c r="O15" i="1" s="1"/>
  <c r="U15" i="1" s="1"/>
  <c r="AA15" i="1" s="1"/>
  <c r="AG15" i="1" s="1"/>
  <c r="AM15" i="1" s="1"/>
  <c r="AS15" i="1" s="1"/>
  <c r="I16" i="1"/>
  <c r="O16" i="1" s="1"/>
  <c r="U16" i="1" s="1"/>
  <c r="AA16" i="1" s="1"/>
  <c r="AG16" i="1" s="1"/>
  <c r="AM16" i="1" s="1"/>
  <c r="AS16" i="1" s="1"/>
  <c r="I17" i="1"/>
  <c r="O17" i="1" s="1"/>
  <c r="U17" i="1" s="1"/>
  <c r="AA17" i="1" s="1"/>
  <c r="AG17" i="1" s="1"/>
  <c r="AM17" i="1" s="1"/>
  <c r="AS17" i="1" s="1"/>
  <c r="I18" i="1"/>
  <c r="O18" i="1" s="1"/>
  <c r="U18" i="1" s="1"/>
  <c r="AA18" i="1" s="1"/>
  <c r="AG18" i="1" s="1"/>
  <c r="AM18" i="1" s="1"/>
  <c r="AS18" i="1" s="1"/>
  <c r="I23" i="1"/>
  <c r="O23" i="1" s="1"/>
  <c r="U23" i="1" s="1"/>
  <c r="AA23" i="1" s="1"/>
  <c r="AG23" i="1" s="1"/>
  <c r="AM23" i="1" s="1"/>
  <c r="AS23" i="1" s="1"/>
  <c r="I24" i="1"/>
  <c r="O24" i="1" s="1"/>
  <c r="U24" i="1" s="1"/>
  <c r="AA24" i="1" s="1"/>
  <c r="AG24" i="1" s="1"/>
  <c r="AM24" i="1" s="1"/>
  <c r="AS24" i="1" s="1"/>
  <c r="I26" i="1"/>
  <c r="O26" i="1" s="1"/>
  <c r="U26" i="1" s="1"/>
  <c r="AA26" i="1" s="1"/>
  <c r="AG26" i="1" s="1"/>
  <c r="AM26" i="1" s="1"/>
  <c r="AS26" i="1" s="1"/>
  <c r="I30" i="1"/>
  <c r="O30" i="1" s="1"/>
  <c r="U30" i="1" s="1"/>
  <c r="AA30" i="1" s="1"/>
  <c r="AG30" i="1" s="1"/>
  <c r="AM30" i="1" s="1"/>
  <c r="AS30" i="1" s="1"/>
  <c r="I31" i="1"/>
  <c r="O31" i="1" s="1"/>
  <c r="U31" i="1" s="1"/>
  <c r="AA31" i="1" s="1"/>
  <c r="AG31" i="1" s="1"/>
  <c r="AM31" i="1" s="1"/>
  <c r="AS31" i="1" s="1"/>
  <c r="I32" i="1"/>
  <c r="O32" i="1" s="1"/>
  <c r="U32" i="1" s="1"/>
  <c r="AA32" i="1" s="1"/>
  <c r="AG32" i="1" s="1"/>
  <c r="AM32" i="1" s="1"/>
  <c r="AS32" i="1" s="1"/>
  <c r="I33" i="1"/>
  <c r="O33" i="1" s="1"/>
  <c r="U33" i="1" s="1"/>
  <c r="AA33" i="1" s="1"/>
  <c r="AG33" i="1" s="1"/>
  <c r="AM33" i="1" s="1"/>
  <c r="AS33" i="1" s="1"/>
  <c r="I34" i="1"/>
  <c r="O34" i="1" s="1"/>
  <c r="U34" i="1" s="1"/>
  <c r="AA34" i="1" s="1"/>
  <c r="AG34" i="1" s="1"/>
  <c r="AM34" i="1" s="1"/>
  <c r="AS34" i="1" s="1"/>
  <c r="I35" i="1"/>
  <c r="O35" i="1" s="1"/>
  <c r="U35" i="1" s="1"/>
  <c r="AA35" i="1" s="1"/>
  <c r="AG35" i="1" s="1"/>
  <c r="AM35" i="1" s="1"/>
  <c r="AS35" i="1" s="1"/>
  <c r="I37" i="1"/>
  <c r="O37" i="1" s="1"/>
  <c r="U37" i="1" s="1"/>
  <c r="AA37" i="1" s="1"/>
  <c r="AG37" i="1" s="1"/>
  <c r="AM37" i="1" s="1"/>
  <c r="AS37" i="1" s="1"/>
  <c r="I39" i="1"/>
  <c r="O39" i="1" s="1"/>
  <c r="U39" i="1" s="1"/>
  <c r="AA39" i="1" s="1"/>
  <c r="AG39" i="1" s="1"/>
  <c r="AM39" i="1" s="1"/>
  <c r="AS39" i="1" s="1"/>
  <c r="I40" i="1"/>
  <c r="O40" i="1" s="1"/>
  <c r="U40" i="1" s="1"/>
  <c r="AA40" i="1" s="1"/>
  <c r="AG40" i="1" s="1"/>
  <c r="AM40" i="1" s="1"/>
  <c r="AS40" i="1" s="1"/>
  <c r="I41" i="1"/>
  <c r="O41" i="1" s="1"/>
  <c r="U41" i="1" s="1"/>
  <c r="AA41" i="1" s="1"/>
  <c r="AG41" i="1" s="1"/>
  <c r="AM41" i="1" s="1"/>
  <c r="AS41" i="1" s="1"/>
  <c r="I42" i="1"/>
  <c r="O42" i="1" s="1"/>
  <c r="U42" i="1" s="1"/>
  <c r="AA42" i="1" s="1"/>
  <c r="AG42" i="1" s="1"/>
  <c r="AM42" i="1" s="1"/>
  <c r="AS42" i="1" s="1"/>
  <c r="I47" i="1"/>
  <c r="O47" i="1" s="1"/>
  <c r="U47" i="1" s="1"/>
  <c r="AA47" i="1" s="1"/>
  <c r="AG47" i="1" s="1"/>
  <c r="AM47" i="1" s="1"/>
  <c r="AS47" i="1" s="1"/>
  <c r="I48" i="1"/>
  <c r="O48" i="1" s="1"/>
  <c r="U48" i="1" s="1"/>
  <c r="AA48" i="1" s="1"/>
  <c r="AG48" i="1" s="1"/>
  <c r="AM48" i="1" s="1"/>
  <c r="AS48" i="1" s="1"/>
  <c r="I49" i="1"/>
  <c r="O49" i="1" s="1"/>
  <c r="U49" i="1" s="1"/>
  <c r="AA49" i="1" s="1"/>
  <c r="AG49" i="1" s="1"/>
  <c r="AM49" i="1" s="1"/>
  <c r="AS49" i="1" s="1"/>
  <c r="I50" i="1"/>
  <c r="O50" i="1" s="1"/>
  <c r="U50" i="1" s="1"/>
  <c r="AA50" i="1" s="1"/>
  <c r="AG50" i="1" s="1"/>
  <c r="AM50" i="1" s="1"/>
  <c r="AS50" i="1" s="1"/>
  <c r="I55" i="1"/>
  <c r="O55" i="1" s="1"/>
  <c r="U55" i="1" s="1"/>
  <c r="AA55" i="1" s="1"/>
  <c r="AG55" i="1" s="1"/>
  <c r="AM55" i="1" s="1"/>
  <c r="AS55" i="1" s="1"/>
  <c r="I4" i="1"/>
  <c r="O4" i="1" s="1"/>
  <c r="U4" i="1" s="1"/>
  <c r="AA4" i="1" s="1"/>
  <c r="AG4" i="1" s="1"/>
  <c r="AM4" i="1" s="1"/>
  <c r="AS4" i="1" s="1"/>
  <c r="K11" i="1"/>
  <c r="Q11" i="1" s="1"/>
  <c r="W11" i="1" s="1"/>
  <c r="AC11" i="1" s="1"/>
  <c r="AI11" i="1" s="1"/>
  <c r="AO11" i="1" s="1"/>
  <c r="AU11" i="1" s="1"/>
  <c r="J5" i="1"/>
  <c r="P5" i="1" s="1"/>
  <c r="V5" i="1" s="1"/>
  <c r="AB5" i="1" s="1"/>
  <c r="AH5" i="1" s="1"/>
  <c r="AN5" i="1" s="1"/>
  <c r="AT5" i="1" s="1"/>
  <c r="J6" i="1"/>
  <c r="P6" i="1" s="1"/>
  <c r="V6" i="1" s="1"/>
  <c r="AB6" i="1" s="1"/>
  <c r="AH6" i="1" s="1"/>
  <c r="AN6" i="1" s="1"/>
  <c r="AT6" i="1" s="1"/>
  <c r="J7" i="1"/>
  <c r="P7" i="1" s="1"/>
  <c r="V7" i="1" s="1"/>
  <c r="AB7" i="1" s="1"/>
  <c r="AH7" i="1" s="1"/>
  <c r="AN7" i="1" s="1"/>
  <c r="AT7" i="1" s="1"/>
  <c r="J8" i="1"/>
  <c r="P8" i="1" s="1"/>
  <c r="V8" i="1" s="1"/>
  <c r="AB8" i="1" s="1"/>
  <c r="AH8" i="1" s="1"/>
  <c r="AN8" i="1" s="1"/>
  <c r="AT8" i="1" s="1"/>
  <c r="J9" i="1"/>
  <c r="P9" i="1" s="1"/>
  <c r="V9" i="1" s="1"/>
  <c r="AB9" i="1" s="1"/>
  <c r="AH9" i="1" s="1"/>
  <c r="AN9" i="1" s="1"/>
  <c r="AT9" i="1" s="1"/>
  <c r="J10" i="1"/>
  <c r="P10" i="1" s="1"/>
  <c r="V10" i="1" s="1"/>
  <c r="AB10" i="1" s="1"/>
  <c r="AH10" i="1" s="1"/>
  <c r="AN10" i="1" s="1"/>
  <c r="AT10" i="1" s="1"/>
  <c r="J11" i="1"/>
  <c r="P11" i="1" s="1"/>
  <c r="V11" i="1" s="1"/>
  <c r="AB11" i="1" s="1"/>
  <c r="AH11" i="1" s="1"/>
  <c r="AN11" i="1" s="1"/>
  <c r="AT11" i="1" s="1"/>
  <c r="J12" i="1"/>
  <c r="P12" i="1" s="1"/>
  <c r="V12" i="1" s="1"/>
  <c r="AB12" i="1" s="1"/>
  <c r="AH12" i="1" s="1"/>
  <c r="AN12" i="1" s="1"/>
  <c r="AT12" i="1" s="1"/>
  <c r="J13" i="1"/>
  <c r="P13" i="1" s="1"/>
  <c r="V13" i="1" s="1"/>
  <c r="AB13" i="1" s="1"/>
  <c r="AH13" i="1" s="1"/>
  <c r="AN13" i="1" s="1"/>
  <c r="AT13" i="1" s="1"/>
  <c r="J14" i="1"/>
  <c r="P14" i="1" s="1"/>
  <c r="V14" i="1" s="1"/>
  <c r="AB14" i="1" s="1"/>
  <c r="AH14" i="1" s="1"/>
  <c r="AN14" i="1" s="1"/>
  <c r="AT14" i="1" s="1"/>
  <c r="J15" i="1"/>
  <c r="P15" i="1" s="1"/>
  <c r="V15" i="1" s="1"/>
  <c r="AB15" i="1" s="1"/>
  <c r="AH15" i="1" s="1"/>
  <c r="AN15" i="1" s="1"/>
  <c r="AT15" i="1" s="1"/>
  <c r="J16" i="1"/>
  <c r="P16" i="1" s="1"/>
  <c r="V16" i="1" s="1"/>
  <c r="AB16" i="1" s="1"/>
  <c r="AH16" i="1" s="1"/>
  <c r="AN16" i="1" s="1"/>
  <c r="AT16" i="1" s="1"/>
  <c r="J17" i="1"/>
  <c r="P17" i="1" s="1"/>
  <c r="V17" i="1" s="1"/>
  <c r="AB17" i="1" s="1"/>
  <c r="AH17" i="1" s="1"/>
  <c r="AN17" i="1" s="1"/>
  <c r="AT17" i="1" s="1"/>
  <c r="J18" i="1"/>
  <c r="P18" i="1" s="1"/>
  <c r="V18" i="1" s="1"/>
  <c r="AB18" i="1" s="1"/>
  <c r="AH18" i="1" s="1"/>
  <c r="AN18" i="1" s="1"/>
  <c r="AT18" i="1" s="1"/>
  <c r="J19" i="1"/>
  <c r="P19" i="1" s="1"/>
  <c r="V19" i="1" s="1"/>
  <c r="AB19" i="1" s="1"/>
  <c r="AH19" i="1" s="1"/>
  <c r="AN19" i="1" s="1"/>
  <c r="AT19" i="1" s="1"/>
  <c r="J20" i="1"/>
  <c r="P20" i="1" s="1"/>
  <c r="V20" i="1" s="1"/>
  <c r="AB20" i="1" s="1"/>
  <c r="AH20" i="1" s="1"/>
  <c r="AN20" i="1" s="1"/>
  <c r="AT20" i="1" s="1"/>
  <c r="J21" i="1"/>
  <c r="P21" i="1" s="1"/>
  <c r="V21" i="1" s="1"/>
  <c r="AB21" i="1" s="1"/>
  <c r="AH21" i="1" s="1"/>
  <c r="AN21" i="1" s="1"/>
  <c r="AT21" i="1" s="1"/>
  <c r="J22" i="1"/>
  <c r="P22" i="1" s="1"/>
  <c r="V22" i="1" s="1"/>
  <c r="AB22" i="1" s="1"/>
  <c r="AH22" i="1" s="1"/>
  <c r="AN22" i="1" s="1"/>
  <c r="AT22" i="1" s="1"/>
  <c r="J23" i="1"/>
  <c r="P23" i="1" s="1"/>
  <c r="V23" i="1" s="1"/>
  <c r="AB23" i="1" s="1"/>
  <c r="AH23" i="1" s="1"/>
  <c r="AN23" i="1" s="1"/>
  <c r="AT23" i="1" s="1"/>
  <c r="J24" i="1"/>
  <c r="P24" i="1" s="1"/>
  <c r="V24" i="1" s="1"/>
  <c r="AB24" i="1" s="1"/>
  <c r="AH24" i="1" s="1"/>
  <c r="AN24" i="1" s="1"/>
  <c r="AT24" i="1" s="1"/>
  <c r="J25" i="1"/>
  <c r="P25" i="1" s="1"/>
  <c r="V25" i="1" s="1"/>
  <c r="AB25" i="1" s="1"/>
  <c r="AH25" i="1" s="1"/>
  <c r="AN25" i="1" s="1"/>
  <c r="AT25" i="1" s="1"/>
  <c r="J26" i="1"/>
  <c r="P26" i="1" s="1"/>
  <c r="V26" i="1" s="1"/>
  <c r="AB26" i="1" s="1"/>
  <c r="AH26" i="1" s="1"/>
  <c r="AN26" i="1" s="1"/>
  <c r="AT26" i="1" s="1"/>
  <c r="J27" i="1"/>
  <c r="P27" i="1" s="1"/>
  <c r="V27" i="1" s="1"/>
  <c r="AB27" i="1" s="1"/>
  <c r="AH27" i="1" s="1"/>
  <c r="AN27" i="1" s="1"/>
  <c r="AT27" i="1" s="1"/>
  <c r="J28" i="1"/>
  <c r="P28" i="1" s="1"/>
  <c r="V28" i="1" s="1"/>
  <c r="AB28" i="1" s="1"/>
  <c r="AH28" i="1" s="1"/>
  <c r="AN28" i="1" s="1"/>
  <c r="AT28" i="1" s="1"/>
  <c r="J29" i="1"/>
  <c r="P29" i="1" s="1"/>
  <c r="V29" i="1" s="1"/>
  <c r="AB29" i="1" s="1"/>
  <c r="AH29" i="1" s="1"/>
  <c r="AN29" i="1" s="1"/>
  <c r="AT29" i="1" s="1"/>
  <c r="J30" i="1"/>
  <c r="P30" i="1" s="1"/>
  <c r="V30" i="1" s="1"/>
  <c r="AB30" i="1" s="1"/>
  <c r="AH30" i="1" s="1"/>
  <c r="AN30" i="1" s="1"/>
  <c r="AT30" i="1" s="1"/>
  <c r="J31" i="1"/>
  <c r="P31" i="1" s="1"/>
  <c r="V31" i="1" s="1"/>
  <c r="AB31" i="1" s="1"/>
  <c r="AH31" i="1" s="1"/>
  <c r="AN31" i="1" s="1"/>
  <c r="AT31" i="1" s="1"/>
  <c r="J32" i="1"/>
  <c r="P32" i="1" s="1"/>
  <c r="V32" i="1" s="1"/>
  <c r="AB32" i="1" s="1"/>
  <c r="AH32" i="1" s="1"/>
  <c r="AN32" i="1" s="1"/>
  <c r="AT32" i="1" s="1"/>
  <c r="J33" i="1"/>
  <c r="P33" i="1" s="1"/>
  <c r="V33" i="1" s="1"/>
  <c r="AB33" i="1" s="1"/>
  <c r="AH33" i="1" s="1"/>
  <c r="AN33" i="1" s="1"/>
  <c r="AT33" i="1" s="1"/>
  <c r="J34" i="1"/>
  <c r="P34" i="1" s="1"/>
  <c r="V34" i="1" s="1"/>
  <c r="AB34" i="1" s="1"/>
  <c r="AH34" i="1" s="1"/>
  <c r="AN34" i="1" s="1"/>
  <c r="AT34" i="1" s="1"/>
  <c r="J35" i="1"/>
  <c r="P35" i="1" s="1"/>
  <c r="V35" i="1" s="1"/>
  <c r="AB35" i="1" s="1"/>
  <c r="AH35" i="1" s="1"/>
  <c r="AN35" i="1" s="1"/>
  <c r="AT35" i="1" s="1"/>
  <c r="J36" i="1"/>
  <c r="P36" i="1" s="1"/>
  <c r="V36" i="1" s="1"/>
  <c r="AB36" i="1" s="1"/>
  <c r="AH36" i="1" s="1"/>
  <c r="AN36" i="1" s="1"/>
  <c r="AT36" i="1" s="1"/>
  <c r="J37" i="1"/>
  <c r="P37" i="1" s="1"/>
  <c r="V37" i="1" s="1"/>
  <c r="AB37" i="1" s="1"/>
  <c r="AH37" i="1" s="1"/>
  <c r="AN37" i="1" s="1"/>
  <c r="AT37" i="1" s="1"/>
  <c r="J38" i="1"/>
  <c r="P38" i="1" s="1"/>
  <c r="V38" i="1" s="1"/>
  <c r="AB38" i="1" s="1"/>
  <c r="AH38" i="1" s="1"/>
  <c r="AN38" i="1" s="1"/>
  <c r="AT38" i="1" s="1"/>
  <c r="J39" i="1"/>
  <c r="P39" i="1" s="1"/>
  <c r="V39" i="1" s="1"/>
  <c r="AB39" i="1" s="1"/>
  <c r="AH39" i="1" s="1"/>
  <c r="AN39" i="1" s="1"/>
  <c r="AT39" i="1" s="1"/>
  <c r="J40" i="1"/>
  <c r="P40" i="1" s="1"/>
  <c r="V40" i="1" s="1"/>
  <c r="AB40" i="1" s="1"/>
  <c r="AH40" i="1" s="1"/>
  <c r="AN40" i="1" s="1"/>
  <c r="AT40" i="1" s="1"/>
  <c r="J41" i="1"/>
  <c r="P41" i="1" s="1"/>
  <c r="V41" i="1" s="1"/>
  <c r="AB41" i="1" s="1"/>
  <c r="AH41" i="1" s="1"/>
  <c r="AN41" i="1" s="1"/>
  <c r="AT41" i="1" s="1"/>
  <c r="J42" i="1"/>
  <c r="P42" i="1" s="1"/>
  <c r="V42" i="1" s="1"/>
  <c r="AB42" i="1" s="1"/>
  <c r="AH42" i="1" s="1"/>
  <c r="AN42" i="1" s="1"/>
  <c r="AT42" i="1" s="1"/>
  <c r="J43" i="1"/>
  <c r="P43" i="1" s="1"/>
  <c r="V43" i="1" s="1"/>
  <c r="AB43" i="1" s="1"/>
  <c r="AH43" i="1" s="1"/>
  <c r="AN43" i="1" s="1"/>
  <c r="AT43" i="1" s="1"/>
  <c r="J44" i="1"/>
  <c r="P44" i="1" s="1"/>
  <c r="V44" i="1" s="1"/>
  <c r="AB44" i="1" s="1"/>
  <c r="AH44" i="1" s="1"/>
  <c r="AN44" i="1" s="1"/>
  <c r="AT44" i="1" s="1"/>
  <c r="J45" i="1"/>
  <c r="P45" i="1" s="1"/>
  <c r="V45" i="1" s="1"/>
  <c r="AB45" i="1" s="1"/>
  <c r="AH45" i="1" s="1"/>
  <c r="AN45" i="1" s="1"/>
  <c r="AT45" i="1" s="1"/>
  <c r="J46" i="1"/>
  <c r="P46" i="1" s="1"/>
  <c r="V46" i="1" s="1"/>
  <c r="AB46" i="1" s="1"/>
  <c r="AH46" i="1" s="1"/>
  <c r="AN46" i="1" s="1"/>
  <c r="AT46" i="1" s="1"/>
  <c r="J47" i="1"/>
  <c r="P47" i="1" s="1"/>
  <c r="V47" i="1" s="1"/>
  <c r="AB47" i="1" s="1"/>
  <c r="AH47" i="1" s="1"/>
  <c r="AN47" i="1" s="1"/>
  <c r="AT47" i="1" s="1"/>
  <c r="J48" i="1"/>
  <c r="P48" i="1" s="1"/>
  <c r="V48" i="1" s="1"/>
  <c r="AB48" i="1" s="1"/>
  <c r="AH48" i="1" s="1"/>
  <c r="AN48" i="1" s="1"/>
  <c r="AT48" i="1" s="1"/>
  <c r="J49" i="1"/>
  <c r="P49" i="1" s="1"/>
  <c r="V49" i="1" s="1"/>
  <c r="AB49" i="1" s="1"/>
  <c r="AH49" i="1" s="1"/>
  <c r="AN49" i="1" s="1"/>
  <c r="AT49" i="1" s="1"/>
  <c r="J50" i="1"/>
  <c r="P50" i="1" s="1"/>
  <c r="V50" i="1" s="1"/>
  <c r="AB50" i="1" s="1"/>
  <c r="AH50" i="1" s="1"/>
  <c r="AN50" i="1" s="1"/>
  <c r="AT50" i="1" s="1"/>
  <c r="J51" i="1"/>
  <c r="P51" i="1" s="1"/>
  <c r="V51" i="1" s="1"/>
  <c r="AB51" i="1" s="1"/>
  <c r="AH51" i="1" s="1"/>
  <c r="AN51" i="1" s="1"/>
  <c r="AT51" i="1" s="1"/>
  <c r="J52" i="1"/>
  <c r="P52" i="1" s="1"/>
  <c r="V52" i="1" s="1"/>
  <c r="AB52" i="1" s="1"/>
  <c r="AH52" i="1" s="1"/>
  <c r="AN52" i="1" s="1"/>
  <c r="AT52" i="1" s="1"/>
  <c r="J53" i="1"/>
  <c r="P53" i="1" s="1"/>
  <c r="V53" i="1" s="1"/>
  <c r="AB53" i="1" s="1"/>
  <c r="AH53" i="1" s="1"/>
  <c r="AN53" i="1" s="1"/>
  <c r="AT53" i="1" s="1"/>
  <c r="J54" i="1"/>
  <c r="P54" i="1" s="1"/>
  <c r="V54" i="1" s="1"/>
  <c r="AB54" i="1" s="1"/>
  <c r="AH54" i="1" s="1"/>
  <c r="AN54" i="1" s="1"/>
  <c r="AT54" i="1" s="1"/>
  <c r="J55" i="1"/>
  <c r="P55" i="1" s="1"/>
  <c r="V55" i="1" s="1"/>
  <c r="AB55" i="1" s="1"/>
  <c r="AH55" i="1" s="1"/>
  <c r="AN55" i="1" s="1"/>
  <c r="AT55" i="1" s="1"/>
  <c r="J4" i="1"/>
  <c r="P4" i="1" s="1"/>
  <c r="V4" i="1" s="1"/>
  <c r="AB4" i="1" s="1"/>
  <c r="AH4" i="1" s="1"/>
  <c r="AN4" i="1" s="1"/>
  <c r="AT4" i="1" s="1"/>
  <c r="I5" i="1"/>
  <c r="O5" i="1" s="1"/>
  <c r="U5" i="1" s="1"/>
  <c r="AA5" i="1" s="1"/>
  <c r="AG5" i="1" s="1"/>
  <c r="AM5" i="1" s="1"/>
  <c r="AS5" i="1" s="1"/>
  <c r="I6" i="1"/>
  <c r="O6" i="1" s="1"/>
  <c r="U6" i="1" s="1"/>
  <c r="AA6" i="1" s="1"/>
  <c r="AG6" i="1" s="1"/>
  <c r="AM6" i="1" s="1"/>
  <c r="AS6" i="1" s="1"/>
  <c r="I11" i="1"/>
  <c r="O11" i="1" s="1"/>
  <c r="U11" i="1" s="1"/>
  <c r="AA11" i="1" s="1"/>
  <c r="AG11" i="1" s="1"/>
  <c r="AM11" i="1" s="1"/>
  <c r="AS11" i="1" s="1"/>
  <c r="I12" i="1"/>
  <c r="O12" i="1" s="1"/>
  <c r="U12" i="1" s="1"/>
  <c r="AA12" i="1" s="1"/>
  <c r="AG12" i="1" s="1"/>
  <c r="AM12" i="1" s="1"/>
  <c r="AS12" i="1" s="1"/>
  <c r="I13" i="1"/>
  <c r="O13" i="1" s="1"/>
  <c r="U13" i="1" s="1"/>
  <c r="AA13" i="1" s="1"/>
  <c r="AG13" i="1" s="1"/>
  <c r="AM13" i="1" s="1"/>
  <c r="AS13" i="1" s="1"/>
  <c r="I14" i="1"/>
  <c r="O14" i="1" s="1"/>
  <c r="U14" i="1" s="1"/>
  <c r="AA14" i="1" s="1"/>
  <c r="AG14" i="1" s="1"/>
  <c r="AM14" i="1" s="1"/>
  <c r="AS14" i="1" s="1"/>
  <c r="I19" i="1"/>
  <c r="O19" i="1" s="1"/>
  <c r="U19" i="1" s="1"/>
  <c r="AA19" i="1" s="1"/>
  <c r="AG19" i="1" s="1"/>
  <c r="AM19" i="1" s="1"/>
  <c r="AS19" i="1" s="1"/>
  <c r="I20" i="1"/>
  <c r="O20" i="1" s="1"/>
  <c r="U20" i="1" s="1"/>
  <c r="AA20" i="1" s="1"/>
  <c r="AG20" i="1" s="1"/>
  <c r="AM20" i="1" s="1"/>
  <c r="AS20" i="1" s="1"/>
  <c r="I21" i="1"/>
  <c r="O21" i="1" s="1"/>
  <c r="U21" i="1" s="1"/>
  <c r="AA21" i="1" s="1"/>
  <c r="AG21" i="1" s="1"/>
  <c r="AM21" i="1" s="1"/>
  <c r="AS21" i="1" s="1"/>
  <c r="I22" i="1"/>
  <c r="O22" i="1" s="1"/>
  <c r="U22" i="1" s="1"/>
  <c r="AA22" i="1" s="1"/>
  <c r="AG22" i="1" s="1"/>
  <c r="AM22" i="1" s="1"/>
  <c r="AS22" i="1" s="1"/>
  <c r="I27" i="1"/>
  <c r="O27" i="1" s="1"/>
  <c r="U27" i="1" s="1"/>
  <c r="AA27" i="1" s="1"/>
  <c r="AG27" i="1" s="1"/>
  <c r="AM27" i="1" s="1"/>
  <c r="AS27" i="1" s="1"/>
  <c r="I28" i="1"/>
  <c r="O28" i="1" s="1"/>
  <c r="U28" i="1" s="1"/>
  <c r="AA28" i="1" s="1"/>
  <c r="AG28" i="1" s="1"/>
  <c r="AM28" i="1" s="1"/>
  <c r="AS28" i="1" s="1"/>
  <c r="I29" i="1"/>
  <c r="O29" i="1" s="1"/>
  <c r="U29" i="1" s="1"/>
  <c r="AA29" i="1" s="1"/>
  <c r="AG29" i="1" s="1"/>
  <c r="AM29" i="1" s="1"/>
  <c r="AS29" i="1" s="1"/>
  <c r="I36" i="1"/>
  <c r="O36" i="1" s="1"/>
  <c r="U36" i="1" s="1"/>
  <c r="AA36" i="1" s="1"/>
  <c r="AG36" i="1" s="1"/>
  <c r="AM36" i="1" s="1"/>
  <c r="AS36" i="1" s="1"/>
  <c r="I38" i="1"/>
  <c r="O38" i="1" s="1"/>
  <c r="U38" i="1" s="1"/>
  <c r="AA38" i="1" s="1"/>
  <c r="AG38" i="1" s="1"/>
  <c r="AM38" i="1" s="1"/>
  <c r="AS38" i="1" s="1"/>
  <c r="I43" i="1"/>
  <c r="O43" i="1" s="1"/>
  <c r="U43" i="1" s="1"/>
  <c r="AA43" i="1" s="1"/>
  <c r="AG43" i="1" s="1"/>
  <c r="AM43" i="1" s="1"/>
  <c r="AS43" i="1" s="1"/>
  <c r="I44" i="1"/>
  <c r="O44" i="1" s="1"/>
  <c r="U44" i="1" s="1"/>
  <c r="AA44" i="1" s="1"/>
  <c r="AG44" i="1" s="1"/>
  <c r="AM44" i="1" s="1"/>
  <c r="AS44" i="1" s="1"/>
  <c r="I45" i="1"/>
  <c r="O45" i="1" s="1"/>
  <c r="U45" i="1" s="1"/>
  <c r="AA45" i="1" s="1"/>
  <c r="AG45" i="1" s="1"/>
  <c r="AM45" i="1" s="1"/>
  <c r="AS45" i="1" s="1"/>
  <c r="I46" i="1"/>
  <c r="O46" i="1" s="1"/>
  <c r="U46" i="1" s="1"/>
  <c r="AA46" i="1" s="1"/>
  <c r="AG46" i="1" s="1"/>
  <c r="AM46" i="1" s="1"/>
  <c r="AS46" i="1" s="1"/>
  <c r="I51" i="1"/>
  <c r="O51" i="1" s="1"/>
  <c r="U51" i="1" s="1"/>
  <c r="AA51" i="1" s="1"/>
  <c r="AG51" i="1" s="1"/>
  <c r="AM51" i="1" s="1"/>
  <c r="AS51" i="1" s="1"/>
  <c r="I52" i="1"/>
  <c r="O52" i="1" s="1"/>
  <c r="U52" i="1" s="1"/>
  <c r="AA52" i="1" s="1"/>
  <c r="AG52" i="1" s="1"/>
  <c r="AM52" i="1" s="1"/>
  <c r="AS52" i="1" s="1"/>
  <c r="I53" i="1"/>
  <c r="O53" i="1" s="1"/>
  <c r="U53" i="1" s="1"/>
  <c r="AA53" i="1" s="1"/>
  <c r="AG53" i="1" s="1"/>
  <c r="AM53" i="1" s="1"/>
  <c r="AS53" i="1" s="1"/>
  <c r="I54" i="1"/>
  <c r="O54" i="1" s="1"/>
  <c r="U54" i="1" s="1"/>
  <c r="AA54" i="1" s="1"/>
  <c r="AG54" i="1" s="1"/>
  <c r="AM54" i="1" s="1"/>
  <c r="AS54" i="1" s="1"/>
  <c r="G56" i="1"/>
  <c r="AT56" i="1" l="1"/>
  <c r="AT57" i="1" s="1"/>
  <c r="AS56" i="1"/>
  <c r="AS57" i="1" s="1"/>
  <c r="AM56" i="1"/>
  <c r="AM57" i="1" s="1"/>
  <c r="AN56" i="1"/>
  <c r="AN57" i="1" s="1"/>
  <c r="AG56" i="1"/>
  <c r="AG57" i="1" s="1"/>
  <c r="AH56" i="1"/>
  <c r="AH57" i="1" s="1"/>
  <c r="AA56" i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F56" i="1"/>
  <c r="AC56" i="1" l="1"/>
  <c r="AI4" i="1"/>
  <c r="Q56" i="1"/>
  <c r="W56" i="1"/>
  <c r="K56" i="1"/>
  <c r="AI56" i="1" l="1"/>
  <c r="AI57" i="1" s="1"/>
  <c r="AO4" i="1"/>
  <c r="AO56" i="1" l="1"/>
  <c r="AO57" i="1" s="1"/>
  <c r="AU4" i="1"/>
  <c r="AU56" i="1" s="1"/>
  <c r="AU57" i="1" s="1"/>
</calcChain>
</file>

<file path=xl/sharedStrings.xml><?xml version="1.0" encoding="utf-8"?>
<sst xmlns="http://schemas.openxmlformats.org/spreadsheetml/2006/main" count="165" uniqueCount="126">
  <si>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</si>
  <si>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</si>
  <si>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</si>
  <si>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</si>
  <si>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</si>
  <si>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</si>
  <si>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</si>
  <si>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</si>
  <si>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</si>
  <si>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</si>
  <si>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</si>
  <si>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</si>
  <si>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</si>
  <si>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</si>
  <si>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</si>
  <si>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</si>
  <si>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</si>
  <si>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</si>
  <si>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</si>
  <si>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</si>
  <si>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</si>
  <si>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</si>
  <si>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</si>
  <si>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</si>
  <si>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</si>
  <si>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</si>
  <si>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</si>
  <si>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</si>
  <si>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</si>
  <si>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</si>
  <si>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</si>
  <si>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</si>
  <si>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</si>
  <si>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</si>
  <si>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</si>
  <si>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</si>
  <si>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</si>
  <si>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</si>
  <si>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</si>
  <si>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</si>
  <si>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</si>
  <si>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</si>
  <si>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</si>
  <si>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</si>
  <si>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</si>
  <si>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</si>
  <si>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</si>
  <si>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</si>
  <si>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</si>
  <si>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</si>
  <si>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</si>
  <si>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</si>
  <si>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</si>
  <si>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</si>
  <si>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</si>
  <si>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</si>
  <si>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</si>
  <si>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</si>
  <si>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</si>
  <si>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</si>
  <si>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</si>
  <si>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</si>
  <si>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</si>
  <si>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</si>
  <si>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</si>
  <si>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</si>
  <si>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</si>
  <si>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</si>
  <si>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</si>
  <si>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</si>
  <si>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</si>
  <si>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</si>
  <si>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</si>
  <si>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</si>
  <si>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</si>
  <si>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</si>
  <si>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</si>
  <si>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</si>
  <si>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</si>
  <si>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</si>
  <si>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</si>
  <si>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</si>
  <si>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</si>
  <si>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</si>
  <si>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</si>
  <si>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</si>
  <si>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</si>
  <si>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</si>
  <si>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</si>
  <si>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</si>
  <si>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</si>
  <si>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</si>
  <si>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</si>
  <si>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</si>
  <si>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</si>
  <si>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</si>
  <si>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</si>
  <si>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</si>
  <si>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</si>
  <si>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</si>
  <si>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</si>
  <si>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</si>
  <si>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</si>
  <si>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</si>
  <si>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</si>
  <si>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</si>
  <si>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</si>
  <si>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</si>
  <si>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</si>
  <si>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</si>
  <si>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</si>
  <si>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</si>
  <si>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</si>
  <si>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</si>
  <si>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</si>
  <si>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</si>
  <si>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</si>
  <si>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</si>
  <si>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</si>
  <si>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</si>
  <si>
    <t>MOVIMIENTOS DE MAYO</t>
  </si>
  <si>
    <t>SALDOS A 31 DE MAYO 2016</t>
  </si>
  <si>
    <t>MOVIMIENTOS DE JUNIO</t>
  </si>
  <si>
    <t>SALDOS A 30 DE JUNIO 2016</t>
  </si>
  <si>
    <t>MOVIMIENTOS DE JULIO</t>
  </si>
  <si>
    <t>SALDOS A 30 DE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</si>
</sst>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3%20GEn05Ju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2%20Gen%2010A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3%20Gen%2029A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1%20GEn05Ju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2%20GEn05Ju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1%20Gen%2007Ju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2%20Gen%2007Ju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3%20Gen%2007Ju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NIVERSIDADES_0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1%20Gen%2010A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 Mayo"/>
      <sheetName val="Mayo"/>
    </sheetNames>
    <sheetDataSet>
      <sheetData sheetId="0"/>
      <sheetData sheetId="1">
        <row r="2">
          <cell r="A2">
            <v>802011065</v>
          </cell>
          <cell r="B2" t="str">
            <v>INSTITUTO TECNOLOGICO DE SOLEDAD - ATLANTICO ITSA</v>
          </cell>
          <cell r="C2">
            <v>1029958804</v>
          </cell>
          <cell r="D2">
            <v>257489701</v>
          </cell>
        </row>
        <row r="3">
          <cell r="A3">
            <v>890480054</v>
          </cell>
          <cell r="B3" t="str">
            <v>COLEGIO MAYOR DE BOLIVAR</v>
          </cell>
          <cell r="C3">
            <v>950219496</v>
          </cell>
          <cell r="D3">
            <v>237554874</v>
          </cell>
        </row>
        <row r="4">
          <cell r="A4">
            <v>890501578</v>
          </cell>
          <cell r="B4" t="str">
            <v>INSTITUTO SUPERIOR DE EDUCACION RURAL DE PAMPLONA - ISER</v>
          </cell>
          <cell r="C4">
            <v>1088893344</v>
          </cell>
          <cell r="D4">
            <v>272223336</v>
          </cell>
        </row>
        <row r="5">
          <cell r="A5">
            <v>890802678</v>
          </cell>
          <cell r="B5" t="str">
            <v>COLEGIO INTEGRADO NACIONAL ORIENTE DE CALDAS</v>
          </cell>
          <cell r="C5">
            <v>586440492</v>
          </cell>
          <cell r="D5">
            <v>146610123</v>
          </cell>
        </row>
        <row r="6">
          <cell r="A6">
            <v>890980153</v>
          </cell>
          <cell r="B6" t="str">
            <v>INSTITUTO TECNOLOGICO PASCUAL BRAVO - MEDELLIN</v>
          </cell>
          <cell r="C6">
            <v>2627586140</v>
          </cell>
          <cell r="D6">
            <v>656896535</v>
          </cell>
        </row>
        <row r="7">
          <cell r="A7">
            <v>891701932</v>
          </cell>
          <cell r="B7" t="str">
            <v>INSTITUTO NACIONAL DE FORMACION TECNICA PROFESIONAL DE CIENAGA</v>
          </cell>
          <cell r="C7">
            <v>728669988</v>
          </cell>
          <cell r="D7">
            <v>182167497</v>
          </cell>
        </row>
        <row r="8">
          <cell r="A8">
            <v>891902811</v>
          </cell>
          <cell r="B8" t="str">
            <v>INSTITUTO DE EDUCACION TECNICA PROFESIONAL DE ROLDANILLO</v>
          </cell>
          <cell r="C8">
            <v>1075715064</v>
          </cell>
          <cell r="D8">
            <v>268928766</v>
          </cell>
        </row>
        <row r="9">
          <cell r="A9">
            <v>800124023</v>
          </cell>
          <cell r="B9" t="str">
            <v>INSTITUTO TECNICO AGRICOLA - ITA - DE BUGA</v>
          </cell>
          <cell r="C9">
            <v>785572132</v>
          </cell>
          <cell r="D9">
            <v>196393033</v>
          </cell>
        </row>
        <row r="10">
          <cell r="A10">
            <v>899999115</v>
          </cell>
          <cell r="B10" t="str">
            <v>EMPRESA DE TELECOMUNICACIONES DE BOGOTA SA ESP</v>
          </cell>
          <cell r="C10">
            <v>0</v>
          </cell>
          <cell r="D10">
            <v>906410</v>
          </cell>
        </row>
        <row r="11">
          <cell r="A11">
            <v>830037248</v>
          </cell>
          <cell r="B11" t="str">
            <v>CODENSA S.A ESP</v>
          </cell>
          <cell r="C11">
            <v>0</v>
          </cell>
          <cell r="D11">
            <v>357410</v>
          </cell>
        </row>
        <row r="12">
          <cell r="A12">
            <v>891680089</v>
          </cell>
          <cell r="B12" t="str">
            <v>UNIVERSIDAD TECNOLOGICA DEL CHOCO</v>
          </cell>
          <cell r="C12">
            <v>13913881605</v>
          </cell>
          <cell r="D12">
            <v>2782776321</v>
          </cell>
        </row>
        <row r="13">
          <cell r="A13">
            <v>800144829</v>
          </cell>
          <cell r="B13" t="str">
            <v>UNIVERSIDAD COLEGIO MAYOR DE CUNDINAMARCA</v>
          </cell>
          <cell r="C13">
            <v>6765917000</v>
          </cell>
          <cell r="D13">
            <v>1353183400</v>
          </cell>
        </row>
        <row r="14">
          <cell r="A14">
            <v>800247940</v>
          </cell>
          <cell r="B14" t="str">
            <v>INSTITUTO TECNOLOGICO DEL PUTUMAYO</v>
          </cell>
          <cell r="C14">
            <v>562037276</v>
          </cell>
          <cell r="D14">
            <v>140509319</v>
          </cell>
        </row>
        <row r="15">
          <cell r="A15">
            <v>890000432</v>
          </cell>
          <cell r="B15" t="str">
            <v>UNIVERSIDAD DEL QUINDIO</v>
          </cell>
          <cell r="C15">
            <v>17081863575</v>
          </cell>
          <cell r="D15">
            <v>3416372715</v>
          </cell>
        </row>
        <row r="16">
          <cell r="A16">
            <v>890201213</v>
          </cell>
          <cell r="B16" t="str">
            <v>UNIVERSIDAD INDUSTRIAL DE SANTANDER</v>
          </cell>
          <cell r="C16">
            <v>36538431035</v>
          </cell>
          <cell r="D16">
            <v>7307686207</v>
          </cell>
        </row>
        <row r="17">
          <cell r="A17">
            <v>890680062</v>
          </cell>
          <cell r="B17" t="str">
            <v>UNIVERSIDAD DE CUNDINAMARCA</v>
          </cell>
          <cell r="C17">
            <v>5378019740</v>
          </cell>
          <cell r="D17">
            <v>1075603948</v>
          </cell>
        </row>
        <row r="18">
          <cell r="A18">
            <v>890700640</v>
          </cell>
          <cell r="B18" t="str">
            <v>UNIVERSIDAD DEL TOLIMA</v>
          </cell>
          <cell r="C18">
            <v>14605195230</v>
          </cell>
          <cell r="D18">
            <v>2921039046</v>
          </cell>
        </row>
        <row r="19">
          <cell r="A19">
            <v>52930937</v>
          </cell>
          <cell r="B19" t="str">
            <v>CLAUDIA CAROLINA SANABRIA ESCAMILLA</v>
          </cell>
          <cell r="C19">
            <v>0</v>
          </cell>
          <cell r="D19">
            <v>15996</v>
          </cell>
        </row>
        <row r="20">
          <cell r="A20">
            <v>891190346</v>
          </cell>
          <cell r="B20" t="str">
            <v>UNIVERSIDAD DE LA AMAZONIA</v>
          </cell>
          <cell r="C20">
            <v>8464732735</v>
          </cell>
          <cell r="D20">
            <v>1692946547</v>
          </cell>
        </row>
        <row r="21">
          <cell r="A21">
            <v>835000300</v>
          </cell>
          <cell r="B21" t="str">
            <v>UNIVERSIDAD DEL PACIFICO</v>
          </cell>
          <cell r="C21">
            <v>5105604430</v>
          </cell>
          <cell r="D21">
            <v>1021120886</v>
          </cell>
        </row>
        <row r="22">
          <cell r="A22">
            <v>800225340</v>
          </cell>
          <cell r="B22" t="str">
            <v>UNIVERSIDAD MILITAR NUEVA GRANADA</v>
          </cell>
          <cell r="C22">
            <v>5276735265</v>
          </cell>
          <cell r="D22">
            <v>1055347053</v>
          </cell>
        </row>
        <row r="23">
          <cell r="A23">
            <v>800118954</v>
          </cell>
          <cell r="B23" t="str">
            <v>UNIVERSIDAD DE NARIÑO</v>
          </cell>
          <cell r="C23">
            <v>19036358870</v>
          </cell>
          <cell r="D23">
            <v>3807271774</v>
          </cell>
        </row>
        <row r="24">
          <cell r="A24">
            <v>899999063</v>
          </cell>
          <cell r="B24" t="str">
            <v>UNIVERSIDAD NACIONAL DE COLOMBIA</v>
          </cell>
          <cell r="C24">
            <v>193489218385</v>
          </cell>
          <cell r="D24">
            <v>38697843677</v>
          </cell>
        </row>
        <row r="25">
          <cell r="A25">
            <v>891480035</v>
          </cell>
          <cell r="B25" t="str">
            <v>UNIVERSIDAD TECNOLOGICA DE PEREIRA</v>
          </cell>
          <cell r="C25">
            <v>28651560340</v>
          </cell>
          <cell r="D25">
            <v>5730312068</v>
          </cell>
        </row>
        <row r="26">
          <cell r="A26">
            <v>892000757</v>
          </cell>
          <cell r="B26" t="str">
            <v>UNIVERSIDAD DE LOS LLANOS</v>
          </cell>
          <cell r="C26">
            <v>9057440730</v>
          </cell>
          <cell r="D26">
            <v>1811488146</v>
          </cell>
        </row>
        <row r="27">
          <cell r="A27">
            <v>890102257</v>
          </cell>
          <cell r="B27" t="str">
            <v>UNIVERSIDAD DEL ATLANTICO</v>
          </cell>
          <cell r="C27">
            <v>34985464355</v>
          </cell>
          <cell r="D27">
            <v>6997092871</v>
          </cell>
        </row>
        <row r="28">
          <cell r="A28">
            <v>891780111</v>
          </cell>
          <cell r="B28" t="str">
            <v>UNIVERSIDAD DEL MAGDALENA</v>
          </cell>
          <cell r="C28">
            <v>16309191445</v>
          </cell>
          <cell r="D28">
            <v>3261838289</v>
          </cell>
        </row>
        <row r="29">
          <cell r="A29">
            <v>890399010</v>
          </cell>
          <cell r="B29" t="str">
            <v>UNIVERSIDAD DEL VALLE</v>
          </cell>
          <cell r="C29">
            <v>68707520555</v>
          </cell>
          <cell r="D29">
            <v>13741504111</v>
          </cell>
        </row>
        <row r="30">
          <cell r="A30">
            <v>890980040</v>
          </cell>
          <cell r="B30" t="str">
            <v>UNIVERSIDAD DE ANTIOQUIA</v>
          </cell>
          <cell r="C30">
            <v>92147881030</v>
          </cell>
          <cell r="D30">
            <v>18429576206</v>
          </cell>
        </row>
        <row r="31">
          <cell r="A31">
            <v>899999230</v>
          </cell>
          <cell r="B31" t="str">
            <v>UNIVERSIDAD DISTRITAL FRANCISCO JOSE DE CALDAS</v>
          </cell>
          <cell r="C31">
            <v>6031182140</v>
          </cell>
          <cell r="D31">
            <v>1206236428</v>
          </cell>
        </row>
        <row r="32">
          <cell r="A32">
            <v>860512780</v>
          </cell>
          <cell r="B32" t="str">
            <v>UNIVERSIDAD NACIONAL ABIERTA Y A DISTANCIA</v>
          </cell>
          <cell r="C32">
            <v>14029021490</v>
          </cell>
          <cell r="D32">
            <v>2805804298</v>
          </cell>
        </row>
        <row r="33">
          <cell r="A33">
            <v>891500319</v>
          </cell>
          <cell r="B33" t="str">
            <v>UNIVERSIDAD DEL CAUCA</v>
          </cell>
          <cell r="C33">
            <v>30554960350</v>
          </cell>
          <cell r="D33">
            <v>6110992070</v>
          </cell>
        </row>
        <row r="34">
          <cell r="A34">
            <v>890480123</v>
          </cell>
          <cell r="B34" t="str">
            <v>UNIVERSIDAD DE CARTAGENA</v>
          </cell>
          <cell r="C34">
            <v>24200930740</v>
          </cell>
          <cell r="D34">
            <v>4840186148</v>
          </cell>
        </row>
        <row r="35">
          <cell r="A35">
            <v>899999124</v>
          </cell>
          <cell r="B35" t="str">
            <v>UNIVERSIDAD PEDAGOGICA NACIONAL</v>
          </cell>
          <cell r="C35">
            <v>19303783065</v>
          </cell>
          <cell r="D35">
            <v>3860756613</v>
          </cell>
        </row>
        <row r="36">
          <cell r="A36">
            <v>890501510</v>
          </cell>
          <cell r="B36" t="str">
            <v>UNIVERSIDAD DE PAMPLONA</v>
          </cell>
          <cell r="C36">
            <v>12535643805</v>
          </cell>
          <cell r="D36">
            <v>2507128761</v>
          </cell>
        </row>
        <row r="37">
          <cell r="A37">
            <v>890980134</v>
          </cell>
          <cell r="B37" t="str">
            <v>COLEGIO MAYOR DE ANTIOQUIA</v>
          </cell>
          <cell r="C37">
            <v>954649316</v>
          </cell>
          <cell r="D37">
            <v>238662329</v>
          </cell>
        </row>
        <row r="38">
          <cell r="A38">
            <v>891800330</v>
          </cell>
          <cell r="B38" t="str">
            <v>UNIVERSIDAD PEDAGOGICA Y TECNOLOGICA DE COLOMBIA</v>
          </cell>
          <cell r="C38">
            <v>36889721105</v>
          </cell>
          <cell r="D38">
            <v>7377944221</v>
          </cell>
        </row>
        <row r="39">
          <cell r="A39">
            <v>890980150</v>
          </cell>
          <cell r="B39" t="str">
            <v>BIBLIOTECA PUBLICA PILOTO DE MEDELLIN PARA AMERICA LATINA</v>
          </cell>
          <cell r="C39">
            <v>590249228</v>
          </cell>
          <cell r="D39">
            <v>147562307</v>
          </cell>
        </row>
        <row r="40">
          <cell r="A40">
            <v>891800260</v>
          </cell>
          <cell r="B40" t="str">
            <v>COLEGIO DE BOYACA</v>
          </cell>
          <cell r="C40">
            <v>1799050092</v>
          </cell>
          <cell r="D40">
            <v>449762523</v>
          </cell>
        </row>
        <row r="41">
          <cell r="A41">
            <v>891500759</v>
          </cell>
          <cell r="B41" t="str">
            <v>COLEGIO MAYOR DEL CAUCA</v>
          </cell>
          <cell r="C41">
            <v>1421019308</v>
          </cell>
          <cell r="D41">
            <v>355254827</v>
          </cell>
        </row>
        <row r="42">
          <cell r="A42">
            <v>890700906</v>
          </cell>
          <cell r="B42" t="str">
            <v>CONSERVATORIO DEL TOLIMA</v>
          </cell>
          <cell r="C42">
            <v>373902880</v>
          </cell>
          <cell r="D42">
            <v>93475720</v>
          </cell>
        </row>
        <row r="43">
          <cell r="A43">
            <v>891900853</v>
          </cell>
          <cell r="B43" t="str">
            <v>UNIDAD CENTRAL DEL VALLE DEL CAUCA</v>
          </cell>
          <cell r="C43">
            <v>688515445</v>
          </cell>
          <cell r="D43">
            <v>137703089</v>
          </cell>
        </row>
        <row r="44">
          <cell r="A44">
            <v>890801063</v>
          </cell>
          <cell r="B44" t="str">
            <v>UNIVERSIDAD DE CALDAS</v>
          </cell>
          <cell r="C44">
            <v>23457378420</v>
          </cell>
          <cell r="D44">
            <v>4691475684</v>
          </cell>
        </row>
        <row r="45">
          <cell r="A45">
            <v>891080031</v>
          </cell>
          <cell r="B45" t="str">
            <v>UNIVERSIDAD DE CORDOBA</v>
          </cell>
          <cell r="C45">
            <v>24123724680</v>
          </cell>
          <cell r="D45">
            <v>4824744936</v>
          </cell>
        </row>
        <row r="46">
          <cell r="A46">
            <v>892115029</v>
          </cell>
          <cell r="B46" t="str">
            <v>UNIVERSIDAD DE LA GUAJIRA</v>
          </cell>
          <cell r="C46">
            <v>8278889785</v>
          </cell>
          <cell r="D46">
            <v>1655777957</v>
          </cell>
        </row>
        <row r="47">
          <cell r="A47">
            <v>892200323</v>
          </cell>
          <cell r="B47" t="str">
            <v>UNIVERSIDAD DE SUCRE</v>
          </cell>
          <cell r="C47">
            <v>6705398215</v>
          </cell>
          <cell r="D47">
            <v>1341079643</v>
          </cell>
        </row>
        <row r="48">
          <cell r="A48">
            <v>890500622</v>
          </cell>
          <cell r="B48" t="str">
            <v>UNIVERSIDAD FRANCISCO DE PAULA SANTANDER</v>
          </cell>
          <cell r="C48">
            <v>11676534040</v>
          </cell>
          <cell r="D48">
            <v>2335306808</v>
          </cell>
        </row>
        <row r="49">
          <cell r="A49">
            <v>800163130</v>
          </cell>
          <cell r="B49" t="str">
            <v>UNIVERSIDAD FRANCISCO DE PAULA SANTANDER SECCIONAL OCAÑA</v>
          </cell>
          <cell r="C49">
            <v>5647434410</v>
          </cell>
          <cell r="D49">
            <v>1129486882</v>
          </cell>
        </row>
        <row r="50">
          <cell r="A50">
            <v>892300285</v>
          </cell>
          <cell r="B50" t="str">
            <v>UNIVERSIDAD POPULAR DEL CESAR</v>
          </cell>
          <cell r="C50">
            <v>9408083190</v>
          </cell>
          <cell r="D50">
            <v>1881616638</v>
          </cell>
        </row>
        <row r="51">
          <cell r="A51">
            <v>891180084</v>
          </cell>
          <cell r="B51" t="str">
            <v>UNIVERSIDAD SURCOLOMBIANA</v>
          </cell>
          <cell r="C51">
            <v>16000446870</v>
          </cell>
          <cell r="D51">
            <v>3200089374</v>
          </cell>
        </row>
        <row r="52">
          <cell r="A52">
            <v>79780666</v>
          </cell>
          <cell r="B52" t="str">
            <v>ALVARO ANDRES MOTTA NAVAS</v>
          </cell>
          <cell r="C52">
            <v>0</v>
          </cell>
          <cell r="D52">
            <v>20683620</v>
          </cell>
        </row>
        <row r="53">
          <cell r="A53">
            <v>32206849</v>
          </cell>
          <cell r="B53" t="str">
            <v>CLAUDIA JULIANA GRISALES LAVERDE</v>
          </cell>
          <cell r="C53">
            <v>0</v>
          </cell>
          <cell r="D53">
            <v>10755056</v>
          </cell>
        </row>
        <row r="54">
          <cell r="A54">
            <v>860019077</v>
          </cell>
          <cell r="B54" t="str">
            <v>EDIFICIO ANGEL PROPIEDAD HORIZONTAL</v>
          </cell>
          <cell r="C54">
            <v>0</v>
          </cell>
          <cell r="D54">
            <v>4251800</v>
          </cell>
        </row>
        <row r="55">
          <cell r="A55">
            <v>19600506</v>
          </cell>
          <cell r="B55" t="str">
            <v>CARLOS EMIRO CAMPO RODRIGUEZ</v>
          </cell>
          <cell r="C55">
            <v>0</v>
          </cell>
          <cell r="D55">
            <v>5155000</v>
          </cell>
        </row>
        <row r="56">
          <cell r="A56">
            <v>53105020</v>
          </cell>
          <cell r="B56" t="str">
            <v>LEYDY VIVIANA SANCHEZ QUINTERO</v>
          </cell>
          <cell r="C56">
            <v>0</v>
          </cell>
          <cell r="D56">
            <v>15996</v>
          </cell>
        </row>
        <row r="57">
          <cell r="A57">
            <v>51793129</v>
          </cell>
          <cell r="B57" t="str">
            <v>PATRICIA  GOMEZ VALLEJO</v>
          </cell>
          <cell r="C57">
            <v>0</v>
          </cell>
          <cell r="D57">
            <v>5600000</v>
          </cell>
        </row>
        <row r="58">
          <cell r="A58">
            <v>22338654</v>
          </cell>
          <cell r="B58" t="str">
            <v xml:space="preserve">CECILIA  CORREA </v>
          </cell>
          <cell r="C58">
            <v>0</v>
          </cell>
          <cell r="D58">
            <v>23752596</v>
          </cell>
        </row>
        <row r="59">
          <cell r="A59">
            <v>52865627</v>
          </cell>
          <cell r="B59" t="str">
            <v>NYDYA CONSTANZA ROMERO PACHECO</v>
          </cell>
          <cell r="C59">
            <v>0</v>
          </cell>
          <cell r="D59">
            <v>2835000</v>
          </cell>
        </row>
        <row r="60">
          <cell r="A60">
            <v>19441597</v>
          </cell>
          <cell r="B60" t="str">
            <v xml:space="preserve">JORGE OMAR  QUIMBAYO </v>
          </cell>
          <cell r="C60">
            <v>0</v>
          </cell>
          <cell r="D60">
            <v>15996</v>
          </cell>
        </row>
        <row r="61">
          <cell r="A61">
            <v>41899848</v>
          </cell>
          <cell r="B61" t="str">
            <v>MARTHA CECILIA GUZMAN AGUDELO</v>
          </cell>
          <cell r="C61">
            <v>0</v>
          </cell>
          <cell r="D61">
            <v>13033</v>
          </cell>
        </row>
        <row r="62">
          <cell r="A62">
            <v>1020750284</v>
          </cell>
          <cell r="B62" t="str">
            <v>MARIANA  PLAZAS JACOME</v>
          </cell>
          <cell r="C62">
            <v>0</v>
          </cell>
          <cell r="D62">
            <v>6210000</v>
          </cell>
        </row>
        <row r="63">
          <cell r="A63">
            <v>37558878</v>
          </cell>
          <cell r="B63" t="str">
            <v>MARIANA DEL CARMEN  DIAZ SEPULVEDA</v>
          </cell>
          <cell r="C63">
            <v>0</v>
          </cell>
          <cell r="D63">
            <v>9309</v>
          </cell>
        </row>
        <row r="64">
          <cell r="A64">
            <v>79778225</v>
          </cell>
          <cell r="B64" t="str">
            <v>CARLOS ALBERTO MENDOZA VALENCIA</v>
          </cell>
          <cell r="C64">
            <v>0</v>
          </cell>
          <cell r="D64">
            <v>13032</v>
          </cell>
        </row>
        <row r="65">
          <cell r="A65">
            <v>51912913</v>
          </cell>
          <cell r="B65" t="str">
            <v>PATRICIA DEL PILAR AMORTEGUI PERILLA</v>
          </cell>
          <cell r="C65">
            <v>0</v>
          </cell>
          <cell r="D65">
            <v>6700000</v>
          </cell>
        </row>
        <row r="66">
          <cell r="A66">
            <v>52158621</v>
          </cell>
          <cell r="B66" t="str">
            <v>VERONICA INES PEREZ MILLAN</v>
          </cell>
          <cell r="C66">
            <v>0</v>
          </cell>
          <cell r="D66">
            <v>4550000</v>
          </cell>
        </row>
        <row r="67">
          <cell r="A67">
            <v>37898854</v>
          </cell>
          <cell r="B67" t="str">
            <v>JOHANNA  VASQUEZ NIÑO</v>
          </cell>
          <cell r="C67">
            <v>0</v>
          </cell>
          <cell r="D67">
            <v>4000000</v>
          </cell>
        </row>
        <row r="68">
          <cell r="A68">
            <v>63314749</v>
          </cell>
          <cell r="B68" t="str">
            <v>ANA CECILIA FAJARDO ROJAS</v>
          </cell>
          <cell r="C68">
            <v>0</v>
          </cell>
          <cell r="D68">
            <v>4550000</v>
          </cell>
        </row>
        <row r="69">
          <cell r="A69">
            <v>1136880810</v>
          </cell>
          <cell r="B69" t="str">
            <v>CLAUDIA  LAGO MORENO</v>
          </cell>
          <cell r="C69">
            <v>0</v>
          </cell>
          <cell r="D69">
            <v>5600000</v>
          </cell>
        </row>
        <row r="70">
          <cell r="A70">
            <v>1031129268</v>
          </cell>
          <cell r="B70" t="str">
            <v>ANDRES FELIPE FORERO OVIEDO</v>
          </cell>
          <cell r="C70">
            <v>0</v>
          </cell>
          <cell r="D70">
            <v>9309</v>
          </cell>
        </row>
        <row r="71">
          <cell r="A71">
            <v>52489855</v>
          </cell>
          <cell r="B71" t="str">
            <v>PAOLA ANDREA QUIMBAYA TRUJILLO</v>
          </cell>
          <cell r="C71">
            <v>0</v>
          </cell>
          <cell r="D71">
            <v>13032</v>
          </cell>
        </row>
        <row r="72">
          <cell r="A72">
            <v>79298200</v>
          </cell>
          <cell r="B72" t="str">
            <v>JOSE TOBIAS ARTEAGA AYALA</v>
          </cell>
          <cell r="C72">
            <v>0</v>
          </cell>
          <cell r="D72">
            <v>15996</v>
          </cell>
        </row>
        <row r="73">
          <cell r="A73">
            <v>91531846</v>
          </cell>
          <cell r="B73" t="str">
            <v>DIEGO MAURICIO ESCOBAR MATERON</v>
          </cell>
          <cell r="C73">
            <v>0</v>
          </cell>
          <cell r="D73">
            <v>13033</v>
          </cell>
        </row>
        <row r="74">
          <cell r="A74">
            <v>1026263458</v>
          </cell>
          <cell r="B74" t="str">
            <v>NATALY  NARANJO BARRERA</v>
          </cell>
          <cell r="C74">
            <v>0</v>
          </cell>
          <cell r="D74">
            <v>15996</v>
          </cell>
        </row>
        <row r="75">
          <cell r="A75">
            <v>52351381</v>
          </cell>
          <cell r="B75" t="str">
            <v>LEIDY ANDREA RODRIGUEZ CASTIILLO</v>
          </cell>
          <cell r="C75">
            <v>0</v>
          </cell>
          <cell r="D75">
            <v>15996</v>
          </cell>
        </row>
        <row r="76">
          <cell r="A76">
            <v>19466561</v>
          </cell>
          <cell r="B76" t="str">
            <v>RICARDO  OCHOA ACUÑA</v>
          </cell>
          <cell r="C76">
            <v>0</v>
          </cell>
          <cell r="D76">
            <v>15996</v>
          </cell>
        </row>
        <row r="77">
          <cell r="A77">
            <v>30083742</v>
          </cell>
          <cell r="B77" t="str">
            <v>YESENIA PAOLA BRICEÑO MERCHAN</v>
          </cell>
          <cell r="C77">
            <v>0</v>
          </cell>
          <cell r="D77">
            <v>9309</v>
          </cell>
        </row>
        <row r="78">
          <cell r="A78">
            <v>50979340</v>
          </cell>
          <cell r="B78" t="str">
            <v>DACIA PAMELA DIAZ MARTINEZ</v>
          </cell>
          <cell r="C78">
            <v>0</v>
          </cell>
          <cell r="D78">
            <v>4032</v>
          </cell>
        </row>
        <row r="79">
          <cell r="F79">
            <v>1008273451340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PCI 22-01-01"/>
      <sheetName val="Julio"/>
    </sheetNames>
    <sheetDataSet>
      <sheetData sheetId="0" refreshError="1"/>
      <sheetData sheetId="1">
        <row r="17">
          <cell r="F17">
            <v>70476430901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542303"/>
    </sheetNames>
    <sheetDataSet>
      <sheetData sheetId="0" refreshError="1"/>
      <sheetData sheetId="1">
        <row r="87">
          <cell r="G87">
            <v>1547379886016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 refreshError="1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oK mAYO"/>
    </sheetNames>
    <sheetDataSet>
      <sheetData sheetId="0"/>
      <sheetData sheetId="1">
        <row r="12">
          <cell r="F12">
            <v>117722099664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34">
          <cell r="Y34">
            <v>70476430901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nio Ok"/>
    </sheetNames>
    <sheetDataSet>
      <sheetData sheetId="0"/>
      <sheetData sheetId="1">
        <row r="11">
          <cell r="F11">
            <v>156962799552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Jun PCI 22-01-01"/>
    </sheetNames>
    <sheetDataSet>
      <sheetData sheetId="0">
        <row r="34">
          <cell r="V34">
            <v>70476430901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3 PCI 22-01-01"/>
      <sheetName val="Junio Definitivo"/>
    </sheetNames>
    <sheetDataSet>
      <sheetData sheetId="0"/>
      <sheetData sheetId="1">
        <row r="83">
          <cell r="F83">
            <v>1371987610356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</sheetNames>
    <sheetDataSet>
      <sheetData sheetId="0">
        <row r="6">
          <cell r="B6">
            <v>891900853</v>
          </cell>
        </row>
        <row r="40">
          <cell r="B40">
            <v>899999063</v>
          </cell>
          <cell r="C40" t="str">
            <v>007769998985</v>
          </cell>
          <cell r="D40" t="str">
            <v>CTE-DAVIVIENDA</v>
          </cell>
          <cell r="E40" t="str">
            <v>A-3-5-1-2</v>
          </cell>
          <cell r="F40">
            <v>10</v>
          </cell>
          <cell r="G40">
            <v>13971196591</v>
          </cell>
        </row>
        <row r="41">
          <cell r="B41">
            <v>891500319</v>
          </cell>
          <cell r="C41" t="str">
            <v>290-031848</v>
          </cell>
          <cell r="D41" t="str">
            <v>CTE - POPULAR</v>
          </cell>
          <cell r="E41" t="str">
            <v>A-3-5-1-40</v>
          </cell>
          <cell r="F41">
            <v>10</v>
          </cell>
          <cell r="G41">
            <v>1516078937</v>
          </cell>
        </row>
        <row r="42">
          <cell r="B42">
            <v>890801063</v>
          </cell>
          <cell r="C42" t="str">
            <v>280-040676</v>
          </cell>
          <cell r="D42" t="str">
            <v>CTE-POPULAR</v>
          </cell>
          <cell r="E42" t="str">
            <v>A-3-5-1-41</v>
          </cell>
          <cell r="F42">
            <v>10</v>
          </cell>
          <cell r="G42">
            <v>1447740689</v>
          </cell>
        </row>
        <row r="43">
          <cell r="B43">
            <v>891080031</v>
          </cell>
          <cell r="C43">
            <v>7351006158</v>
          </cell>
          <cell r="D43" t="str">
            <v>CTE-COLPATRIA</v>
          </cell>
          <cell r="E43" t="str">
            <v>A-3-5-1-42</v>
          </cell>
          <cell r="F43">
            <v>10</v>
          </cell>
          <cell r="G43">
            <v>2319903160</v>
          </cell>
        </row>
        <row r="44">
          <cell r="B44">
            <v>891680089</v>
          </cell>
          <cell r="C44" t="str">
            <v>380-00390-5</v>
          </cell>
          <cell r="D44" t="str">
            <v>CTE-POPULAR</v>
          </cell>
          <cell r="E44" t="str">
            <v>A-3-5-1-43</v>
          </cell>
          <cell r="F44">
            <v>10</v>
          </cell>
          <cell r="G44">
            <v>261430567</v>
          </cell>
        </row>
        <row r="45">
          <cell r="B45">
            <v>891480035</v>
          </cell>
          <cell r="C45" t="str">
            <v>07335637520</v>
          </cell>
          <cell r="D45" t="str">
            <v>CTE BAN-COLOMBIA</v>
          </cell>
          <cell r="E45" t="str">
            <v>A-3-5-1-44</v>
          </cell>
          <cell r="F45">
            <v>10</v>
          </cell>
          <cell r="G45">
            <v>104000000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lio"/>
    </sheetNames>
    <sheetDataSet>
      <sheetData sheetId="0" refreshError="1"/>
      <sheetData sheetId="1">
        <row r="5">
          <cell r="F5">
            <v>1924731229854</v>
          </cell>
        </row>
        <row r="9">
          <cell r="F9">
            <v>2101314379350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6"/>
  <sheetViews>
    <sheetView tabSelected="1" zoomScaleNormal="100" workbookViewId="0">
      <pane xSplit="4" ySplit="3" topLeftCell="E55" activePane="bottomRight" state="frozen"/>
      <selection pane="topRight" activeCell="E1" sqref="E1"/>
      <selection pane="bottomLeft" activeCell="A4" sqref="A4"/>
      <selection pane="bottomRight" activeCell="C58" sqref="C58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30" width="14.85546875" style="16" bestFit="1" customWidth="1"/>
    <col min="31" max="31" width="17.5703125" style="16" bestFit="1" customWidth="1"/>
    <col min="32" max="32" width="14.85546875" style="16" bestFit="1" customWidth="1"/>
    <col min="33" max="33" width="20.42578125" style="16" customWidth="1"/>
    <col min="34" max="34" width="20.28515625" style="16" customWidth="1"/>
    <col min="35" max="35" width="19.28515625" style="16" customWidth="1"/>
    <col min="36" max="36" width="14.85546875" style="16" bestFit="1" customWidth="1"/>
    <col min="37" max="37" width="17.5703125" style="16" bestFit="1" customWidth="1"/>
    <col min="38" max="38" width="14.85546875" style="16" bestFit="1" customWidth="1"/>
    <col min="39" max="39" width="20.42578125" style="16" customWidth="1"/>
    <col min="40" max="40" width="20.28515625" style="16" customWidth="1"/>
    <col min="41" max="41" width="19.28515625" style="16" customWidth="1"/>
    <col min="42" max="42" width="14.85546875" style="16" bestFit="1" customWidth="1"/>
    <col min="43" max="43" width="17.5703125" style="16" bestFit="1" customWidth="1"/>
    <col min="44" max="44" width="14.85546875" style="16" bestFit="1" customWidth="1"/>
    <col min="45" max="45" width="20.42578125" style="16" customWidth="1"/>
    <col min="46" max="46" width="20.28515625" style="16" customWidth="1"/>
    <col min="47" max="47" width="19.28515625" style="16" customWidth="1"/>
    <col min="48" max="16384" width="11.42578125" style="16"/>
  </cols>
  <sheetData>
    <row r="1" spans="1:47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47" s="7" customFormat="1" ht="22.5" customHeight="1" x14ac:dyDescent="0.25">
      <c r="A2" s="6"/>
      <c r="B2" s="6"/>
      <c r="C2" s="6"/>
      <c r="D2" s="6"/>
      <c r="E2" s="6"/>
      <c r="F2" s="41" t="s">
        <v>0</v>
      </c>
      <c r="G2" s="42"/>
      <c r="H2" s="42"/>
      <c r="I2" s="43" t="s">
        <v>108</v>
      </c>
      <c r="J2" s="44"/>
      <c r="K2" s="44"/>
      <c r="L2" s="41" t="s">
        <v>112</v>
      </c>
      <c r="M2" s="42"/>
      <c r="N2" s="42"/>
      <c r="O2" s="43" t="s">
        <v>113</v>
      </c>
      <c r="P2" s="44"/>
      <c r="Q2" s="44"/>
      <c r="R2" s="41" t="s">
        <v>114</v>
      </c>
      <c r="S2" s="42"/>
      <c r="T2" s="42"/>
      <c r="U2" s="43" t="s">
        <v>115</v>
      </c>
      <c r="V2" s="44"/>
      <c r="W2" s="44"/>
      <c r="X2" s="41" t="s">
        <v>118</v>
      </c>
      <c r="Y2" s="42"/>
      <c r="Z2" s="42"/>
      <c r="AA2" s="43" t="s">
        <v>119</v>
      </c>
      <c r="AB2" s="44"/>
      <c r="AC2" s="44"/>
      <c r="AD2" s="41" t="s">
        <v>120</v>
      </c>
      <c r="AE2" s="42"/>
      <c r="AF2" s="42"/>
      <c r="AG2" s="43" t="s">
        <v>121</v>
      </c>
      <c r="AH2" s="44"/>
      <c r="AI2" s="44"/>
      <c r="AJ2" s="41" t="s">
        <v>122</v>
      </c>
      <c r="AK2" s="42"/>
      <c r="AL2" s="42"/>
      <c r="AM2" s="43" t="s">
        <v>123</v>
      </c>
      <c r="AN2" s="44"/>
      <c r="AO2" s="44"/>
      <c r="AP2" s="41" t="s">
        <v>124</v>
      </c>
      <c r="AQ2" s="42"/>
      <c r="AR2" s="42"/>
      <c r="AS2" s="43" t="s">
        <v>125</v>
      </c>
      <c r="AT2" s="44"/>
      <c r="AU2" s="44"/>
    </row>
    <row r="3" spans="1:47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  <c r="AD3" s="10" t="s">
        <v>57</v>
      </c>
      <c r="AE3" s="11" t="s">
        <v>58</v>
      </c>
      <c r="AF3" s="12" t="s">
        <v>59</v>
      </c>
      <c r="AG3" s="8" t="s">
        <v>57</v>
      </c>
      <c r="AH3" s="8" t="s">
        <v>58</v>
      </c>
      <c r="AI3" s="8" t="s">
        <v>59</v>
      </c>
      <c r="AJ3" s="10" t="s">
        <v>57</v>
      </c>
      <c r="AK3" s="11" t="s">
        <v>58</v>
      </c>
      <c r="AL3" s="12" t="s">
        <v>59</v>
      </c>
      <c r="AM3" s="8" t="s">
        <v>57</v>
      </c>
      <c r="AN3" s="8" t="s">
        <v>58</v>
      </c>
      <c r="AO3" s="8" t="s">
        <v>59</v>
      </c>
      <c r="AP3" s="10" t="s">
        <v>57</v>
      </c>
      <c r="AQ3" s="11" t="s">
        <v>58</v>
      </c>
      <c r="AR3" s="12" t="s">
        <v>59</v>
      </c>
      <c r="AS3" s="8" t="s">
        <v>57</v>
      </c>
      <c r="AT3" s="8" t="s">
        <v>58</v>
      </c>
      <c r="AU3" s="8" t="s">
        <v>59</v>
      </c>
    </row>
    <row r="4" spans="1:47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  <c r="AD4" s="35">
        <v>0</v>
      </c>
      <c r="AE4" s="35">
        <v>0</v>
      </c>
      <c r="AF4" s="35">
        <f>VLOOKUP(B4,[1]Mayo!A$2:D$78,4,0)</f>
        <v>3807271774</v>
      </c>
      <c r="AG4" s="15">
        <f>+AA4+AD4</f>
        <v>0</v>
      </c>
      <c r="AH4" s="15">
        <f>+AB4+AE4</f>
        <v>0</v>
      </c>
      <c r="AI4" s="15">
        <f>+AC4+AF4</f>
        <v>22843630644</v>
      </c>
      <c r="AJ4" s="35">
        <v>0</v>
      </c>
      <c r="AK4" s="35">
        <v>0</v>
      </c>
      <c r="AL4" s="35">
        <v>8260116812</v>
      </c>
      <c r="AM4" s="15">
        <f>+AG4+AJ4</f>
        <v>0</v>
      </c>
      <c r="AN4" s="15">
        <f>+AH4+AK4</f>
        <v>0</v>
      </c>
      <c r="AO4" s="15">
        <f>+AI4+AL4</f>
        <v>31103747456</v>
      </c>
      <c r="AP4" s="35">
        <v>0</v>
      </c>
      <c r="AQ4" s="35">
        <v>0</v>
      </c>
      <c r="AR4" s="35">
        <v>3887968432</v>
      </c>
      <c r="AS4" s="15">
        <f>+AM4+AP4</f>
        <v>0</v>
      </c>
      <c r="AT4" s="15">
        <f>+AQ4+AN4</f>
        <v>0</v>
      </c>
      <c r="AU4" s="15">
        <f>+AR4+AO4</f>
        <v>34991715888</v>
      </c>
    </row>
    <row r="5" spans="1:47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  <c r="AD5" s="35">
        <v>0</v>
      </c>
      <c r="AE5" s="35">
        <v>0</v>
      </c>
      <c r="AF5" s="35">
        <f>VLOOKUP(B5,[1]Mayo!A$2:D$78,4,0)</f>
        <v>196393033</v>
      </c>
      <c r="AG5" s="15">
        <f t="shared" ref="AG5:AG55" si="12">+AA5+AD5</f>
        <v>0</v>
      </c>
      <c r="AH5" s="15">
        <f t="shared" ref="AH5:AH55" si="13">+AB5+AE5</f>
        <v>0</v>
      </c>
      <c r="AI5" s="15">
        <f t="shared" ref="AI5:AI55" si="14">+AC5+AF5</f>
        <v>981965165</v>
      </c>
      <c r="AJ5" s="35">
        <v>0</v>
      </c>
      <c r="AK5" s="35">
        <v>0</v>
      </c>
      <c r="AL5" s="35">
        <v>196393033</v>
      </c>
      <c r="AM5" s="15">
        <f t="shared" ref="AM5:AM55" si="15">+AG5+AJ5</f>
        <v>0</v>
      </c>
      <c r="AN5" s="15">
        <f t="shared" ref="AN5:AN55" si="16">+AH5+AK5</f>
        <v>0</v>
      </c>
      <c r="AO5" s="15">
        <f t="shared" ref="AO5:AO55" si="17">+AI5+AL5</f>
        <v>1178358198</v>
      </c>
      <c r="AP5" s="35">
        <v>0</v>
      </c>
      <c r="AQ5" s="35">
        <v>0</v>
      </c>
      <c r="AR5" s="35">
        <v>196393033</v>
      </c>
      <c r="AS5" s="15">
        <f t="shared" ref="AS5:AS55" si="18">+AM5+AP5</f>
        <v>0</v>
      </c>
      <c r="AT5" s="15">
        <f t="shared" ref="AT5:AT55" si="19">+AQ5+AN5</f>
        <v>0</v>
      </c>
      <c r="AU5" s="15">
        <f t="shared" ref="AU5:AU55" si="20">+AR5+AO5</f>
        <v>1374751231</v>
      </c>
    </row>
    <row r="6" spans="1:47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  <c r="AD6" s="35">
        <v>0</v>
      </c>
      <c r="AE6" s="35">
        <v>0</v>
      </c>
      <c r="AF6" s="35">
        <f>VLOOKUP(B6,[1]Mayo!A$2:D$78,4,0)</f>
        <v>1353183400</v>
      </c>
      <c r="AG6" s="15">
        <f t="shared" si="12"/>
        <v>0</v>
      </c>
      <c r="AH6" s="15">
        <f t="shared" si="13"/>
        <v>985117047</v>
      </c>
      <c r="AI6" s="15">
        <f t="shared" si="14"/>
        <v>8119100400</v>
      </c>
      <c r="AJ6" s="35">
        <v>0</v>
      </c>
      <c r="AK6" s="35">
        <v>0</v>
      </c>
      <c r="AL6" s="35">
        <v>2936181088</v>
      </c>
      <c r="AM6" s="15">
        <f t="shared" si="15"/>
        <v>0</v>
      </c>
      <c r="AN6" s="15">
        <f t="shared" si="16"/>
        <v>985117047</v>
      </c>
      <c r="AO6" s="15">
        <f t="shared" si="17"/>
        <v>11055281488</v>
      </c>
      <c r="AP6" s="35">
        <v>0</v>
      </c>
      <c r="AQ6" s="35">
        <v>0</v>
      </c>
      <c r="AR6" s="35">
        <v>1381910186</v>
      </c>
      <c r="AS6" s="15">
        <f t="shared" si="18"/>
        <v>0</v>
      </c>
      <c r="AT6" s="15">
        <f t="shared" si="19"/>
        <v>985117047</v>
      </c>
      <c r="AU6" s="15">
        <f t="shared" si="20"/>
        <v>12437191674</v>
      </c>
    </row>
    <row r="7" spans="1:47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  <c r="AD7" s="35">
        <v>0</v>
      </c>
      <c r="AE7" s="35">
        <v>0</v>
      </c>
      <c r="AF7" s="35">
        <f>VLOOKUP(B7,[1]Mayo!A$2:D$78,4,0)</f>
        <v>1129486882</v>
      </c>
      <c r="AG7" s="15">
        <f t="shared" si="12"/>
        <v>0</v>
      </c>
      <c r="AH7" s="15">
        <f t="shared" si="13"/>
        <v>0</v>
      </c>
      <c r="AI7" s="15">
        <f t="shared" si="14"/>
        <v>6776921292</v>
      </c>
      <c r="AJ7" s="35">
        <v>0</v>
      </c>
      <c r="AK7" s="35">
        <v>0</v>
      </c>
      <c r="AL7" s="35">
        <v>2450493204</v>
      </c>
      <c r="AM7" s="15">
        <f t="shared" si="15"/>
        <v>0</v>
      </c>
      <c r="AN7" s="15">
        <f t="shared" si="16"/>
        <v>0</v>
      </c>
      <c r="AO7" s="15">
        <f t="shared" si="17"/>
        <v>9227414496</v>
      </c>
      <c r="AP7" s="35">
        <v>0</v>
      </c>
      <c r="AQ7" s="35">
        <v>0</v>
      </c>
      <c r="AR7" s="35">
        <v>1153426812</v>
      </c>
      <c r="AS7" s="15">
        <f t="shared" si="18"/>
        <v>0</v>
      </c>
      <c r="AT7" s="15">
        <f t="shared" si="19"/>
        <v>0</v>
      </c>
      <c r="AU7" s="15">
        <f t="shared" si="20"/>
        <v>10380841308</v>
      </c>
    </row>
    <row r="8" spans="1:47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  <c r="AD8" s="35">
        <v>0</v>
      </c>
      <c r="AE8" s="35">
        <v>0</v>
      </c>
      <c r="AF8" s="35">
        <v>0</v>
      </c>
      <c r="AG8" s="15">
        <f t="shared" si="12"/>
        <v>0</v>
      </c>
      <c r="AH8" s="15">
        <f t="shared" si="13"/>
        <v>0</v>
      </c>
      <c r="AI8" s="15">
        <f t="shared" si="14"/>
        <v>0</v>
      </c>
      <c r="AJ8" s="35">
        <v>0</v>
      </c>
      <c r="AK8" s="35">
        <v>0</v>
      </c>
      <c r="AL8" s="35">
        <v>0</v>
      </c>
      <c r="AM8" s="15">
        <f t="shared" si="15"/>
        <v>0</v>
      </c>
      <c r="AN8" s="15">
        <f t="shared" si="16"/>
        <v>0</v>
      </c>
      <c r="AO8" s="15">
        <f t="shared" si="17"/>
        <v>0</v>
      </c>
      <c r="AP8" s="35">
        <v>0</v>
      </c>
      <c r="AQ8" s="35">
        <v>0</v>
      </c>
      <c r="AR8" s="35">
        <v>0</v>
      </c>
      <c r="AS8" s="15">
        <f t="shared" si="18"/>
        <v>0</v>
      </c>
      <c r="AT8" s="15">
        <f t="shared" si="19"/>
        <v>0</v>
      </c>
      <c r="AU8" s="15">
        <f t="shared" si="20"/>
        <v>0</v>
      </c>
    </row>
    <row r="9" spans="1:47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  <c r="AD9" s="35">
        <v>0</v>
      </c>
      <c r="AE9" s="35">
        <v>0</v>
      </c>
      <c r="AF9" s="35">
        <f>VLOOKUP(B9,[1]Mayo!A$2:D$78,4,0)</f>
        <v>1055347053</v>
      </c>
      <c r="AG9" s="15">
        <f t="shared" si="12"/>
        <v>0</v>
      </c>
      <c r="AH9" s="15">
        <f t="shared" si="13"/>
        <v>0</v>
      </c>
      <c r="AI9" s="15">
        <f t="shared" si="14"/>
        <v>6332082318</v>
      </c>
      <c r="AJ9" s="35">
        <v>0</v>
      </c>
      <c r="AK9" s="35">
        <v>0</v>
      </c>
      <c r="AL9" s="35">
        <v>2289807882</v>
      </c>
      <c r="AM9" s="15">
        <f t="shared" si="15"/>
        <v>0</v>
      </c>
      <c r="AN9" s="15">
        <f t="shared" si="16"/>
        <v>0</v>
      </c>
      <c r="AO9" s="15">
        <f t="shared" si="17"/>
        <v>8621890200</v>
      </c>
      <c r="AP9" s="35">
        <v>0</v>
      </c>
      <c r="AQ9" s="35">
        <v>0</v>
      </c>
      <c r="AR9" s="35">
        <v>1077736275</v>
      </c>
      <c r="AS9" s="15">
        <f t="shared" si="18"/>
        <v>0</v>
      </c>
      <c r="AT9" s="15">
        <f t="shared" si="19"/>
        <v>0</v>
      </c>
      <c r="AU9" s="15">
        <f t="shared" si="20"/>
        <v>9699626475</v>
      </c>
    </row>
    <row r="10" spans="1:47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  <c r="AD10" s="35">
        <v>0</v>
      </c>
      <c r="AE10" s="35">
        <v>0</v>
      </c>
      <c r="AF10" s="35">
        <f>VLOOKUP(B10,[1]Mayo!A$2:D$78,4,0)</f>
        <v>140509319</v>
      </c>
      <c r="AG10" s="15">
        <f t="shared" si="12"/>
        <v>0</v>
      </c>
      <c r="AH10" s="15">
        <f t="shared" si="13"/>
        <v>0</v>
      </c>
      <c r="AI10" s="15">
        <f t="shared" si="14"/>
        <v>702546595</v>
      </c>
      <c r="AJ10" s="35">
        <v>0</v>
      </c>
      <c r="AK10" s="35">
        <v>0</v>
      </c>
      <c r="AL10" s="35">
        <v>140509319</v>
      </c>
      <c r="AM10" s="15">
        <f t="shared" si="15"/>
        <v>0</v>
      </c>
      <c r="AN10" s="15">
        <f t="shared" si="16"/>
        <v>0</v>
      </c>
      <c r="AO10" s="15">
        <f t="shared" si="17"/>
        <v>843055914</v>
      </c>
      <c r="AP10" s="35">
        <v>0</v>
      </c>
      <c r="AQ10" s="35">
        <v>0</v>
      </c>
      <c r="AR10" s="35">
        <v>140509319</v>
      </c>
      <c r="AS10" s="15">
        <f t="shared" si="18"/>
        <v>0</v>
      </c>
      <c r="AT10" s="15">
        <f t="shared" si="19"/>
        <v>0</v>
      </c>
      <c r="AU10" s="15">
        <f t="shared" si="20"/>
        <v>983565233</v>
      </c>
    </row>
    <row r="11" spans="1:47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  <c r="AD11" s="35">
        <v>0</v>
      </c>
      <c r="AE11" s="35">
        <v>0</v>
      </c>
      <c r="AF11" s="35">
        <v>0</v>
      </c>
      <c r="AG11" s="15">
        <f t="shared" si="12"/>
        <v>0</v>
      </c>
      <c r="AH11" s="15">
        <f t="shared" si="13"/>
        <v>0</v>
      </c>
      <c r="AI11" s="15">
        <f t="shared" si="14"/>
        <v>0</v>
      </c>
      <c r="AJ11" s="35">
        <v>0</v>
      </c>
      <c r="AK11" s="35">
        <v>0</v>
      </c>
      <c r="AL11" s="35">
        <v>0</v>
      </c>
      <c r="AM11" s="15">
        <f t="shared" si="15"/>
        <v>0</v>
      </c>
      <c r="AN11" s="15">
        <f t="shared" si="16"/>
        <v>0</v>
      </c>
      <c r="AO11" s="15">
        <f t="shared" si="17"/>
        <v>0</v>
      </c>
      <c r="AP11" s="35">
        <v>0</v>
      </c>
      <c r="AQ11" s="35">
        <v>0</v>
      </c>
      <c r="AR11" s="35">
        <v>0</v>
      </c>
      <c r="AS11" s="15">
        <f t="shared" si="18"/>
        <v>0</v>
      </c>
      <c r="AT11" s="15">
        <f t="shared" si="19"/>
        <v>0</v>
      </c>
      <c r="AU11" s="15">
        <f t="shared" si="20"/>
        <v>0</v>
      </c>
    </row>
    <row r="12" spans="1:47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21">+U12+X12</f>
        <v>0</v>
      </c>
      <c r="AB12" s="15">
        <f t="shared" si="10"/>
        <v>424131279</v>
      </c>
      <c r="AC12" s="15">
        <f t="shared" si="11"/>
        <v>5105604430</v>
      </c>
      <c r="AD12" s="35">
        <v>0</v>
      </c>
      <c r="AE12" s="35">
        <v>0</v>
      </c>
      <c r="AF12" s="35">
        <f>VLOOKUP(B12,[1]Mayo!A$2:D$78,4,0)</f>
        <v>1021120886</v>
      </c>
      <c r="AG12" s="15">
        <f t="shared" si="12"/>
        <v>0</v>
      </c>
      <c r="AH12" s="15">
        <f t="shared" si="13"/>
        <v>424131279</v>
      </c>
      <c r="AI12" s="15">
        <f t="shared" si="14"/>
        <v>6126725316</v>
      </c>
      <c r="AJ12" s="35">
        <v>0</v>
      </c>
      <c r="AK12" s="35">
        <v>0</v>
      </c>
      <c r="AL12" s="35">
        <v>2215531516</v>
      </c>
      <c r="AM12" s="15">
        <f t="shared" si="15"/>
        <v>0</v>
      </c>
      <c r="AN12" s="15">
        <f t="shared" si="16"/>
        <v>424131279</v>
      </c>
      <c r="AO12" s="15">
        <f t="shared" si="17"/>
        <v>8342256832</v>
      </c>
      <c r="AP12" s="35">
        <v>0</v>
      </c>
      <c r="AQ12" s="35">
        <v>0</v>
      </c>
      <c r="AR12" s="35">
        <v>1042782104</v>
      </c>
      <c r="AS12" s="15">
        <f t="shared" si="18"/>
        <v>0</v>
      </c>
      <c r="AT12" s="15">
        <f t="shared" si="19"/>
        <v>424131279</v>
      </c>
      <c r="AU12" s="15">
        <f t="shared" si="20"/>
        <v>9385038936</v>
      </c>
    </row>
    <row r="13" spans="1:47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21"/>
        <v>0</v>
      </c>
      <c r="AB13" s="15">
        <f t="shared" si="10"/>
        <v>2088924837</v>
      </c>
      <c r="AC13" s="15">
        <f t="shared" si="11"/>
        <v>14029021490</v>
      </c>
      <c r="AD13" s="35">
        <v>0</v>
      </c>
      <c r="AE13" s="35">
        <v>0</v>
      </c>
      <c r="AF13" s="35">
        <f>VLOOKUP(B13,[1]Mayo!A$2:D$78,4,0)</f>
        <v>2805804298</v>
      </c>
      <c r="AG13" s="15">
        <f t="shared" si="12"/>
        <v>0</v>
      </c>
      <c r="AH13" s="15">
        <f t="shared" si="13"/>
        <v>2088924837</v>
      </c>
      <c r="AI13" s="15">
        <f t="shared" si="14"/>
        <v>16834825788</v>
      </c>
      <c r="AJ13" s="35">
        <v>0</v>
      </c>
      <c r="AK13" s="35">
        <v>0</v>
      </c>
      <c r="AL13" s="35">
        <v>6088364900</v>
      </c>
      <c r="AM13" s="15">
        <f t="shared" si="15"/>
        <v>0</v>
      </c>
      <c r="AN13" s="15">
        <f t="shared" si="16"/>
        <v>2088924837</v>
      </c>
      <c r="AO13" s="15">
        <f t="shared" si="17"/>
        <v>22923190688</v>
      </c>
      <c r="AP13" s="35">
        <v>0</v>
      </c>
      <c r="AQ13" s="35">
        <v>0</v>
      </c>
      <c r="AR13" s="35">
        <v>2865398836</v>
      </c>
      <c r="AS13" s="15">
        <f t="shared" si="18"/>
        <v>0</v>
      </c>
      <c r="AT13" s="15">
        <f t="shared" si="19"/>
        <v>2088924837</v>
      </c>
      <c r="AU13" s="15">
        <f t="shared" si="20"/>
        <v>25788589524</v>
      </c>
    </row>
    <row r="14" spans="1:47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21"/>
        <v>0</v>
      </c>
      <c r="AB14" s="15">
        <f t="shared" si="10"/>
        <v>0</v>
      </c>
      <c r="AC14" s="15">
        <f t="shared" si="11"/>
        <v>0</v>
      </c>
      <c r="AD14" s="35">
        <v>0</v>
      </c>
      <c r="AE14" s="35">
        <v>0</v>
      </c>
      <c r="AF14" s="35">
        <v>0</v>
      </c>
      <c r="AG14" s="15">
        <f t="shared" si="12"/>
        <v>0</v>
      </c>
      <c r="AH14" s="15">
        <f t="shared" si="13"/>
        <v>0</v>
      </c>
      <c r="AI14" s="15">
        <f t="shared" si="14"/>
        <v>0</v>
      </c>
      <c r="AJ14" s="35">
        <v>0</v>
      </c>
      <c r="AK14" s="35">
        <v>0</v>
      </c>
      <c r="AL14" s="35">
        <v>0</v>
      </c>
      <c r="AM14" s="15">
        <f t="shared" si="15"/>
        <v>0</v>
      </c>
      <c r="AN14" s="15">
        <f t="shared" si="16"/>
        <v>0</v>
      </c>
      <c r="AO14" s="15">
        <f t="shared" si="17"/>
        <v>0</v>
      </c>
      <c r="AP14" s="35">
        <v>0</v>
      </c>
      <c r="AQ14" s="35">
        <v>0</v>
      </c>
      <c r="AR14" s="35">
        <v>0</v>
      </c>
      <c r="AS14" s="15">
        <f t="shared" si="18"/>
        <v>0</v>
      </c>
      <c r="AT14" s="15">
        <f t="shared" si="19"/>
        <v>0</v>
      </c>
      <c r="AU14" s="15">
        <f t="shared" si="20"/>
        <v>0</v>
      </c>
    </row>
    <row r="15" spans="1:47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21"/>
        <v>0</v>
      </c>
      <c r="AB15" s="15">
        <f t="shared" si="10"/>
        <v>0</v>
      </c>
      <c r="AC15" s="15">
        <f t="shared" si="11"/>
        <v>17081863575</v>
      </c>
      <c r="AD15" s="35">
        <v>0</v>
      </c>
      <c r="AE15" s="35">
        <v>0</v>
      </c>
      <c r="AF15" s="35">
        <f>VLOOKUP(B15,[1]Mayo!A$2:D$78,4,0)</f>
        <v>3416372715</v>
      </c>
      <c r="AG15" s="15">
        <f t="shared" si="12"/>
        <v>0</v>
      </c>
      <c r="AH15" s="15">
        <f t="shared" si="13"/>
        <v>0</v>
      </c>
      <c r="AI15" s="15">
        <f t="shared" si="14"/>
        <v>20498236290</v>
      </c>
      <c r="AJ15" s="35">
        <v>0</v>
      </c>
      <c r="AK15" s="35">
        <v>0</v>
      </c>
      <c r="AL15" s="35">
        <v>7412036582</v>
      </c>
      <c r="AM15" s="15">
        <f t="shared" si="15"/>
        <v>0</v>
      </c>
      <c r="AN15" s="15">
        <f t="shared" si="16"/>
        <v>0</v>
      </c>
      <c r="AO15" s="15">
        <f t="shared" si="17"/>
        <v>27910272872</v>
      </c>
      <c r="AP15" s="35">
        <v>0</v>
      </c>
      <c r="AQ15" s="35">
        <v>0</v>
      </c>
      <c r="AR15" s="35">
        <v>3488784109</v>
      </c>
      <c r="AS15" s="15">
        <f t="shared" si="18"/>
        <v>0</v>
      </c>
      <c r="AT15" s="15">
        <f t="shared" si="19"/>
        <v>0</v>
      </c>
      <c r="AU15" s="15">
        <f t="shared" si="20"/>
        <v>31399056981</v>
      </c>
    </row>
    <row r="16" spans="1:47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21"/>
        <v>0</v>
      </c>
      <c r="AB16" s="15">
        <f t="shared" si="10"/>
        <v>0</v>
      </c>
      <c r="AC16" s="15">
        <f t="shared" si="11"/>
        <v>34985464355</v>
      </c>
      <c r="AD16" s="35">
        <v>0</v>
      </c>
      <c r="AE16" s="35">
        <v>0</v>
      </c>
      <c r="AF16" s="35">
        <f>VLOOKUP(B16,[1]Mayo!A$2:D$78,4,0)</f>
        <v>6997092871</v>
      </c>
      <c r="AG16" s="15">
        <f t="shared" si="12"/>
        <v>0</v>
      </c>
      <c r="AH16" s="15">
        <f t="shared" si="13"/>
        <v>0</v>
      </c>
      <c r="AI16" s="15">
        <f t="shared" si="14"/>
        <v>41982557226</v>
      </c>
      <c r="AJ16" s="35">
        <v>0</v>
      </c>
      <c r="AK16" s="35">
        <v>0</v>
      </c>
      <c r="AL16" s="35">
        <v>15180635326</v>
      </c>
      <c r="AM16" s="15">
        <f t="shared" si="15"/>
        <v>0</v>
      </c>
      <c r="AN16" s="15">
        <f t="shared" si="16"/>
        <v>0</v>
      </c>
      <c r="AO16" s="15">
        <f t="shared" si="17"/>
        <v>57163192552</v>
      </c>
      <c r="AP16" s="35">
        <v>0</v>
      </c>
      <c r="AQ16" s="35">
        <v>0</v>
      </c>
      <c r="AR16" s="35">
        <v>7145399069</v>
      </c>
      <c r="AS16" s="15">
        <f t="shared" si="18"/>
        <v>0</v>
      </c>
      <c r="AT16" s="15">
        <f t="shared" si="19"/>
        <v>0</v>
      </c>
      <c r="AU16" s="15">
        <f t="shared" si="20"/>
        <v>64308591621</v>
      </c>
    </row>
    <row r="17" spans="1:47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21"/>
        <v>0</v>
      </c>
      <c r="AB17" s="15">
        <f t="shared" si="10"/>
        <v>0</v>
      </c>
      <c r="AC17" s="15">
        <f t="shared" si="11"/>
        <v>36538431035</v>
      </c>
      <c r="AD17" s="35">
        <v>0</v>
      </c>
      <c r="AE17" s="35">
        <v>0</v>
      </c>
      <c r="AF17" s="35">
        <f>VLOOKUP(B17,[1]Mayo!A$2:D$78,4,0)</f>
        <v>7307686207</v>
      </c>
      <c r="AG17" s="15">
        <f t="shared" si="12"/>
        <v>0</v>
      </c>
      <c r="AH17" s="15">
        <f t="shared" si="13"/>
        <v>0</v>
      </c>
      <c r="AI17" s="15">
        <f t="shared" si="14"/>
        <v>43846117242</v>
      </c>
      <c r="AJ17" s="35">
        <v>0</v>
      </c>
      <c r="AK17" s="35">
        <v>0</v>
      </c>
      <c r="AL17" s="35">
        <v>15854487198</v>
      </c>
      <c r="AM17" s="15">
        <f t="shared" si="15"/>
        <v>0</v>
      </c>
      <c r="AN17" s="15">
        <f t="shared" si="16"/>
        <v>0</v>
      </c>
      <c r="AO17" s="15">
        <f t="shared" si="17"/>
        <v>59700604440</v>
      </c>
      <c r="AP17" s="35">
        <v>0</v>
      </c>
      <c r="AQ17" s="35">
        <v>0</v>
      </c>
      <c r="AR17" s="35">
        <v>7462575555</v>
      </c>
      <c r="AS17" s="15">
        <f t="shared" si="18"/>
        <v>0</v>
      </c>
      <c r="AT17" s="15">
        <f t="shared" si="19"/>
        <v>0</v>
      </c>
      <c r="AU17" s="15">
        <f t="shared" si="20"/>
        <v>67163179995</v>
      </c>
    </row>
    <row r="18" spans="1:47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21"/>
        <v>0</v>
      </c>
      <c r="AB18" s="15">
        <f t="shared" si="10"/>
        <v>0</v>
      </c>
      <c r="AC18" s="15">
        <f t="shared" si="11"/>
        <v>68707520555</v>
      </c>
      <c r="AD18" s="35">
        <v>0</v>
      </c>
      <c r="AE18" s="35">
        <v>0</v>
      </c>
      <c r="AF18" s="35">
        <f>VLOOKUP(B18,[1]Mayo!A$2:D$78,4,0)</f>
        <v>13741504111</v>
      </c>
      <c r="AG18" s="15">
        <f t="shared" si="12"/>
        <v>0</v>
      </c>
      <c r="AH18" s="15">
        <f t="shared" si="13"/>
        <v>0</v>
      </c>
      <c r="AI18" s="15">
        <f t="shared" si="14"/>
        <v>82449024666</v>
      </c>
      <c r="AJ18" s="35">
        <v>0</v>
      </c>
      <c r="AK18" s="35">
        <v>0</v>
      </c>
      <c r="AL18" s="35">
        <v>29813061870</v>
      </c>
      <c r="AM18" s="15">
        <f t="shared" si="15"/>
        <v>0</v>
      </c>
      <c r="AN18" s="15">
        <f t="shared" si="16"/>
        <v>0</v>
      </c>
      <c r="AO18" s="15">
        <f t="shared" si="17"/>
        <v>112262086536</v>
      </c>
      <c r="AP18" s="35">
        <v>0</v>
      </c>
      <c r="AQ18" s="35">
        <v>0</v>
      </c>
      <c r="AR18" s="35">
        <v>14032760817</v>
      </c>
      <c r="AS18" s="15">
        <f t="shared" si="18"/>
        <v>0</v>
      </c>
      <c r="AT18" s="15">
        <f t="shared" si="19"/>
        <v>0</v>
      </c>
      <c r="AU18" s="15">
        <f t="shared" si="20"/>
        <v>126294847353</v>
      </c>
    </row>
    <row r="19" spans="1:47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21"/>
        <v>0</v>
      </c>
      <c r="AB19" s="15">
        <f t="shared" si="10"/>
        <v>0</v>
      </c>
      <c r="AC19" s="15">
        <f t="shared" si="11"/>
        <v>24200930740</v>
      </c>
      <c r="AD19" s="35">
        <v>0</v>
      </c>
      <c r="AE19" s="35">
        <v>0</v>
      </c>
      <c r="AF19" s="35">
        <f>VLOOKUP(B19,[1]Mayo!A$2:D$78,4,0)</f>
        <v>4840186148</v>
      </c>
      <c r="AG19" s="15">
        <f t="shared" si="12"/>
        <v>0</v>
      </c>
      <c r="AH19" s="15">
        <f t="shared" si="13"/>
        <v>0</v>
      </c>
      <c r="AI19" s="15">
        <f t="shared" si="14"/>
        <v>29041116888</v>
      </c>
      <c r="AJ19" s="35">
        <v>0</v>
      </c>
      <c r="AK19" s="35">
        <v>0</v>
      </c>
      <c r="AL19" s="35">
        <v>10501089832</v>
      </c>
      <c r="AM19" s="15">
        <f t="shared" si="15"/>
        <v>0</v>
      </c>
      <c r="AN19" s="15">
        <f t="shared" si="16"/>
        <v>0</v>
      </c>
      <c r="AO19" s="15">
        <f t="shared" si="17"/>
        <v>39542206720</v>
      </c>
      <c r="AP19" s="35">
        <v>0</v>
      </c>
      <c r="AQ19" s="35">
        <v>0</v>
      </c>
      <c r="AR19" s="35">
        <v>4942775840</v>
      </c>
      <c r="AS19" s="15">
        <f t="shared" si="18"/>
        <v>0</v>
      </c>
      <c r="AT19" s="15">
        <f t="shared" si="19"/>
        <v>0</v>
      </c>
      <c r="AU19" s="15">
        <f t="shared" si="20"/>
        <v>44484982560</v>
      </c>
    </row>
    <row r="20" spans="1:47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21"/>
        <v>0</v>
      </c>
      <c r="AB20" s="15">
        <f t="shared" si="10"/>
        <v>0</v>
      </c>
      <c r="AC20" s="15">
        <f t="shared" si="11"/>
        <v>11676534040</v>
      </c>
      <c r="AD20" s="35">
        <v>0</v>
      </c>
      <c r="AE20" s="35">
        <v>0</v>
      </c>
      <c r="AF20" s="35">
        <f>VLOOKUP(B20,[1]Mayo!A$2:D$78,4,0)</f>
        <v>2335306808</v>
      </c>
      <c r="AG20" s="15">
        <f t="shared" si="12"/>
        <v>0</v>
      </c>
      <c r="AH20" s="15">
        <f t="shared" si="13"/>
        <v>0</v>
      </c>
      <c r="AI20" s="15">
        <f t="shared" si="14"/>
        <v>14011840848</v>
      </c>
      <c r="AJ20" s="35">
        <v>0</v>
      </c>
      <c r="AK20" s="35">
        <v>0</v>
      </c>
      <c r="AL20" s="35">
        <v>5066595760</v>
      </c>
      <c r="AM20" s="15">
        <f t="shared" si="15"/>
        <v>0</v>
      </c>
      <c r="AN20" s="15">
        <f t="shared" si="16"/>
        <v>0</v>
      </c>
      <c r="AO20" s="15">
        <f t="shared" si="17"/>
        <v>19078436608</v>
      </c>
      <c r="AP20" s="35">
        <v>0</v>
      </c>
      <c r="AQ20" s="35">
        <v>0</v>
      </c>
      <c r="AR20" s="35">
        <v>2384804576</v>
      </c>
      <c r="AS20" s="15">
        <f t="shared" si="18"/>
        <v>0</v>
      </c>
      <c r="AT20" s="15">
        <f t="shared" si="19"/>
        <v>0</v>
      </c>
      <c r="AU20" s="15">
        <f t="shared" si="20"/>
        <v>21463241184</v>
      </c>
    </row>
    <row r="21" spans="1:47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21"/>
        <v>0</v>
      </c>
      <c r="AB21" s="15">
        <f t="shared" si="10"/>
        <v>0</v>
      </c>
      <c r="AC21" s="15">
        <f t="shared" si="11"/>
        <v>12535643805</v>
      </c>
      <c r="AD21" s="35">
        <v>0</v>
      </c>
      <c r="AE21" s="35">
        <v>0</v>
      </c>
      <c r="AF21" s="35">
        <f>VLOOKUP(B21,[1]Mayo!A$2:D$78,4,0)</f>
        <v>2507128761</v>
      </c>
      <c r="AG21" s="15">
        <f t="shared" si="12"/>
        <v>0</v>
      </c>
      <c r="AH21" s="15">
        <f t="shared" si="13"/>
        <v>0</v>
      </c>
      <c r="AI21" s="15">
        <f t="shared" si="14"/>
        <v>15042772566</v>
      </c>
      <c r="AJ21" s="35">
        <v>0</v>
      </c>
      <c r="AK21" s="35">
        <v>0</v>
      </c>
      <c r="AL21" s="35">
        <v>5439374354</v>
      </c>
      <c r="AM21" s="15">
        <f t="shared" si="15"/>
        <v>0</v>
      </c>
      <c r="AN21" s="15">
        <f t="shared" si="16"/>
        <v>0</v>
      </c>
      <c r="AO21" s="15">
        <f t="shared" si="17"/>
        <v>20482146920</v>
      </c>
      <c r="AP21" s="35">
        <v>0</v>
      </c>
      <c r="AQ21" s="35">
        <v>0</v>
      </c>
      <c r="AR21" s="35">
        <v>2560268365</v>
      </c>
      <c r="AS21" s="15">
        <f t="shared" si="18"/>
        <v>0</v>
      </c>
      <c r="AT21" s="15">
        <f t="shared" si="19"/>
        <v>0</v>
      </c>
      <c r="AU21" s="15">
        <f t="shared" si="20"/>
        <v>23042415285</v>
      </c>
    </row>
    <row r="22" spans="1:47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21"/>
        <v>0</v>
      </c>
      <c r="AB22" s="15">
        <f t="shared" si="10"/>
        <v>0</v>
      </c>
      <c r="AC22" s="15">
        <f t="shared" si="11"/>
        <v>5378019740</v>
      </c>
      <c r="AD22" s="35">
        <v>0</v>
      </c>
      <c r="AE22" s="35">
        <v>0</v>
      </c>
      <c r="AF22" s="35">
        <f>VLOOKUP(B22,[1]Mayo!A$2:D$78,4,0)</f>
        <v>1075603948</v>
      </c>
      <c r="AG22" s="15">
        <f t="shared" si="12"/>
        <v>0</v>
      </c>
      <c r="AH22" s="15">
        <f t="shared" si="13"/>
        <v>0</v>
      </c>
      <c r="AI22" s="15">
        <f t="shared" si="14"/>
        <v>6453623688</v>
      </c>
      <c r="AJ22" s="35">
        <v>0</v>
      </c>
      <c r="AK22" s="35">
        <v>0</v>
      </c>
      <c r="AL22" s="35">
        <v>2333590776</v>
      </c>
      <c r="AM22" s="15">
        <f t="shared" si="15"/>
        <v>0</v>
      </c>
      <c r="AN22" s="15">
        <f t="shared" si="16"/>
        <v>0</v>
      </c>
      <c r="AO22" s="15">
        <f t="shared" si="17"/>
        <v>8787214464</v>
      </c>
      <c r="AP22" s="35">
        <v>0</v>
      </c>
      <c r="AQ22" s="35">
        <v>0</v>
      </c>
      <c r="AR22" s="35">
        <v>1098401808</v>
      </c>
      <c r="AS22" s="15">
        <f t="shared" si="18"/>
        <v>0</v>
      </c>
      <c r="AT22" s="15">
        <f t="shared" si="19"/>
        <v>0</v>
      </c>
      <c r="AU22" s="15">
        <f t="shared" si="20"/>
        <v>9885616272</v>
      </c>
    </row>
    <row r="23" spans="1:47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21"/>
        <v>0</v>
      </c>
      <c r="AB23" s="15">
        <f t="shared" si="10"/>
        <v>0</v>
      </c>
      <c r="AC23" s="15">
        <f t="shared" si="11"/>
        <v>14605195230</v>
      </c>
      <c r="AD23" s="35">
        <v>0</v>
      </c>
      <c r="AE23" s="35">
        <v>0</v>
      </c>
      <c r="AF23" s="35">
        <f>VLOOKUP(B23,[1]Mayo!A$2:D$78,4,0)</f>
        <v>2921039046</v>
      </c>
      <c r="AG23" s="15">
        <f t="shared" si="12"/>
        <v>0</v>
      </c>
      <c r="AH23" s="15">
        <f t="shared" si="13"/>
        <v>0</v>
      </c>
      <c r="AI23" s="15">
        <f t="shared" si="14"/>
        <v>17526234276</v>
      </c>
      <c r="AJ23" s="35">
        <v>0</v>
      </c>
      <c r="AK23" s="35">
        <v>0</v>
      </c>
      <c r="AL23" s="35">
        <v>6337378876</v>
      </c>
      <c r="AM23" s="15">
        <f t="shared" si="15"/>
        <v>0</v>
      </c>
      <c r="AN23" s="15">
        <f t="shared" si="16"/>
        <v>0</v>
      </c>
      <c r="AO23" s="15">
        <f t="shared" si="17"/>
        <v>23863613152</v>
      </c>
      <c r="AP23" s="35">
        <v>0</v>
      </c>
      <c r="AQ23" s="35">
        <v>0</v>
      </c>
      <c r="AR23" s="35">
        <v>5965903287</v>
      </c>
      <c r="AS23" s="15">
        <f t="shared" si="18"/>
        <v>0</v>
      </c>
      <c r="AT23" s="15">
        <f t="shared" si="19"/>
        <v>0</v>
      </c>
      <c r="AU23" s="15">
        <f t="shared" si="20"/>
        <v>29829516439</v>
      </c>
    </row>
    <row r="24" spans="1:47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21"/>
        <v>0</v>
      </c>
      <c r="AB24" s="15">
        <f t="shared" si="10"/>
        <v>0</v>
      </c>
      <c r="AC24" s="15">
        <f t="shared" si="11"/>
        <v>373902880</v>
      </c>
      <c r="AD24" s="35">
        <v>0</v>
      </c>
      <c r="AE24" s="35">
        <v>0</v>
      </c>
      <c r="AF24" s="35">
        <f>VLOOKUP(B24,[1]Mayo!A$2:D$78,4,0)</f>
        <v>93475720</v>
      </c>
      <c r="AG24" s="15">
        <f t="shared" si="12"/>
        <v>0</v>
      </c>
      <c r="AH24" s="15">
        <f t="shared" si="13"/>
        <v>0</v>
      </c>
      <c r="AI24" s="15">
        <f t="shared" si="14"/>
        <v>467378600</v>
      </c>
      <c r="AJ24" s="35">
        <v>0</v>
      </c>
      <c r="AK24" s="35">
        <v>0</v>
      </c>
      <c r="AL24" s="35">
        <v>93475720</v>
      </c>
      <c r="AM24" s="15">
        <f t="shared" si="15"/>
        <v>0</v>
      </c>
      <c r="AN24" s="15">
        <f t="shared" si="16"/>
        <v>0</v>
      </c>
      <c r="AO24" s="15">
        <f t="shared" si="17"/>
        <v>560854320</v>
      </c>
      <c r="AP24" s="35">
        <v>0</v>
      </c>
      <c r="AQ24" s="35">
        <v>0</v>
      </c>
      <c r="AR24" s="35">
        <v>93475720</v>
      </c>
      <c r="AS24" s="15">
        <f t="shared" si="18"/>
        <v>0</v>
      </c>
      <c r="AT24" s="15">
        <f t="shared" si="19"/>
        <v>0</v>
      </c>
      <c r="AU24" s="15">
        <f t="shared" si="20"/>
        <v>654330040</v>
      </c>
    </row>
    <row r="25" spans="1:47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VLOOKUP(B25,[2]ABRIL!$B$38:$G$43,6,0)</f>
        <v>1447740689</v>
      </c>
      <c r="Y25" s="35"/>
      <c r="Z25" s="35">
        <v>4691475684</v>
      </c>
      <c r="AA25" s="15">
        <f t="shared" si="21"/>
        <v>7238703445</v>
      </c>
      <c r="AB25" s="15">
        <f t="shared" si="10"/>
        <v>3465971189</v>
      </c>
      <c r="AC25" s="15">
        <f t="shared" si="11"/>
        <v>23457378420</v>
      </c>
      <c r="AD25" s="35">
        <v>1447740689</v>
      </c>
      <c r="AE25" s="35">
        <v>0</v>
      </c>
      <c r="AF25" s="35">
        <f>VLOOKUP(B25,[1]Mayo!A$2:D$78,4,0)</f>
        <v>4691475684</v>
      </c>
      <c r="AG25" s="15">
        <f t="shared" si="12"/>
        <v>8686444134</v>
      </c>
      <c r="AH25" s="15">
        <f t="shared" si="13"/>
        <v>3465971189</v>
      </c>
      <c r="AI25" s="15">
        <f t="shared" si="14"/>
        <v>28148854104</v>
      </c>
      <c r="AJ25" s="35">
        <v>2895481378</v>
      </c>
      <c r="AK25" s="35">
        <v>0</v>
      </c>
      <c r="AL25" s="35">
        <v>10180497048</v>
      </c>
      <c r="AM25" s="15">
        <f t="shared" si="15"/>
        <v>11581925512</v>
      </c>
      <c r="AN25" s="15">
        <f t="shared" si="16"/>
        <v>3465971189</v>
      </c>
      <c r="AO25" s="15">
        <f t="shared" si="17"/>
        <v>38329351152</v>
      </c>
      <c r="AP25" s="35">
        <f>VLOOKUP(B25,[8]JULIO!B$40:G$45,6,0)</f>
        <v>1447740689</v>
      </c>
      <c r="AQ25" s="35">
        <v>0</v>
      </c>
      <c r="AR25" s="35">
        <v>4791168894</v>
      </c>
      <c r="AS25" s="15">
        <f t="shared" si="18"/>
        <v>13029666201</v>
      </c>
      <c r="AT25" s="15">
        <f t="shared" si="19"/>
        <v>3465971189</v>
      </c>
      <c r="AU25" s="15">
        <f t="shared" si="20"/>
        <v>43120520046</v>
      </c>
    </row>
    <row r="26" spans="1:47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21"/>
        <v>0</v>
      </c>
      <c r="AB26" s="15">
        <f t="shared" si="10"/>
        <v>0</v>
      </c>
      <c r="AC26" s="15">
        <f t="shared" si="11"/>
        <v>586440492</v>
      </c>
      <c r="AD26" s="35">
        <v>0</v>
      </c>
      <c r="AE26" s="35">
        <v>0</v>
      </c>
      <c r="AF26" s="35">
        <f>VLOOKUP(B26,[1]Mayo!A$2:D$78,4,0)</f>
        <v>146610123</v>
      </c>
      <c r="AG26" s="15">
        <f t="shared" si="12"/>
        <v>0</v>
      </c>
      <c r="AH26" s="15">
        <f t="shared" si="13"/>
        <v>0</v>
      </c>
      <c r="AI26" s="15">
        <f t="shared" si="14"/>
        <v>733050615</v>
      </c>
      <c r="AJ26" s="35">
        <v>0</v>
      </c>
      <c r="AK26" s="35">
        <v>0</v>
      </c>
      <c r="AL26" s="35">
        <v>146610123</v>
      </c>
      <c r="AM26" s="15">
        <f t="shared" si="15"/>
        <v>0</v>
      </c>
      <c r="AN26" s="15">
        <f t="shared" si="16"/>
        <v>0</v>
      </c>
      <c r="AO26" s="15">
        <f t="shared" si="17"/>
        <v>879660738</v>
      </c>
      <c r="AP26" s="35">
        <v>0</v>
      </c>
      <c r="AQ26" s="35">
        <v>0</v>
      </c>
      <c r="AR26" s="35">
        <v>146610123</v>
      </c>
      <c r="AS26" s="15">
        <f t="shared" si="18"/>
        <v>0</v>
      </c>
      <c r="AT26" s="15">
        <f t="shared" si="19"/>
        <v>0</v>
      </c>
      <c r="AU26" s="15">
        <f t="shared" si="20"/>
        <v>1026270861</v>
      </c>
    </row>
    <row r="27" spans="1:47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21"/>
        <v>0</v>
      </c>
      <c r="AB27" s="15">
        <f t="shared" si="10"/>
        <v>0</v>
      </c>
      <c r="AC27" s="15">
        <f t="shared" si="11"/>
        <v>92147881030</v>
      </c>
      <c r="AD27" s="35">
        <v>0</v>
      </c>
      <c r="AE27" s="35">
        <v>0</v>
      </c>
      <c r="AF27" s="35">
        <f>VLOOKUP(B27,[1]Mayo!A$2:D$78,4,0)</f>
        <v>18429576206</v>
      </c>
      <c r="AG27" s="15">
        <f t="shared" si="12"/>
        <v>0</v>
      </c>
      <c r="AH27" s="15">
        <f t="shared" si="13"/>
        <v>0</v>
      </c>
      <c r="AI27" s="15">
        <f t="shared" si="14"/>
        <v>110577457236</v>
      </c>
      <c r="AJ27" s="35">
        <v>0</v>
      </c>
      <c r="AK27" s="35">
        <v>0</v>
      </c>
      <c r="AL27" s="35">
        <v>39984130652</v>
      </c>
      <c r="AM27" s="15">
        <f t="shared" si="15"/>
        <v>0</v>
      </c>
      <c r="AN27" s="15">
        <f t="shared" si="16"/>
        <v>0</v>
      </c>
      <c r="AO27" s="15">
        <f t="shared" si="17"/>
        <v>150561587888</v>
      </c>
      <c r="AP27" s="35">
        <v>0</v>
      </c>
      <c r="AQ27" s="35">
        <v>0</v>
      </c>
      <c r="AR27" s="35">
        <v>18820198486</v>
      </c>
      <c r="AS27" s="15">
        <f t="shared" si="18"/>
        <v>0</v>
      </c>
      <c r="AT27" s="15">
        <f t="shared" si="19"/>
        <v>0</v>
      </c>
      <c r="AU27" s="15">
        <f t="shared" si="20"/>
        <v>169381786374</v>
      </c>
    </row>
    <row r="28" spans="1:47" s="38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7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21"/>
        <v>0</v>
      </c>
      <c r="AB28" s="15">
        <f t="shared" si="10"/>
        <v>0</v>
      </c>
      <c r="AC28" s="15">
        <f t="shared" si="11"/>
        <v>954649316</v>
      </c>
      <c r="AD28" s="35">
        <v>0</v>
      </c>
      <c r="AE28" s="35">
        <v>0</v>
      </c>
      <c r="AF28" s="35">
        <f>VLOOKUP(B28,[1]Mayo!A$2:D$78,4,0)</f>
        <v>238662329</v>
      </c>
      <c r="AG28" s="15">
        <f t="shared" si="12"/>
        <v>0</v>
      </c>
      <c r="AH28" s="15">
        <f t="shared" si="13"/>
        <v>0</v>
      </c>
      <c r="AI28" s="15">
        <f t="shared" si="14"/>
        <v>1193311645</v>
      </c>
      <c r="AJ28" s="35">
        <v>0</v>
      </c>
      <c r="AK28" s="35">
        <v>0</v>
      </c>
      <c r="AL28" s="35">
        <v>238662329</v>
      </c>
      <c r="AM28" s="15">
        <f t="shared" si="15"/>
        <v>0</v>
      </c>
      <c r="AN28" s="15">
        <f t="shared" si="16"/>
        <v>0</v>
      </c>
      <c r="AO28" s="15">
        <f t="shared" si="17"/>
        <v>1431973974</v>
      </c>
      <c r="AP28" s="35">
        <v>0</v>
      </c>
      <c r="AQ28" s="35">
        <v>0</v>
      </c>
      <c r="AR28" s="35">
        <v>238662329</v>
      </c>
      <c r="AS28" s="15">
        <f t="shared" si="18"/>
        <v>0</v>
      </c>
      <c r="AT28" s="15">
        <f t="shared" si="19"/>
        <v>0</v>
      </c>
      <c r="AU28" s="15">
        <f t="shared" si="20"/>
        <v>1670636303</v>
      </c>
    </row>
    <row r="29" spans="1:47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21"/>
        <v>0</v>
      </c>
      <c r="AB29" s="15">
        <f t="shared" si="10"/>
        <v>0</v>
      </c>
      <c r="AC29" s="15">
        <f t="shared" si="11"/>
        <v>590249228</v>
      </c>
      <c r="AD29" s="35">
        <v>0</v>
      </c>
      <c r="AE29" s="35">
        <v>0</v>
      </c>
      <c r="AF29" s="35">
        <f>VLOOKUP(B29,[1]Mayo!A$2:D$78,4,0)</f>
        <v>147562307</v>
      </c>
      <c r="AG29" s="15">
        <f t="shared" si="12"/>
        <v>0</v>
      </c>
      <c r="AH29" s="15">
        <f t="shared" si="13"/>
        <v>0</v>
      </c>
      <c r="AI29" s="15">
        <f t="shared" si="14"/>
        <v>737811535</v>
      </c>
      <c r="AJ29" s="35">
        <v>0</v>
      </c>
      <c r="AK29" s="35">
        <v>0</v>
      </c>
      <c r="AL29" s="35">
        <v>147562307</v>
      </c>
      <c r="AM29" s="15">
        <f t="shared" si="15"/>
        <v>0</v>
      </c>
      <c r="AN29" s="15">
        <f t="shared" si="16"/>
        <v>0</v>
      </c>
      <c r="AO29" s="15">
        <f t="shared" si="17"/>
        <v>885373842</v>
      </c>
      <c r="AP29" s="35">
        <v>0</v>
      </c>
      <c r="AQ29" s="35">
        <v>0</v>
      </c>
      <c r="AR29" s="35">
        <v>147562307</v>
      </c>
      <c r="AS29" s="15">
        <f t="shared" si="18"/>
        <v>0</v>
      </c>
      <c r="AT29" s="15">
        <f t="shared" si="19"/>
        <v>0</v>
      </c>
      <c r="AU29" s="15">
        <f t="shared" si="20"/>
        <v>1032936149</v>
      </c>
    </row>
    <row r="30" spans="1:47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VLOOKUP(B30,[2]ABRIL!$B$38:$G$43,6,0)</f>
        <v>2319903160</v>
      </c>
      <c r="Y30" s="35"/>
      <c r="Z30" s="35">
        <v>4824744936</v>
      </c>
      <c r="AA30" s="15">
        <f t="shared" si="21"/>
        <v>11599515800</v>
      </c>
      <c r="AB30" s="15">
        <f t="shared" si="10"/>
        <v>1648331796</v>
      </c>
      <c r="AC30" s="15">
        <f t="shared" si="11"/>
        <v>24123724680</v>
      </c>
      <c r="AD30" s="35">
        <v>2319903160</v>
      </c>
      <c r="AE30" s="35">
        <v>0</v>
      </c>
      <c r="AF30" s="35">
        <f>VLOOKUP(B30,[1]Mayo!A$2:D$78,4,0)</f>
        <v>4824744936</v>
      </c>
      <c r="AG30" s="15">
        <f t="shared" si="12"/>
        <v>13919418960</v>
      </c>
      <c r="AH30" s="15">
        <f t="shared" si="13"/>
        <v>1648331796</v>
      </c>
      <c r="AI30" s="15">
        <f t="shared" si="14"/>
        <v>28948469616</v>
      </c>
      <c r="AJ30" s="35">
        <v>4639806320</v>
      </c>
      <c r="AK30" s="35">
        <v>0</v>
      </c>
      <c r="AL30" s="35">
        <v>10692563152</v>
      </c>
      <c r="AM30" s="15">
        <f t="shared" si="15"/>
        <v>18559225280</v>
      </c>
      <c r="AN30" s="15">
        <f t="shared" si="16"/>
        <v>1648331796</v>
      </c>
      <c r="AO30" s="15">
        <f t="shared" si="17"/>
        <v>39641032768</v>
      </c>
      <c r="AP30" s="35">
        <f>VLOOKUP(B30,[8]JULIO!B$40:G$45,6,0)</f>
        <v>2319903160</v>
      </c>
      <c r="AQ30" s="35">
        <v>0</v>
      </c>
      <c r="AR30" s="35">
        <v>4955129096</v>
      </c>
      <c r="AS30" s="15">
        <f t="shared" si="18"/>
        <v>20879128440</v>
      </c>
      <c r="AT30" s="15">
        <f t="shared" si="19"/>
        <v>1648331796</v>
      </c>
      <c r="AU30" s="15">
        <f t="shared" si="20"/>
        <v>44596161864</v>
      </c>
    </row>
    <row r="31" spans="1:47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21"/>
        <v>0</v>
      </c>
      <c r="AB31" s="15">
        <f t="shared" si="10"/>
        <v>2601016897</v>
      </c>
      <c r="AC31" s="15">
        <f t="shared" si="11"/>
        <v>16000446870</v>
      </c>
      <c r="AD31" s="35">
        <v>0</v>
      </c>
      <c r="AE31" s="35">
        <v>0</v>
      </c>
      <c r="AF31" s="35">
        <f>VLOOKUP(B31,[1]Mayo!A$2:D$78,4,0)</f>
        <v>3200089374</v>
      </c>
      <c r="AG31" s="15">
        <f t="shared" si="12"/>
        <v>0</v>
      </c>
      <c r="AH31" s="15">
        <f t="shared" si="13"/>
        <v>2601016897</v>
      </c>
      <c r="AI31" s="15">
        <f t="shared" si="14"/>
        <v>19200536244</v>
      </c>
      <c r="AJ31" s="35">
        <v>0</v>
      </c>
      <c r="AK31" s="35">
        <v>0</v>
      </c>
      <c r="AL31" s="35">
        <v>6943851724</v>
      </c>
      <c r="AM31" s="15">
        <f t="shared" si="15"/>
        <v>0</v>
      </c>
      <c r="AN31" s="15">
        <f t="shared" si="16"/>
        <v>2601016897</v>
      </c>
      <c r="AO31" s="15">
        <f t="shared" si="17"/>
        <v>26144387968</v>
      </c>
      <c r="AP31" s="35">
        <v>0</v>
      </c>
      <c r="AQ31" s="35">
        <v>0</v>
      </c>
      <c r="AR31" s="35">
        <v>3268048496</v>
      </c>
      <c r="AS31" s="15">
        <f t="shared" si="18"/>
        <v>0</v>
      </c>
      <c r="AT31" s="15">
        <f t="shared" si="19"/>
        <v>2601016897</v>
      </c>
      <c r="AU31" s="15">
        <f t="shared" si="20"/>
        <v>29412436464</v>
      </c>
    </row>
    <row r="32" spans="1:47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21"/>
        <v>0</v>
      </c>
      <c r="AB32" s="15">
        <f t="shared" si="10"/>
        <v>950478890</v>
      </c>
      <c r="AC32" s="15">
        <f t="shared" si="11"/>
        <v>8464732735</v>
      </c>
      <c r="AD32" s="35">
        <v>0</v>
      </c>
      <c r="AE32" s="35">
        <v>0</v>
      </c>
      <c r="AF32" s="35">
        <f>VLOOKUP(B32,[1]Mayo!A$2:D$78,4,0)</f>
        <v>1692946547</v>
      </c>
      <c r="AG32" s="15">
        <f t="shared" si="12"/>
        <v>0</v>
      </c>
      <c r="AH32" s="15">
        <f t="shared" si="13"/>
        <v>950478890</v>
      </c>
      <c r="AI32" s="15">
        <f t="shared" si="14"/>
        <v>10157679282</v>
      </c>
      <c r="AJ32" s="35">
        <v>0</v>
      </c>
      <c r="AK32" s="35">
        <v>0</v>
      </c>
      <c r="AL32" s="35">
        <v>3673404342</v>
      </c>
      <c r="AM32" s="15">
        <f t="shared" si="15"/>
        <v>0</v>
      </c>
      <c r="AN32" s="15">
        <f t="shared" si="16"/>
        <v>950478890</v>
      </c>
      <c r="AO32" s="15">
        <f t="shared" si="17"/>
        <v>13831083624</v>
      </c>
      <c r="AP32" s="35">
        <v>0</v>
      </c>
      <c r="AQ32" s="35">
        <v>0</v>
      </c>
      <c r="AR32" s="35">
        <v>1728885453</v>
      </c>
      <c r="AS32" s="15">
        <f t="shared" si="18"/>
        <v>0</v>
      </c>
      <c r="AT32" s="15">
        <f t="shared" si="19"/>
        <v>950478890</v>
      </c>
      <c r="AU32" s="15">
        <f t="shared" si="20"/>
        <v>15559969077</v>
      </c>
    </row>
    <row r="33" spans="1:47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39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21"/>
        <v>0</v>
      </c>
      <c r="AB33" s="15">
        <f t="shared" si="10"/>
        <v>0</v>
      </c>
      <c r="AC33" s="15">
        <f t="shared" si="11"/>
        <v>0</v>
      </c>
      <c r="AD33" s="35">
        <v>0</v>
      </c>
      <c r="AE33" s="35">
        <v>0</v>
      </c>
      <c r="AF33" s="35">
        <v>0</v>
      </c>
      <c r="AG33" s="15">
        <f t="shared" si="12"/>
        <v>0</v>
      </c>
      <c r="AH33" s="15">
        <f t="shared" si="13"/>
        <v>0</v>
      </c>
      <c r="AI33" s="15">
        <f t="shared" si="14"/>
        <v>0</v>
      </c>
      <c r="AJ33" s="35">
        <v>0</v>
      </c>
      <c r="AK33" s="35">
        <v>0</v>
      </c>
      <c r="AL33" s="35">
        <v>0</v>
      </c>
      <c r="AM33" s="15">
        <f t="shared" si="15"/>
        <v>0</v>
      </c>
      <c r="AN33" s="15">
        <f t="shared" si="16"/>
        <v>0</v>
      </c>
      <c r="AO33" s="15">
        <f t="shared" si="17"/>
        <v>0</v>
      </c>
      <c r="AP33" s="35">
        <v>0</v>
      </c>
      <c r="AQ33" s="35">
        <v>0</v>
      </c>
      <c r="AR33" s="35">
        <v>0</v>
      </c>
      <c r="AS33" s="15">
        <f t="shared" si="18"/>
        <v>0</v>
      </c>
      <c r="AT33" s="15">
        <f t="shared" si="19"/>
        <v>0</v>
      </c>
      <c r="AU33" s="15">
        <f t="shared" si="20"/>
        <v>0</v>
      </c>
    </row>
    <row r="34" spans="1:47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VLOOKUP(B34,[2]ABRIL!$B$38:$G$43,6,0)</f>
        <v>104000000</v>
      </c>
      <c r="Y34" s="35"/>
      <c r="Z34" s="35">
        <v>5730312068</v>
      </c>
      <c r="AA34" s="15">
        <f t="shared" si="21"/>
        <v>520000000</v>
      </c>
      <c r="AB34" s="15">
        <f t="shared" si="10"/>
        <v>2834841312</v>
      </c>
      <c r="AC34" s="15">
        <f t="shared" si="11"/>
        <v>28651560340</v>
      </c>
      <c r="AD34" s="35">
        <v>104000000</v>
      </c>
      <c r="AE34" s="35">
        <v>0</v>
      </c>
      <c r="AF34" s="35">
        <f>VLOOKUP(B34,[1]Mayo!A$2:D$78,4,0)</f>
        <v>5730312068</v>
      </c>
      <c r="AG34" s="15">
        <f t="shared" si="12"/>
        <v>624000000</v>
      </c>
      <c r="AH34" s="15">
        <f t="shared" si="13"/>
        <v>2834841312</v>
      </c>
      <c r="AI34" s="15">
        <f t="shared" si="14"/>
        <v>34381872408</v>
      </c>
      <c r="AJ34" s="35">
        <v>208000000</v>
      </c>
      <c r="AK34" s="35">
        <v>0</v>
      </c>
      <c r="AL34" s="35">
        <v>11782938536</v>
      </c>
      <c r="AM34" s="15">
        <f t="shared" si="15"/>
        <v>832000000</v>
      </c>
      <c r="AN34" s="15">
        <f t="shared" si="16"/>
        <v>2834841312</v>
      </c>
      <c r="AO34" s="15">
        <f t="shared" si="17"/>
        <v>46164810944</v>
      </c>
      <c r="AP34" s="35">
        <f>VLOOKUP(B34,[8]JULIO!B$40:G$45,6,0)</f>
        <v>104000000</v>
      </c>
      <c r="AQ34" s="35">
        <v>0</v>
      </c>
      <c r="AR34" s="35">
        <v>5770601368</v>
      </c>
      <c r="AS34" s="15">
        <f t="shared" si="18"/>
        <v>936000000</v>
      </c>
      <c r="AT34" s="15">
        <f t="shared" si="19"/>
        <v>2834841312</v>
      </c>
      <c r="AU34" s="15">
        <f t="shared" si="20"/>
        <v>51935412312</v>
      </c>
    </row>
    <row r="35" spans="1:47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VLOOKUP(B35,[2]ABRIL!$B$38:$G$43,6,0)</f>
        <v>1516078937</v>
      </c>
      <c r="Y35" s="35"/>
      <c r="Z35" s="35">
        <v>6110992070</v>
      </c>
      <c r="AA35" s="15">
        <f t="shared" si="21"/>
        <v>7580394685</v>
      </c>
      <c r="AB35" s="15">
        <f t="shared" si="10"/>
        <v>3200866045</v>
      </c>
      <c r="AC35" s="15">
        <f t="shared" si="11"/>
        <v>30554960350</v>
      </c>
      <c r="AD35" s="35">
        <v>1516078937</v>
      </c>
      <c r="AE35" s="35">
        <v>0</v>
      </c>
      <c r="AF35" s="35">
        <f>VLOOKUP(B35,[1]Mayo!A$2:D$78,4,0)</f>
        <v>6110992070</v>
      </c>
      <c r="AG35" s="15">
        <f t="shared" si="12"/>
        <v>9096473622</v>
      </c>
      <c r="AH35" s="15">
        <f t="shared" si="13"/>
        <v>3200866045</v>
      </c>
      <c r="AI35" s="15">
        <f t="shared" si="14"/>
        <v>36665952420</v>
      </c>
      <c r="AJ35" s="35">
        <v>3032157874</v>
      </c>
      <c r="AK35" s="35">
        <v>0</v>
      </c>
      <c r="AL35" s="35">
        <v>13552469308</v>
      </c>
      <c r="AM35" s="15">
        <f t="shared" si="15"/>
        <v>12128631496</v>
      </c>
      <c r="AN35" s="15">
        <f t="shared" si="16"/>
        <v>3200866045</v>
      </c>
      <c r="AO35" s="15">
        <f t="shared" si="17"/>
        <v>50218421728</v>
      </c>
      <c r="AP35" s="35">
        <f>VLOOKUP(B35,[8]JULIO!B$40:G$45,6,0)</f>
        <v>1516078937</v>
      </c>
      <c r="AQ35" s="35">
        <v>0</v>
      </c>
      <c r="AR35" s="35">
        <v>6277302716</v>
      </c>
      <c r="AS35" s="15">
        <f t="shared" si="18"/>
        <v>13644710433</v>
      </c>
      <c r="AT35" s="15">
        <f t="shared" si="19"/>
        <v>3200866045</v>
      </c>
      <c r="AU35" s="15">
        <f t="shared" si="20"/>
        <v>56495724444</v>
      </c>
    </row>
    <row r="36" spans="1:47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21"/>
        <v>0</v>
      </c>
      <c r="AB36" s="15">
        <f t="shared" si="10"/>
        <v>0</v>
      </c>
      <c r="AC36" s="15">
        <f t="shared" si="11"/>
        <v>1421019308</v>
      </c>
      <c r="AD36" s="35">
        <v>0</v>
      </c>
      <c r="AE36" s="35">
        <v>0</v>
      </c>
      <c r="AF36" s="35">
        <f>VLOOKUP(B36,[1]Mayo!A$2:D$78,4,0)</f>
        <v>355254827</v>
      </c>
      <c r="AG36" s="15">
        <f t="shared" si="12"/>
        <v>0</v>
      </c>
      <c r="AH36" s="15">
        <f t="shared" si="13"/>
        <v>0</v>
      </c>
      <c r="AI36" s="15">
        <f t="shared" si="14"/>
        <v>1776274135</v>
      </c>
      <c r="AJ36" s="35">
        <v>0</v>
      </c>
      <c r="AK36" s="35">
        <v>0</v>
      </c>
      <c r="AL36" s="35">
        <v>355254827</v>
      </c>
      <c r="AM36" s="15">
        <f t="shared" si="15"/>
        <v>0</v>
      </c>
      <c r="AN36" s="15">
        <f t="shared" si="16"/>
        <v>0</v>
      </c>
      <c r="AO36" s="15">
        <f t="shared" si="17"/>
        <v>2131528962</v>
      </c>
      <c r="AP36" s="35">
        <v>0</v>
      </c>
      <c r="AQ36" s="35">
        <v>0</v>
      </c>
      <c r="AR36" s="35">
        <v>355254827</v>
      </c>
      <c r="AS36" s="15">
        <f t="shared" si="18"/>
        <v>0</v>
      </c>
      <c r="AT36" s="15">
        <f t="shared" si="19"/>
        <v>0</v>
      </c>
      <c r="AU36" s="15">
        <f t="shared" si="20"/>
        <v>2486783789</v>
      </c>
    </row>
    <row r="37" spans="1:47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VLOOKUP(B37,[2]ABRIL!$B$38:$G$43,6,0)</f>
        <v>261430567</v>
      </c>
      <c r="Y37" s="35"/>
      <c r="Z37" s="35">
        <v>2782776321</v>
      </c>
      <c r="AA37" s="15">
        <f t="shared" si="21"/>
        <v>1307152835</v>
      </c>
      <c r="AB37" s="15">
        <f t="shared" si="10"/>
        <v>749242192</v>
      </c>
      <c r="AC37" s="15">
        <f t="shared" si="11"/>
        <v>13913881605</v>
      </c>
      <c r="AD37" s="35">
        <v>261430567</v>
      </c>
      <c r="AE37" s="35">
        <v>0</v>
      </c>
      <c r="AF37" s="35">
        <f>VLOOKUP(B37,[1]Mayo!A$2:D$78,4,0)</f>
        <v>2782776321</v>
      </c>
      <c r="AG37" s="15">
        <f t="shared" si="12"/>
        <v>1568583402</v>
      </c>
      <c r="AH37" s="15">
        <f t="shared" si="13"/>
        <v>749242192</v>
      </c>
      <c r="AI37" s="15">
        <f t="shared" si="14"/>
        <v>16696657926</v>
      </c>
      <c r="AJ37" s="35">
        <v>522861134</v>
      </c>
      <c r="AK37" s="35">
        <v>0</v>
      </c>
      <c r="AL37" s="35">
        <v>6164814306</v>
      </c>
      <c r="AM37" s="15">
        <f t="shared" si="15"/>
        <v>2091444536</v>
      </c>
      <c r="AN37" s="15">
        <f t="shared" si="16"/>
        <v>749242192</v>
      </c>
      <c r="AO37" s="15">
        <f t="shared" si="17"/>
        <v>22861472232</v>
      </c>
      <c r="AP37" s="35">
        <f>VLOOKUP(B37,[8]JULIO!B$40:G$45,6,0)</f>
        <v>261430567</v>
      </c>
      <c r="AQ37" s="35">
        <v>0</v>
      </c>
      <c r="AR37" s="35">
        <v>2857684029</v>
      </c>
      <c r="AS37" s="15">
        <f t="shared" si="18"/>
        <v>2352875103</v>
      </c>
      <c r="AT37" s="15">
        <f t="shared" si="19"/>
        <v>749242192</v>
      </c>
      <c r="AU37" s="15">
        <f t="shared" si="20"/>
        <v>25719156261</v>
      </c>
    </row>
    <row r="38" spans="1:47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0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21"/>
        <v>0</v>
      </c>
      <c r="AB38" s="15">
        <f t="shared" si="10"/>
        <v>0</v>
      </c>
      <c r="AC38" s="15">
        <f t="shared" si="11"/>
        <v>728669988</v>
      </c>
      <c r="AD38" s="35">
        <v>0</v>
      </c>
      <c r="AE38" s="35">
        <v>0</v>
      </c>
      <c r="AF38" s="35">
        <f>VLOOKUP(B38,[1]Mayo!A$2:D$78,4,0)</f>
        <v>182167497</v>
      </c>
      <c r="AG38" s="15">
        <f t="shared" si="12"/>
        <v>0</v>
      </c>
      <c r="AH38" s="15">
        <f t="shared" si="13"/>
        <v>0</v>
      </c>
      <c r="AI38" s="15">
        <f t="shared" si="14"/>
        <v>910837485</v>
      </c>
      <c r="AJ38" s="35">
        <v>0</v>
      </c>
      <c r="AK38" s="35">
        <v>0</v>
      </c>
      <c r="AL38" s="35">
        <v>182167497</v>
      </c>
      <c r="AM38" s="15">
        <f t="shared" si="15"/>
        <v>0</v>
      </c>
      <c r="AN38" s="15">
        <f t="shared" si="16"/>
        <v>0</v>
      </c>
      <c r="AO38" s="15">
        <f t="shared" si="17"/>
        <v>1093004982</v>
      </c>
      <c r="AP38" s="35">
        <v>0</v>
      </c>
      <c r="AQ38" s="35">
        <v>0</v>
      </c>
      <c r="AR38" s="35">
        <v>182167497</v>
      </c>
      <c r="AS38" s="15">
        <f t="shared" si="18"/>
        <v>0</v>
      </c>
      <c r="AT38" s="15">
        <f t="shared" si="19"/>
        <v>0</v>
      </c>
      <c r="AU38" s="15">
        <f t="shared" si="20"/>
        <v>1275172479</v>
      </c>
    </row>
    <row r="39" spans="1:47" s="38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21"/>
        <v>0</v>
      </c>
      <c r="AB39" s="15">
        <f t="shared" si="10"/>
        <v>0</v>
      </c>
      <c r="AC39" s="15">
        <f t="shared" si="11"/>
        <v>16309191445</v>
      </c>
      <c r="AD39" s="35">
        <v>0</v>
      </c>
      <c r="AE39" s="35">
        <v>0</v>
      </c>
      <c r="AF39" s="35">
        <f>VLOOKUP(B39,[1]Mayo!A$2:D$78,4,0)</f>
        <v>3261838289</v>
      </c>
      <c r="AG39" s="15">
        <f t="shared" si="12"/>
        <v>0</v>
      </c>
      <c r="AH39" s="15">
        <f t="shared" si="13"/>
        <v>0</v>
      </c>
      <c r="AI39" s="15">
        <f t="shared" si="14"/>
        <v>19571029734</v>
      </c>
      <c r="AJ39" s="35">
        <v>0</v>
      </c>
      <c r="AK39" s="35">
        <v>0</v>
      </c>
      <c r="AL39" s="35">
        <v>7076764386</v>
      </c>
      <c r="AM39" s="15">
        <f t="shared" si="15"/>
        <v>0</v>
      </c>
      <c r="AN39" s="15">
        <f t="shared" si="16"/>
        <v>0</v>
      </c>
      <c r="AO39" s="15">
        <f t="shared" si="17"/>
        <v>26647794120</v>
      </c>
      <c r="AP39" s="35">
        <v>0</v>
      </c>
      <c r="AQ39" s="35">
        <v>0</v>
      </c>
      <c r="AR39" s="35">
        <v>3330974265</v>
      </c>
      <c r="AS39" s="15">
        <f t="shared" si="18"/>
        <v>0</v>
      </c>
      <c r="AT39" s="15">
        <f t="shared" si="19"/>
        <v>0</v>
      </c>
      <c r="AU39" s="15">
        <f t="shared" si="20"/>
        <v>29978768385</v>
      </c>
    </row>
    <row r="40" spans="1:47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0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21"/>
        <v>0</v>
      </c>
      <c r="AB40" s="15">
        <f t="shared" si="10"/>
        <v>0</v>
      </c>
      <c r="AC40" s="15">
        <f t="shared" si="11"/>
        <v>1799050092</v>
      </c>
      <c r="AD40" s="35">
        <v>0</v>
      </c>
      <c r="AE40" s="35">
        <v>0</v>
      </c>
      <c r="AF40" s="35">
        <f>VLOOKUP(B40,[1]Mayo!A$2:D$78,4,0)</f>
        <v>449762523</v>
      </c>
      <c r="AG40" s="15">
        <f t="shared" si="12"/>
        <v>0</v>
      </c>
      <c r="AH40" s="15">
        <f t="shared" si="13"/>
        <v>0</v>
      </c>
      <c r="AI40" s="15">
        <f t="shared" si="14"/>
        <v>2248812615</v>
      </c>
      <c r="AJ40" s="35">
        <v>0</v>
      </c>
      <c r="AK40" s="35">
        <v>0</v>
      </c>
      <c r="AL40" s="35">
        <v>449762523</v>
      </c>
      <c r="AM40" s="15">
        <f t="shared" si="15"/>
        <v>0</v>
      </c>
      <c r="AN40" s="15">
        <f t="shared" si="16"/>
        <v>0</v>
      </c>
      <c r="AO40" s="15">
        <f t="shared" si="17"/>
        <v>2698575138</v>
      </c>
      <c r="AP40" s="35">
        <v>0</v>
      </c>
      <c r="AQ40" s="35">
        <v>0</v>
      </c>
      <c r="AR40" s="35">
        <v>449762523</v>
      </c>
      <c r="AS40" s="15">
        <f t="shared" si="18"/>
        <v>0</v>
      </c>
      <c r="AT40" s="15">
        <f t="shared" si="19"/>
        <v>0</v>
      </c>
      <c r="AU40" s="15">
        <f t="shared" si="20"/>
        <v>3148337661</v>
      </c>
    </row>
    <row r="41" spans="1:47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21"/>
        <v>0</v>
      </c>
      <c r="AB41" s="15">
        <f t="shared" si="10"/>
        <v>4421762721</v>
      </c>
      <c r="AC41" s="15">
        <f t="shared" si="11"/>
        <v>36889721105</v>
      </c>
      <c r="AD41" s="35">
        <v>0</v>
      </c>
      <c r="AE41" s="35">
        <v>0</v>
      </c>
      <c r="AF41" s="35">
        <f>VLOOKUP(B41,[1]Mayo!A$2:D$78,4,0)</f>
        <v>7377944221</v>
      </c>
      <c r="AG41" s="15">
        <f t="shared" si="12"/>
        <v>0</v>
      </c>
      <c r="AH41" s="15">
        <f t="shared" si="13"/>
        <v>4421762721</v>
      </c>
      <c r="AI41" s="15">
        <f t="shared" si="14"/>
        <v>44267665326</v>
      </c>
      <c r="AJ41" s="35">
        <v>0</v>
      </c>
      <c r="AK41" s="35">
        <v>0</v>
      </c>
      <c r="AL41" s="35">
        <v>16009386682</v>
      </c>
      <c r="AM41" s="15">
        <f t="shared" si="15"/>
        <v>0</v>
      </c>
      <c r="AN41" s="15">
        <f t="shared" si="16"/>
        <v>4421762721</v>
      </c>
      <c r="AO41" s="15">
        <f t="shared" si="17"/>
        <v>60277052008</v>
      </c>
      <c r="AP41" s="35">
        <v>0</v>
      </c>
      <c r="AQ41" s="35">
        <v>0</v>
      </c>
      <c r="AR41" s="35">
        <v>7534631501</v>
      </c>
      <c r="AS41" s="15">
        <f t="shared" si="18"/>
        <v>0</v>
      </c>
      <c r="AT41" s="15">
        <f t="shared" si="19"/>
        <v>4421762721</v>
      </c>
      <c r="AU41" s="15">
        <f t="shared" si="20"/>
        <v>67811683509</v>
      </c>
    </row>
    <row r="42" spans="1:47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21"/>
        <v>0</v>
      </c>
      <c r="AB42" s="15">
        <f t="shared" si="10"/>
        <v>0</v>
      </c>
      <c r="AC42" s="15">
        <f t="shared" si="11"/>
        <v>688515445</v>
      </c>
      <c r="AD42" s="35">
        <v>0</v>
      </c>
      <c r="AE42" s="35">
        <v>0</v>
      </c>
      <c r="AF42" s="35">
        <f>VLOOKUP(B42,[1]Mayo!A$2:D$78,4,0)</f>
        <v>137703089</v>
      </c>
      <c r="AG42" s="15">
        <f t="shared" si="12"/>
        <v>0</v>
      </c>
      <c r="AH42" s="15">
        <f t="shared" si="13"/>
        <v>0</v>
      </c>
      <c r="AI42" s="15">
        <f t="shared" si="14"/>
        <v>826218534</v>
      </c>
      <c r="AJ42" s="35">
        <v>0</v>
      </c>
      <c r="AK42" s="35">
        <v>0</v>
      </c>
      <c r="AL42" s="35">
        <v>298755570</v>
      </c>
      <c r="AM42" s="15">
        <f t="shared" si="15"/>
        <v>0</v>
      </c>
      <c r="AN42" s="15">
        <f t="shared" si="16"/>
        <v>0</v>
      </c>
      <c r="AO42" s="15">
        <f t="shared" si="17"/>
        <v>1124974104</v>
      </c>
      <c r="AP42" s="35">
        <v>0</v>
      </c>
      <c r="AQ42" s="35">
        <v>0</v>
      </c>
      <c r="AR42" s="35">
        <v>140621763</v>
      </c>
      <c r="AS42" s="15">
        <f t="shared" si="18"/>
        <v>0</v>
      </c>
      <c r="AT42" s="15">
        <f t="shared" si="19"/>
        <v>0</v>
      </c>
      <c r="AU42" s="15">
        <f t="shared" si="20"/>
        <v>1265595867</v>
      </c>
    </row>
    <row r="43" spans="1:47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21"/>
        <v>0</v>
      </c>
      <c r="AB43" s="15">
        <f t="shared" si="10"/>
        <v>1228324941</v>
      </c>
      <c r="AC43" s="15">
        <f t="shared" si="11"/>
        <v>9057440730</v>
      </c>
      <c r="AD43" s="35">
        <v>0</v>
      </c>
      <c r="AE43" s="35">
        <v>0</v>
      </c>
      <c r="AF43" s="35">
        <f>VLOOKUP(B43,[1]Mayo!A$2:D$78,4,0)</f>
        <v>1811488146</v>
      </c>
      <c r="AG43" s="15">
        <f t="shared" si="12"/>
        <v>0</v>
      </c>
      <c r="AH43" s="15">
        <f t="shared" si="13"/>
        <v>1228324941</v>
      </c>
      <c r="AI43" s="15">
        <f t="shared" si="14"/>
        <v>10868928876</v>
      </c>
      <c r="AJ43" s="35">
        <v>0</v>
      </c>
      <c r="AK43" s="35">
        <v>0</v>
      </c>
      <c r="AL43" s="35">
        <v>3930750532</v>
      </c>
      <c r="AM43" s="15">
        <f t="shared" si="15"/>
        <v>0</v>
      </c>
      <c r="AN43" s="15">
        <f t="shared" si="16"/>
        <v>1228324941</v>
      </c>
      <c r="AO43" s="15">
        <f t="shared" si="17"/>
        <v>14799679408</v>
      </c>
      <c r="AP43" s="35">
        <v>0</v>
      </c>
      <c r="AQ43" s="35">
        <v>0</v>
      </c>
      <c r="AR43" s="35">
        <v>1849959926</v>
      </c>
      <c r="AS43" s="15">
        <f t="shared" si="18"/>
        <v>0</v>
      </c>
      <c r="AT43" s="15">
        <f t="shared" si="19"/>
        <v>1228324941</v>
      </c>
      <c r="AU43" s="15">
        <f t="shared" si="20"/>
        <v>16649639334</v>
      </c>
    </row>
    <row r="44" spans="1:47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21"/>
        <v>0</v>
      </c>
      <c r="AB44" s="15">
        <f t="shared" si="10"/>
        <v>0</v>
      </c>
      <c r="AC44" s="15">
        <f t="shared" si="11"/>
        <v>8278889785</v>
      </c>
      <c r="AD44" s="35">
        <v>0</v>
      </c>
      <c r="AE44" s="35">
        <v>0</v>
      </c>
      <c r="AF44" s="35">
        <f>VLOOKUP(B44,[1]Mayo!A$2:D$78,4,0)</f>
        <v>1655777957</v>
      </c>
      <c r="AG44" s="15">
        <f t="shared" si="12"/>
        <v>0</v>
      </c>
      <c r="AH44" s="15">
        <f t="shared" si="13"/>
        <v>0</v>
      </c>
      <c r="AI44" s="15">
        <f t="shared" si="14"/>
        <v>9934667742</v>
      </c>
      <c r="AJ44" s="35">
        <v>0</v>
      </c>
      <c r="AK44" s="35">
        <v>0</v>
      </c>
      <c r="AL44" s="35">
        <v>3592314954</v>
      </c>
      <c r="AM44" s="15">
        <f t="shared" si="15"/>
        <v>0</v>
      </c>
      <c r="AN44" s="15">
        <f t="shared" si="16"/>
        <v>0</v>
      </c>
      <c r="AO44" s="15">
        <f t="shared" si="17"/>
        <v>13526982696</v>
      </c>
      <c r="AP44" s="35">
        <v>0</v>
      </c>
      <c r="AQ44" s="35">
        <v>0</v>
      </c>
      <c r="AR44" s="35">
        <v>1690872837</v>
      </c>
      <c r="AS44" s="15">
        <f t="shared" si="18"/>
        <v>0</v>
      </c>
      <c r="AT44" s="15">
        <f t="shared" si="19"/>
        <v>0</v>
      </c>
      <c r="AU44" s="15">
        <f t="shared" si="20"/>
        <v>15217855533</v>
      </c>
    </row>
    <row r="45" spans="1:47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21"/>
        <v>0</v>
      </c>
      <c r="AB45" s="15">
        <f t="shared" si="10"/>
        <v>0</v>
      </c>
      <c r="AC45" s="15">
        <f t="shared" si="11"/>
        <v>6705398215</v>
      </c>
      <c r="AD45" s="35">
        <v>0</v>
      </c>
      <c r="AE45" s="35">
        <v>0</v>
      </c>
      <c r="AF45" s="35">
        <f>VLOOKUP(B45,[1]Mayo!A$2:D$78,4,0)</f>
        <v>1341079643</v>
      </c>
      <c r="AG45" s="15">
        <f t="shared" si="12"/>
        <v>0</v>
      </c>
      <c r="AH45" s="15">
        <f t="shared" si="13"/>
        <v>0</v>
      </c>
      <c r="AI45" s="15">
        <f t="shared" si="14"/>
        <v>8046477858</v>
      </c>
      <c r="AJ45" s="35">
        <v>0</v>
      </c>
      <c r="AK45" s="35">
        <v>0</v>
      </c>
      <c r="AL45" s="35">
        <v>2909557078</v>
      </c>
      <c r="AM45" s="15">
        <f t="shared" si="15"/>
        <v>0</v>
      </c>
      <c r="AN45" s="15">
        <f t="shared" si="16"/>
        <v>0</v>
      </c>
      <c r="AO45" s="15">
        <f t="shared" si="17"/>
        <v>10956034936</v>
      </c>
      <c r="AP45" s="35">
        <v>0</v>
      </c>
      <c r="AQ45" s="35">
        <v>0</v>
      </c>
      <c r="AR45" s="35">
        <v>1369504367</v>
      </c>
      <c r="AS45" s="15">
        <f t="shared" si="18"/>
        <v>0</v>
      </c>
      <c r="AT45" s="15">
        <f t="shared" si="19"/>
        <v>0</v>
      </c>
      <c r="AU45" s="15">
        <f t="shared" si="20"/>
        <v>12325539303</v>
      </c>
    </row>
    <row r="46" spans="1:47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21"/>
        <v>0</v>
      </c>
      <c r="AB46" s="15">
        <f t="shared" si="10"/>
        <v>872096315</v>
      </c>
      <c r="AC46" s="15">
        <f t="shared" si="11"/>
        <v>9408083190</v>
      </c>
      <c r="AD46" s="35">
        <v>0</v>
      </c>
      <c r="AE46" s="35">
        <v>0</v>
      </c>
      <c r="AF46" s="35">
        <f>VLOOKUP(B46,[1]Mayo!A$2:D$78,4,0)</f>
        <v>1881616638</v>
      </c>
      <c r="AG46" s="15">
        <f t="shared" si="12"/>
        <v>0</v>
      </c>
      <c r="AH46" s="15">
        <f t="shared" si="13"/>
        <v>872096315</v>
      </c>
      <c r="AI46" s="15">
        <f t="shared" si="14"/>
        <v>11289699828</v>
      </c>
      <c r="AJ46" s="35">
        <v>0</v>
      </c>
      <c r="AK46" s="35">
        <v>0</v>
      </c>
      <c r="AL46" s="35">
        <v>4082776476</v>
      </c>
      <c r="AM46" s="15">
        <f t="shared" si="15"/>
        <v>0</v>
      </c>
      <c r="AN46" s="15">
        <f t="shared" si="16"/>
        <v>872096315</v>
      </c>
      <c r="AO46" s="15">
        <f t="shared" si="17"/>
        <v>15372476304</v>
      </c>
      <c r="AP46" s="35">
        <v>0</v>
      </c>
      <c r="AQ46" s="35">
        <v>0</v>
      </c>
      <c r="AR46" s="35">
        <v>1921559538</v>
      </c>
      <c r="AS46" s="15">
        <f t="shared" si="18"/>
        <v>0</v>
      </c>
      <c r="AT46" s="15">
        <f t="shared" si="19"/>
        <v>872096315</v>
      </c>
      <c r="AU46" s="15">
        <f t="shared" si="20"/>
        <v>17294035842</v>
      </c>
    </row>
    <row r="47" spans="1:47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VLOOKUP(B47,[2]ABRIL!$B$38:$G$43,6,0)</f>
        <v>13971196591</v>
      </c>
      <c r="Y47" s="35"/>
      <c r="Z47" s="35">
        <v>38697843677</v>
      </c>
      <c r="AA47" s="15">
        <f t="shared" si="21"/>
        <v>69855982955</v>
      </c>
      <c r="AB47" s="15">
        <f t="shared" si="10"/>
        <v>42836205395</v>
      </c>
      <c r="AC47" s="15">
        <f t="shared" si="11"/>
        <v>193489218385</v>
      </c>
      <c r="AD47" s="35">
        <v>13971196591</v>
      </c>
      <c r="AE47" s="35">
        <v>0</v>
      </c>
      <c r="AF47" s="35">
        <f>VLOOKUP(B47,[1]Mayo!A$2:D$78,4,0)</f>
        <v>38697843677</v>
      </c>
      <c r="AG47" s="15">
        <f t="shared" si="12"/>
        <v>83827179546</v>
      </c>
      <c r="AH47" s="15">
        <f t="shared" si="13"/>
        <v>42836205395</v>
      </c>
      <c r="AI47" s="15">
        <f t="shared" si="14"/>
        <v>232187062062</v>
      </c>
      <c r="AJ47" s="35">
        <v>27942393182</v>
      </c>
      <c r="AK47" s="35">
        <v>0</v>
      </c>
      <c r="AL47" s="35">
        <v>86022463018</v>
      </c>
      <c r="AM47" s="15">
        <f t="shared" si="15"/>
        <v>111769572728</v>
      </c>
      <c r="AN47" s="15">
        <f t="shared" si="16"/>
        <v>42836205395</v>
      </c>
      <c r="AO47" s="15">
        <f t="shared" si="17"/>
        <v>318209525080</v>
      </c>
      <c r="AP47" s="35">
        <f>VLOOKUP(B47,[8]JULIO!B$40:G$45,6,0)</f>
        <v>13971196591</v>
      </c>
      <c r="AQ47" s="35">
        <v>0</v>
      </c>
      <c r="AR47" s="35">
        <v>39776190635</v>
      </c>
      <c r="AS47" s="15">
        <f t="shared" si="18"/>
        <v>125740769319</v>
      </c>
      <c r="AT47" s="15">
        <f t="shared" si="19"/>
        <v>42836205395</v>
      </c>
      <c r="AU47" s="15">
        <f t="shared" si="20"/>
        <v>357985715715</v>
      </c>
    </row>
    <row r="48" spans="1:47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21"/>
        <v>0</v>
      </c>
      <c r="AB48" s="15">
        <f t="shared" si="10"/>
        <v>2169120045</v>
      </c>
      <c r="AC48" s="15">
        <f t="shared" si="11"/>
        <v>19303783065</v>
      </c>
      <c r="AD48" s="35">
        <v>0</v>
      </c>
      <c r="AE48" s="35">
        <v>0</v>
      </c>
      <c r="AF48" s="35">
        <f>VLOOKUP(B48,[1]Mayo!A$2:D$78,4,0)</f>
        <v>3860756613</v>
      </c>
      <c r="AG48" s="15">
        <f t="shared" si="12"/>
        <v>0</v>
      </c>
      <c r="AH48" s="15">
        <f t="shared" si="13"/>
        <v>2169120045</v>
      </c>
      <c r="AI48" s="15">
        <f t="shared" si="14"/>
        <v>23164539678</v>
      </c>
      <c r="AJ48" s="35">
        <v>0</v>
      </c>
      <c r="AK48" s="35">
        <v>0</v>
      </c>
      <c r="AL48" s="35">
        <v>8377478186</v>
      </c>
      <c r="AM48" s="15">
        <f t="shared" si="15"/>
        <v>0</v>
      </c>
      <c r="AN48" s="15">
        <f t="shared" si="16"/>
        <v>2169120045</v>
      </c>
      <c r="AO48" s="15">
        <f t="shared" si="17"/>
        <v>31542017864</v>
      </c>
      <c r="AP48" s="35">
        <v>0</v>
      </c>
      <c r="AQ48" s="35">
        <v>0</v>
      </c>
      <c r="AR48" s="35">
        <v>3942752233</v>
      </c>
      <c r="AS48" s="15">
        <f t="shared" si="18"/>
        <v>0</v>
      </c>
      <c r="AT48" s="15">
        <f t="shared" si="19"/>
        <v>2169120045</v>
      </c>
      <c r="AU48" s="15">
        <f t="shared" si="20"/>
        <v>35484770097</v>
      </c>
    </row>
    <row r="49" spans="1:47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21"/>
        <v>0</v>
      </c>
      <c r="AB49" s="15">
        <f t="shared" si="10"/>
        <v>0</v>
      </c>
      <c r="AC49" s="15">
        <f t="shared" si="11"/>
        <v>6031182140</v>
      </c>
      <c r="AD49" s="35">
        <v>0</v>
      </c>
      <c r="AE49" s="35">
        <v>0</v>
      </c>
      <c r="AF49" s="35">
        <f>VLOOKUP(B49,[1]Mayo!A$2:D$78,4,0)</f>
        <v>1206236428</v>
      </c>
      <c r="AG49" s="15">
        <f t="shared" si="12"/>
        <v>0</v>
      </c>
      <c r="AH49" s="15">
        <f t="shared" si="13"/>
        <v>0</v>
      </c>
      <c r="AI49" s="15">
        <f t="shared" si="14"/>
        <v>7237418568</v>
      </c>
      <c r="AJ49" s="35">
        <v>0</v>
      </c>
      <c r="AK49" s="35">
        <v>0</v>
      </c>
      <c r="AL49" s="35">
        <v>2617006200</v>
      </c>
      <c r="AM49" s="15">
        <f t="shared" si="15"/>
        <v>0</v>
      </c>
      <c r="AN49" s="15">
        <f t="shared" si="16"/>
        <v>0</v>
      </c>
      <c r="AO49" s="15">
        <f t="shared" si="17"/>
        <v>9854424768</v>
      </c>
      <c r="AP49" s="35">
        <v>0</v>
      </c>
      <c r="AQ49" s="35">
        <v>0</v>
      </c>
      <c r="AR49" s="35">
        <v>1231803096</v>
      </c>
      <c r="AS49" s="15">
        <f t="shared" si="18"/>
        <v>0</v>
      </c>
      <c r="AT49" s="15">
        <f t="shared" si="19"/>
        <v>0</v>
      </c>
      <c r="AU49" s="15">
        <f t="shared" si="20"/>
        <v>11086227864</v>
      </c>
    </row>
    <row r="50" spans="1:47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0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21"/>
        <v>0</v>
      </c>
      <c r="AB50" s="15">
        <f t="shared" si="10"/>
        <v>0</v>
      </c>
      <c r="AC50" s="15">
        <f t="shared" si="11"/>
        <v>1029958804</v>
      </c>
      <c r="AD50" s="35">
        <v>0</v>
      </c>
      <c r="AE50" s="35">
        <v>0</v>
      </c>
      <c r="AF50" s="35">
        <f>VLOOKUP(B50,[1]Mayo!A$2:D$78,4,0)</f>
        <v>257489701</v>
      </c>
      <c r="AG50" s="15">
        <f t="shared" si="12"/>
        <v>0</v>
      </c>
      <c r="AH50" s="15">
        <f t="shared" si="13"/>
        <v>0</v>
      </c>
      <c r="AI50" s="15">
        <f t="shared" si="14"/>
        <v>1287448505</v>
      </c>
      <c r="AJ50" s="35">
        <v>0</v>
      </c>
      <c r="AK50" s="35">
        <v>0</v>
      </c>
      <c r="AL50" s="35">
        <v>257489701</v>
      </c>
      <c r="AM50" s="15">
        <f t="shared" si="15"/>
        <v>0</v>
      </c>
      <c r="AN50" s="15">
        <f t="shared" si="16"/>
        <v>0</v>
      </c>
      <c r="AO50" s="15">
        <f t="shared" si="17"/>
        <v>1544938206</v>
      </c>
      <c r="AP50" s="35">
        <v>0</v>
      </c>
      <c r="AQ50" s="35">
        <v>0</v>
      </c>
      <c r="AR50" s="35">
        <v>257489701</v>
      </c>
      <c r="AS50" s="15">
        <f t="shared" si="18"/>
        <v>0</v>
      </c>
      <c r="AT50" s="15">
        <f t="shared" si="19"/>
        <v>0</v>
      </c>
      <c r="AU50" s="15">
        <f t="shared" si="20"/>
        <v>1802427907</v>
      </c>
    </row>
    <row r="51" spans="1:47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0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21"/>
        <v>0</v>
      </c>
      <c r="AB51" s="15">
        <f t="shared" si="10"/>
        <v>0</v>
      </c>
      <c r="AC51" s="15">
        <f t="shared" si="11"/>
        <v>950219496</v>
      </c>
      <c r="AD51" s="35">
        <v>0</v>
      </c>
      <c r="AE51" s="35">
        <v>0</v>
      </c>
      <c r="AF51" s="35">
        <f>VLOOKUP(B51,[1]Mayo!A$2:D$78,4,0)</f>
        <v>237554874</v>
      </c>
      <c r="AG51" s="15">
        <f t="shared" si="12"/>
        <v>0</v>
      </c>
      <c r="AH51" s="15">
        <f t="shared" si="13"/>
        <v>0</v>
      </c>
      <c r="AI51" s="15">
        <f t="shared" si="14"/>
        <v>1187774370</v>
      </c>
      <c r="AJ51" s="35">
        <v>0</v>
      </c>
      <c r="AK51" s="35">
        <v>0</v>
      </c>
      <c r="AL51" s="35">
        <v>237554874</v>
      </c>
      <c r="AM51" s="15">
        <f t="shared" si="15"/>
        <v>0</v>
      </c>
      <c r="AN51" s="15">
        <f t="shared" si="16"/>
        <v>0</v>
      </c>
      <c r="AO51" s="15">
        <f t="shared" si="17"/>
        <v>1425329244</v>
      </c>
      <c r="AP51" s="35">
        <v>0</v>
      </c>
      <c r="AQ51" s="35">
        <v>0</v>
      </c>
      <c r="AR51" s="35">
        <v>237554874</v>
      </c>
      <c r="AS51" s="15">
        <f t="shared" si="18"/>
        <v>0</v>
      </c>
      <c r="AT51" s="15">
        <f t="shared" si="19"/>
        <v>0</v>
      </c>
      <c r="AU51" s="15">
        <f t="shared" si="20"/>
        <v>1662884118</v>
      </c>
    </row>
    <row r="52" spans="1:47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21"/>
        <v>0</v>
      </c>
      <c r="AB52" s="15">
        <f t="shared" si="10"/>
        <v>0</v>
      </c>
      <c r="AC52" s="15">
        <f t="shared" si="11"/>
        <v>2627586140</v>
      </c>
      <c r="AD52" s="35">
        <v>0</v>
      </c>
      <c r="AE52" s="35">
        <v>0</v>
      </c>
      <c r="AF52" s="35">
        <f>VLOOKUP(B52,[1]Mayo!A$2:D$78,4,0)</f>
        <v>656896535</v>
      </c>
      <c r="AG52" s="15">
        <f t="shared" si="12"/>
        <v>0</v>
      </c>
      <c r="AH52" s="15">
        <f t="shared" si="13"/>
        <v>0</v>
      </c>
      <c r="AI52" s="15">
        <f t="shared" si="14"/>
        <v>3284482675</v>
      </c>
      <c r="AJ52" s="35">
        <v>0</v>
      </c>
      <c r="AK52" s="35">
        <v>0</v>
      </c>
      <c r="AL52" s="35">
        <v>656896535</v>
      </c>
      <c r="AM52" s="15">
        <f t="shared" si="15"/>
        <v>0</v>
      </c>
      <c r="AN52" s="15">
        <f t="shared" si="16"/>
        <v>0</v>
      </c>
      <c r="AO52" s="15">
        <f t="shared" si="17"/>
        <v>3941379210</v>
      </c>
      <c r="AP52" s="35">
        <v>0</v>
      </c>
      <c r="AQ52" s="35">
        <v>0</v>
      </c>
      <c r="AR52" s="35">
        <v>656896535</v>
      </c>
      <c r="AS52" s="15">
        <f t="shared" si="18"/>
        <v>0</v>
      </c>
      <c r="AT52" s="15">
        <f t="shared" si="19"/>
        <v>0</v>
      </c>
      <c r="AU52" s="15">
        <f t="shared" si="20"/>
        <v>4598275745</v>
      </c>
    </row>
    <row r="53" spans="1:47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21"/>
        <v>0</v>
      </c>
      <c r="AB53" s="15">
        <f t="shared" si="10"/>
        <v>0</v>
      </c>
      <c r="AC53" s="15">
        <f t="shared" si="11"/>
        <v>1088893344</v>
      </c>
      <c r="AD53" s="35">
        <v>0</v>
      </c>
      <c r="AE53" s="35">
        <v>0</v>
      </c>
      <c r="AF53" s="35">
        <f>VLOOKUP(B53,[1]Mayo!A$2:D$78,4,0)</f>
        <v>272223336</v>
      </c>
      <c r="AG53" s="15">
        <f t="shared" si="12"/>
        <v>0</v>
      </c>
      <c r="AH53" s="15">
        <f t="shared" si="13"/>
        <v>0</v>
      </c>
      <c r="AI53" s="15">
        <f t="shared" si="14"/>
        <v>1361116680</v>
      </c>
      <c r="AJ53" s="35">
        <v>0</v>
      </c>
      <c r="AK53" s="35">
        <v>0</v>
      </c>
      <c r="AL53" s="35">
        <v>272223336</v>
      </c>
      <c r="AM53" s="15">
        <f t="shared" si="15"/>
        <v>0</v>
      </c>
      <c r="AN53" s="15">
        <f t="shared" si="16"/>
        <v>0</v>
      </c>
      <c r="AO53" s="15">
        <f t="shared" si="17"/>
        <v>1633340016</v>
      </c>
      <c r="AP53" s="35">
        <v>0</v>
      </c>
      <c r="AQ53" s="35">
        <v>0</v>
      </c>
      <c r="AR53" s="35">
        <v>272223336</v>
      </c>
      <c r="AS53" s="15">
        <f t="shared" si="18"/>
        <v>0</v>
      </c>
      <c r="AT53" s="15">
        <f t="shared" si="19"/>
        <v>0</v>
      </c>
      <c r="AU53" s="15">
        <f t="shared" si="20"/>
        <v>1905563352</v>
      </c>
    </row>
    <row r="54" spans="1:47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21"/>
        <v>0</v>
      </c>
      <c r="AB54" s="15">
        <f t="shared" si="10"/>
        <v>0</v>
      </c>
      <c r="AC54" s="15">
        <f t="shared" si="11"/>
        <v>1075715064</v>
      </c>
      <c r="AD54" s="35">
        <v>0</v>
      </c>
      <c r="AE54" s="35">
        <v>0</v>
      </c>
      <c r="AF54" s="35">
        <f>VLOOKUP(B54,[1]Mayo!A$2:D$78,4,0)</f>
        <v>268928766</v>
      </c>
      <c r="AG54" s="15">
        <f t="shared" si="12"/>
        <v>0</v>
      </c>
      <c r="AH54" s="15">
        <f t="shared" si="13"/>
        <v>0</v>
      </c>
      <c r="AI54" s="15">
        <f t="shared" si="14"/>
        <v>1344643830</v>
      </c>
      <c r="AJ54" s="35">
        <v>0</v>
      </c>
      <c r="AK54" s="35">
        <v>0</v>
      </c>
      <c r="AL54" s="35">
        <v>268928766</v>
      </c>
      <c r="AM54" s="15">
        <f t="shared" si="15"/>
        <v>0</v>
      </c>
      <c r="AN54" s="15">
        <f t="shared" si="16"/>
        <v>0</v>
      </c>
      <c r="AO54" s="15">
        <f t="shared" si="17"/>
        <v>1613572596</v>
      </c>
      <c r="AP54" s="35">
        <v>0</v>
      </c>
      <c r="AQ54" s="35">
        <v>0</v>
      </c>
      <c r="AR54" s="35">
        <v>268928766</v>
      </c>
      <c r="AS54" s="15">
        <f t="shared" si="18"/>
        <v>0</v>
      </c>
      <c r="AT54" s="15">
        <f t="shared" si="19"/>
        <v>0</v>
      </c>
      <c r="AU54" s="15">
        <f t="shared" si="20"/>
        <v>1882501362</v>
      </c>
    </row>
    <row r="55" spans="1:47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21"/>
        <v>0</v>
      </c>
      <c r="AB55" s="15">
        <f t="shared" si="10"/>
        <v>0</v>
      </c>
      <c r="AC55" s="15">
        <f t="shared" si="11"/>
        <v>0</v>
      </c>
      <c r="AD55" s="35">
        <v>0</v>
      </c>
      <c r="AE55" s="35">
        <v>0</v>
      </c>
      <c r="AF55" s="35">
        <v>0</v>
      </c>
      <c r="AG55" s="15">
        <f t="shared" si="12"/>
        <v>0</v>
      </c>
      <c r="AH55" s="15">
        <f t="shared" si="13"/>
        <v>0</v>
      </c>
      <c r="AI55" s="15">
        <f t="shared" si="14"/>
        <v>0</v>
      </c>
      <c r="AJ55" s="35">
        <v>0</v>
      </c>
      <c r="AK55" s="35">
        <v>0</v>
      </c>
      <c r="AL55" s="35">
        <v>0</v>
      </c>
      <c r="AM55" s="15">
        <f t="shared" si="15"/>
        <v>0</v>
      </c>
      <c r="AN55" s="15">
        <f t="shared" si="16"/>
        <v>0</v>
      </c>
      <c r="AO55" s="15">
        <f t="shared" si="17"/>
        <v>0</v>
      </c>
      <c r="AP55" s="35"/>
      <c r="AQ55" s="35"/>
      <c r="AR55" s="35"/>
      <c r="AS55" s="15">
        <f t="shared" si="18"/>
        <v>0</v>
      </c>
      <c r="AT55" s="15">
        <f t="shared" si="19"/>
        <v>0</v>
      </c>
      <c r="AU55" s="15">
        <f t="shared" si="20"/>
        <v>0</v>
      </c>
    </row>
    <row r="56" spans="1:47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22">SUM(G4:G55)</f>
        <v>0</v>
      </c>
      <c r="H56" s="23">
        <f t="shared" si="22"/>
        <v>168652823705</v>
      </c>
      <c r="I56" s="23">
        <f t="shared" ref="I56" si="23">SUM(I4:I55)</f>
        <v>19620349944</v>
      </c>
      <c r="J56" s="23">
        <f t="shared" ref="J56" si="24">SUM(J4:J55)</f>
        <v>0</v>
      </c>
      <c r="K56" s="23">
        <f t="shared" ref="K56" si="25">SUM(K4:K55)</f>
        <v>168652823705</v>
      </c>
      <c r="L56" s="23">
        <f>SUM(L4:L55)</f>
        <v>39240699888</v>
      </c>
      <c r="M56" s="23">
        <f t="shared" ref="M56:P56" si="26">SUM(M4:M55)</f>
        <v>70476430901</v>
      </c>
      <c r="N56" s="23">
        <f>SUM(N4:N55)</f>
        <v>333662156520</v>
      </c>
      <c r="O56" s="23">
        <f t="shared" si="26"/>
        <v>58861049832</v>
      </c>
      <c r="P56" s="23">
        <f t="shared" si="26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27">SUM(S4:S55)</f>
        <v>0</v>
      </c>
      <c r="T56" s="23">
        <f>SUM(T4:T55)</f>
        <v>168652823705</v>
      </c>
      <c r="U56" s="23">
        <f t="shared" ref="U56:V56" si="28">SUM(U4:U55)</f>
        <v>78481399776</v>
      </c>
      <c r="V56" s="23">
        <f t="shared" si="28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29">SUM(Y4:Y55)</f>
        <v>0</v>
      </c>
      <c r="Z56" s="23">
        <f>SUM(Z4:Z55)</f>
        <v>168652823705</v>
      </c>
      <c r="AA56" s="23">
        <f t="shared" ref="AA56:AB56" si="30">SUM(AA4:AA55)</f>
        <v>98101749720</v>
      </c>
      <c r="AB56" s="23">
        <f t="shared" si="30"/>
        <v>70476430901</v>
      </c>
      <c r="AC56" s="23">
        <f>SUM(AC4:AC55)</f>
        <v>839620627635</v>
      </c>
      <c r="AD56" s="23">
        <f>SUM(AD4:AD55)</f>
        <v>19620349944</v>
      </c>
      <c r="AE56" s="23">
        <f t="shared" ref="AE56" si="31">SUM(AE4:AE55)</f>
        <v>0</v>
      </c>
      <c r="AF56" s="23">
        <f>SUM(AF4:AF55)</f>
        <v>168652823705</v>
      </c>
      <c r="AG56" s="23">
        <f t="shared" ref="AG56:AH56" si="32">SUM(AG4:AG55)</f>
        <v>117722099664</v>
      </c>
      <c r="AH56" s="23">
        <f t="shared" si="32"/>
        <v>70476430901</v>
      </c>
      <c r="AI56" s="23">
        <f>SUM(AI4:AI55)</f>
        <v>1008273451340</v>
      </c>
      <c r="AJ56" s="23">
        <f>SUM(AJ4:AJ55)</f>
        <v>39240699888</v>
      </c>
      <c r="AK56" s="23">
        <f t="shared" ref="AK56" si="33">SUM(AK4:AK55)</f>
        <v>0</v>
      </c>
      <c r="AL56" s="23">
        <f>SUM(AL4:AL55)</f>
        <v>363714159016</v>
      </c>
      <c r="AM56" s="23">
        <f t="shared" ref="AM56:AN56" si="34">SUM(AM4:AM55)</f>
        <v>156962799552</v>
      </c>
      <c r="AN56" s="23">
        <f t="shared" si="34"/>
        <v>70476430901</v>
      </c>
      <c r="AO56" s="23">
        <f>SUM(AO4:AO55)</f>
        <v>1371987610356</v>
      </c>
      <c r="AP56" s="23">
        <f>SUM(AP4:AP55)</f>
        <v>19620349944</v>
      </c>
      <c r="AQ56" s="23">
        <f t="shared" ref="AQ56" si="35">SUM(AQ4:AQ55)</f>
        <v>0</v>
      </c>
      <c r="AR56" s="23">
        <f>SUM(AR4:AR55)</f>
        <v>175392275660</v>
      </c>
      <c r="AS56" s="23">
        <f t="shared" ref="AS56:AT56" si="36">SUM(AS4:AS55)</f>
        <v>176583149496</v>
      </c>
      <c r="AT56" s="23">
        <f t="shared" si="36"/>
        <v>70476430901</v>
      </c>
      <c r="AU56" s="23">
        <f>SUM(AU4:AU55)</f>
        <v>1547379886016</v>
      </c>
    </row>
    <row r="57" spans="1:47" x14ac:dyDescent="0.25">
      <c r="H57" s="25"/>
      <c r="I57" s="24"/>
      <c r="J57" s="24"/>
      <c r="K57" s="24"/>
      <c r="AG57" s="27">
        <f>+AG56-'[3]oK mAYO'!$F$12</f>
        <v>0</v>
      </c>
      <c r="AH57" s="27">
        <f>+AH56-[4]mAYO!$Y$34</f>
        <v>0</v>
      </c>
      <c r="AI57" s="27">
        <f>+AI56-[1]Mayo!$F$79</f>
        <v>0</v>
      </c>
      <c r="AM57" s="27">
        <f>+AM56-'[5]Junio Ok'!$F$11</f>
        <v>0</v>
      </c>
      <c r="AN57" s="27">
        <f>+AN56-'[6]cTA 542302 Jun PCI 22-01-01'!$V$34</f>
        <v>0</v>
      </c>
      <c r="AO57" s="27">
        <f>+AO56-'[7]Junio Definitivo'!$F$83</f>
        <v>0</v>
      </c>
      <c r="AS57" s="27">
        <f>+AS56-[9]Julio!$F$9+[9]Julio!$F$5</f>
        <v>0</v>
      </c>
      <c r="AT57" s="27">
        <f>+AT56-[10]Julio!$F$17</f>
        <v>0</v>
      </c>
      <c r="AU57" s="27">
        <f>+AU56-'[11]542303'!$G$87</f>
        <v>0</v>
      </c>
    </row>
    <row r="58" spans="1:47" s="34" customFormat="1" ht="12.75" x14ac:dyDescent="0.2"/>
    <row r="59" spans="1:47" s="27" customFormat="1" ht="12.75" x14ac:dyDescent="0.2"/>
    <row r="60" spans="1:47" s="27" customFormat="1" ht="12" customHeight="1" x14ac:dyDescent="0.2"/>
    <row r="61" spans="1:47" s="27" customFormat="1" ht="12.75" x14ac:dyDescent="0.2"/>
    <row r="62" spans="1:47" s="27" customFormat="1" ht="12.75" x14ac:dyDescent="0.2"/>
    <row r="63" spans="1:47" s="27" customFormat="1" ht="12.75" x14ac:dyDescent="0.2"/>
    <row r="64" spans="1:47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14">
    <mergeCell ref="AP2:AR2"/>
    <mergeCell ref="AS2:AU2"/>
    <mergeCell ref="AJ2:AL2"/>
    <mergeCell ref="AM2:AO2"/>
    <mergeCell ref="F2:H2"/>
    <mergeCell ref="I2:K2"/>
    <mergeCell ref="L2:N2"/>
    <mergeCell ref="O2:Q2"/>
    <mergeCell ref="R2:T2"/>
    <mergeCell ref="AD2:AF2"/>
    <mergeCell ref="AG2:AI2"/>
    <mergeCell ref="X2:Z2"/>
    <mergeCell ref="AA2:AC2"/>
    <mergeCell ref="U2:W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Jenifer Tecano Osorio</cp:lastModifiedBy>
  <cp:lastPrinted>2015-07-03T19:32:04Z</cp:lastPrinted>
  <dcterms:created xsi:type="dcterms:W3CDTF">2012-01-13T14:38:35Z</dcterms:created>
  <dcterms:modified xsi:type="dcterms:W3CDTF">2016-10-19T22:53:36Z</dcterms:modified>
</cp:coreProperties>
</file>