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real\OneDrive - mineducacion.gov.co\ADMINISTRATIVA\AÑO 2020\AUSTERIDAD\"/>
    </mc:Choice>
  </mc:AlternateContent>
  <xr:revisionPtr revIDLastSave="220" documentId="6_{FCDD5603-992E-4F56-B4DA-AFDBDAAA47FE}" xr6:coauthVersionLast="44" xr6:coauthVersionMax="45" xr10:uidLastSave="{DF86D338-16E5-4C8D-AEBA-011C7EF95EB2}"/>
  <bookViews>
    <workbookView xWindow="-120" yWindow="-120" windowWidth="20730" windowHeight="11160" firstSheet="1" activeTab="1" xr2:uid="{00000000-000D-0000-FFFF-FFFF00000000}"/>
  </bookViews>
  <sheets>
    <sheet name="PLAN AUSTERIDAD" sheetId="6" r:id="rId1"/>
    <sheet name="I SEGUIMIENTOPLAN DE AUSTERIDAD" sheetId="2" r:id="rId2"/>
    <sheet name="DATOS SEGUIMIENTO" sheetId="5" r:id="rId3"/>
    <sheet name="INFORMACION 2018-2019" sheetId="4" r:id="rId4"/>
  </sheets>
  <definedNames>
    <definedName name="_xlnm.Print_Area" localSheetId="1">'I SEGUIMIENTOPLAN DE AUSTERIDAD'!$A$1:$I$14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2" i="5" l="1"/>
  <c r="J32" i="5"/>
  <c r="G16" i="5"/>
  <c r="K15" i="4" l="1"/>
  <c r="J15" i="4"/>
  <c r="C15" i="5" l="1"/>
  <c r="B15" i="5"/>
  <c r="O15" i="5" l="1"/>
  <c r="N15" i="5"/>
  <c r="J15" i="5"/>
  <c r="G33" i="5"/>
  <c r="F32" i="5"/>
  <c r="C32" i="5"/>
  <c r="B32" i="5"/>
  <c r="F15" i="5"/>
  <c r="G15" i="5" l="1"/>
  <c r="G32" i="5" l="1"/>
  <c r="C42" i="5" l="1"/>
  <c r="C41" i="5"/>
  <c r="B41" i="5"/>
  <c r="C33" i="5"/>
  <c r="K15" i="5"/>
  <c r="C42" i="4"/>
  <c r="C41" i="4"/>
  <c r="B41" i="4"/>
  <c r="K32" i="4"/>
  <c r="K33" i="4" s="1"/>
  <c r="J32" i="4"/>
  <c r="F32" i="4"/>
  <c r="G33" i="4" s="1"/>
  <c r="C32" i="4"/>
  <c r="C33" i="4" s="1"/>
  <c r="B32" i="4"/>
  <c r="J30" i="4"/>
  <c r="F16" i="4"/>
  <c r="N15" i="4"/>
  <c r="K16" i="4"/>
  <c r="G15" i="4"/>
  <c r="F15" i="4"/>
  <c r="G16" i="4" s="1"/>
  <c r="C15" i="4"/>
  <c r="C16" i="4" s="1"/>
  <c r="B15" i="4"/>
  <c r="O7" i="4"/>
  <c r="O15" i="4" s="1"/>
  <c r="O16" i="4" s="1"/>
  <c r="K33" i="5" l="1"/>
  <c r="O16" i="5"/>
  <c r="K16" i="5"/>
  <c r="C16" i="5"/>
</calcChain>
</file>

<file path=xl/sharedStrings.xml><?xml version="1.0" encoding="utf-8"?>
<sst xmlns="http://schemas.openxmlformats.org/spreadsheetml/2006/main" count="369" uniqueCount="113">
  <si>
    <t>Responsable Actividad</t>
  </si>
  <si>
    <t>Fecha Inicio</t>
  </si>
  <si>
    <t>Fecha final</t>
  </si>
  <si>
    <t>Indicador</t>
  </si>
  <si>
    <t>Seguimiento
Resultado</t>
  </si>
  <si>
    <t>Observaciones</t>
  </si>
  <si>
    <t>VIÁTICOS</t>
  </si>
  <si>
    <t xml:space="preserve">TIQUETES </t>
  </si>
  <si>
    <t>HORAS EXTRA</t>
  </si>
  <si>
    <t>COMBUSTIBLE</t>
  </si>
  <si>
    <t>Racionalizar y hacer seguimiento al consumo de combustible.</t>
  </si>
  <si>
    <t xml:space="preserve">SUPERNUMERARIOS </t>
  </si>
  <si>
    <t xml:space="preserve">Disminución en gastos de personal a través de la disminución de la planta de supernumerarios </t>
  </si>
  <si>
    <t xml:space="preserve">CONTRATISTAS OPS </t>
  </si>
  <si>
    <t xml:space="preserve">Suscripción de contrato bajo la modalidad de acuerdo marco de precios </t>
  </si>
  <si>
    <t>Racionalizar y hacer seguimiento al reconocimiento de viáticos.</t>
  </si>
  <si>
    <t>No.</t>
  </si>
  <si>
    <t xml:space="preserve">Disminución de planta de supernumerarios </t>
  </si>
  <si>
    <t>Seguimiento y aprobación de viáticos a través de SIIF</t>
  </si>
  <si>
    <t>Limitar el número de horas extras, estableciendo un máximo permitidas por dependencia</t>
  </si>
  <si>
    <t>FOTOCOPIAS</t>
  </si>
  <si>
    <t>RESMAS</t>
  </si>
  <si>
    <t>ENERGÍA</t>
  </si>
  <si>
    <t>AGUA</t>
  </si>
  <si>
    <t>ENE</t>
  </si>
  <si>
    <t>B1</t>
  </si>
  <si>
    <t>FEB</t>
  </si>
  <si>
    <t>B2</t>
  </si>
  <si>
    <t>MAR</t>
  </si>
  <si>
    <t>B3</t>
  </si>
  <si>
    <t>ABR</t>
  </si>
  <si>
    <t>B4</t>
  </si>
  <si>
    <t>MAY</t>
  </si>
  <si>
    <t>B5</t>
  </si>
  <si>
    <t>JUN</t>
  </si>
  <si>
    <t>B6</t>
  </si>
  <si>
    <t>JUL</t>
  </si>
  <si>
    <t>AGO</t>
  </si>
  <si>
    <t>SEP</t>
  </si>
  <si>
    <t>OCT</t>
  </si>
  <si>
    <t>NOV</t>
  </si>
  <si>
    <t>DIC</t>
  </si>
  <si>
    <t>TIQUETES</t>
  </si>
  <si>
    <t>VIATICOS</t>
  </si>
  <si>
    <t>GASOLINA</t>
  </si>
  <si>
    <t>HORAS EXTRAS</t>
  </si>
  <si>
    <t>LOGISTICA</t>
  </si>
  <si>
    <t>MES</t>
  </si>
  <si>
    <t>Subdirección de Gestión Administrativa / José Orlando Cruz</t>
  </si>
  <si>
    <t>Cumplimiento de los topes establecidos en la circular de austeridad vigente</t>
  </si>
  <si>
    <t>Cumplimiento de lo establecido en los indicadores del SIG</t>
  </si>
  <si>
    <t>Racionalizar y hacer seguimiento al consumo de resmas de papel.</t>
  </si>
  <si>
    <t>Racionalizar y hacer seguimiento al consumo de energía eléctrica</t>
  </si>
  <si>
    <t>Racionalizar y hacer seguimiento al consumo de agua.</t>
  </si>
  <si>
    <t>Ajustar el tope de fotocopias de cada dependencia, acorde con el consumo histórico presentado.</t>
  </si>
  <si>
    <t>Segumiento al consumo de resmas de cada dependencia, acorde con lo establecido en la circular de austeridad vigente.</t>
  </si>
  <si>
    <t>Segumiento al consumo de energía, acorde con lo establecido en la circular de austeridad vigente.</t>
  </si>
  <si>
    <t>Segumiento al consumo de agua, acorde con lo establecido en la circular de austeridad vigente.</t>
  </si>
  <si>
    <t>contrato</t>
  </si>
  <si>
    <t>283 de 2019</t>
  </si>
  <si>
    <t>1008032 de 2019</t>
  </si>
  <si>
    <t>(Total Pagado en el trimestre objeto de medición 2020 - total pagado en el trimestre de comparación de 2019)/ total pagado en el trimestre de comparación de 2019</t>
  </si>
  <si>
    <t>Total de resmas entregadas en el trimestre objeto de medición 2020 / Tope establecido en la circular de austeridad vigente</t>
  </si>
  <si>
    <t>Consumo en m3 en el trimestre objeto de medición 2020 / Tope establecido en el SIG</t>
  </si>
  <si>
    <t xml:space="preserve">Reducción del 5% del gasto en viáticos  respecto al gasto de 2019 </t>
  </si>
  <si>
    <t xml:space="preserve">Reducción del 5% del gasto en tiquetes  respecto al gasto de 2019 </t>
  </si>
  <si>
    <t>2% de reducción en consumo de combustible</t>
  </si>
  <si>
    <t>Concepto</t>
  </si>
  <si>
    <t>Objetivo</t>
  </si>
  <si>
    <t>Estrategia</t>
  </si>
  <si>
    <t>Optimizar los recursos asignados para la compra de tiquetes.</t>
  </si>
  <si>
    <t>1. Reducir el número de viajes  y desplazamientos 2. Realizar la compra anticipada de tiquetes y con tarifas más favorables. 3. implementar estrategias de comunicación a través del Uso de  TICS  Ejem:  videoconferencias.</t>
  </si>
  <si>
    <t>Meta 2020</t>
  </si>
  <si>
    <t>(Total Pagado en el trimestre objeto de medición 2020 - total pagado en el trimestre de comparación de 2019)/ total pagado en el trimestre de comparación de 2018</t>
  </si>
  <si>
    <t xml:space="preserve">Optimizar los recursos asignados para la contratación de prestación de servicios profesionales y de apoyo a la gestión.  </t>
  </si>
  <si>
    <t>Limitar la suscripción de contratos de prestación de servicios profesionales y de apoyo a la gestión.</t>
  </si>
  <si>
    <t>Subdirección de Contratación.</t>
  </si>
  <si>
    <t>Mantener los 700 contratos de prestación de servicio suscritos en el 2019.</t>
  </si>
  <si>
    <r>
      <t xml:space="preserve">Racionalizar la autorización </t>
    </r>
    <r>
      <rPr>
        <sz val="11"/>
        <color rgb="FF000000"/>
        <rFont val="Calibri"/>
        <family val="2"/>
      </rPr>
      <t>de horas extras</t>
    </r>
  </si>
  <si>
    <t>Subdirección de Talento Humano/</t>
  </si>
  <si>
    <t>Mantener el número de horas extras autorizadas en la vigencia 2019</t>
  </si>
  <si>
    <t>80% de reducción en gastos de personal supernumerarios</t>
  </si>
  <si>
    <t xml:space="preserve">Racionalizar y hacer seguimiento al consumo de fotocopias.
</t>
  </si>
  <si>
    <t>(Total horas extras autorizadas en el trimestre objeto de medición 2020 – total de horas extras autorizadas en el trimestre de comparación - 2019)</t>
  </si>
  <si>
    <t xml:space="preserve">Consumo en Kw en el trimestre objeto de medición 2020 / Meta establecida en el SIG </t>
  </si>
  <si>
    <t>pendiente dato</t>
  </si>
  <si>
    <t>circular austeridad</t>
  </si>
  <si>
    <t>Circular</t>
  </si>
  <si>
    <t xml:space="preserve"> (Total consumo en el trimestre objeto de medición 2020 - total consumo el trimestre de comparación de 2019) / Total consumo en el trimestre de comparación de 2019.</t>
  </si>
  <si>
    <t>Se presenta un ahorro del 3% con relación a la vigencia 2019, se continúa realizando las actividades con el fin de cumplir la meta establecida al final de la vigencia.</t>
  </si>
  <si>
    <t>Se presenta un aumento del 5% con relación a la vigencia 2019, en la vigencia actual se iniciaron las actividades desde el mes de febrero lo que aumenta la expedición de tiquetes, se continúa realizando las acciones necesarias con el fin de cumplir la meta establecida al final de la vigencia</t>
  </si>
  <si>
    <t>Se presenta un ahorro del 9% con relación a la vigencia 2019, se continúa realizando el seguimiento con el GPS y las demás actividades con el fin de cumplir la meta establecida al final de la vigencia.</t>
  </si>
  <si>
    <t>Se presenta un aumento del 25% con relación a la vigencia 2019, en el mes de enero de los años de comparación se evidencia una notoria deferencia, teniendo en cuanta que en esta vigencia las actividad administrativas iniciaron a tiempo, se continúa realizando las acciones necesarias con el fin de cumplir la meta establecida al final de la vigencia</t>
  </si>
  <si>
    <t xml:space="preserve">
(Total consumo en el trimestre objeto de medición 2020 - total consumo el trimestre de comparación de 2019) / total consumo en el trimestre de comparación de 2019 </t>
  </si>
  <si>
    <t>(Total contratos en el trimestre objeto de medición 2020 - total contratos en el trimestre de comparación de 2019) / total contratos en el trimestre de comparación de 2019</t>
  </si>
  <si>
    <t>Se presenta un ahorro del 11% con relación a los consumos autorizados en la circular de austeridad, se continúa realizando las actividades con el fin de cumplir la meta establecida al final de la vigencia.</t>
  </si>
  <si>
    <r>
      <t xml:space="preserve">Se presenta un aumento del 6% con relación a los topes establecidos en el SIG, se continúa realizando las actividades con el fin de cumplir la meta establecida al final de la vigencia.
</t>
    </r>
    <r>
      <rPr>
        <b/>
        <sz val="11"/>
        <rFont val="Calibri"/>
        <family val="2"/>
        <scheme val="minor"/>
      </rPr>
      <t xml:space="preserve">Nota: </t>
    </r>
    <r>
      <rPr>
        <sz val="11"/>
        <rFont val="Calibri"/>
        <family val="2"/>
        <scheme val="minor"/>
      </rPr>
      <t>La comparación se realiza en el periodo 04/01/2020 al 04/03/2020</t>
    </r>
  </si>
  <si>
    <t>Se presenta un ahorro del 16%, con relación a los topes establecidos en el SIG, se continúa realizando las actividades con el fin de cumplir la meta establecida al final de la vigencia.</t>
  </si>
  <si>
    <t>Se presenta un aumento del 2% con relación a la vigencia 2019. Lo anterior, teniendo en cuenta que:
• En el primer trimestre de la vigencia 2019, se suscribieron 643 contratos de prestación de servicios profesionales y de apoyo a la gestión con persona natural y jurídica, de los cuales:
 631 Contratos fueron suscritos con persona natural
 12 Contratos fueron suscritos con persona jurídica
• En el primer trimestre de la vigencia 2020, se suscribieron 659 contratos de prestación de servicios profesionales y de apoyo a la gestión con persona natural y jurídica, de los cuales:
 646 Contratos fueron suscritos con persona natural
 13 Contratos fueron suscritos con persona jurídica</t>
  </si>
  <si>
    <t>Se presenta un aumento del 24% con relación a la vigencia 2019, en la vigencia actual los jefes han autorizado mas tiempo de trabajo de horas extras con relación a la vigencia 2019., se hace necesario racionalizar o tomar las medidas necesarias para disminuir trabajo extra con el fin de cumplir la meta establecida al final de la vigencia. El porcentaje se calculó con la siguiente formula: (Total horas extras 2020/total horas extras 2019 - 1)</t>
  </si>
  <si>
    <t>Este indicador reporta incremento de 174% comparado con la vigencia 2019. Esto se explica en que para el primer trimestre de 2019, solo hubo 2 supernumerios, uno con 14 dìas y el otro con 11, mientras que en el mismo periodo 2020, fueron 3, uno con 66 dias, otro con 48 días y el ultimo con 11. Adicionalmente el de mayor días, corresponde al Esquema y por ello reporta un numero importante de horas extra.</t>
  </si>
  <si>
    <t xml:space="preserve">OPERADOR </t>
  </si>
  <si>
    <t xml:space="preserve"> MONTO </t>
  </si>
  <si>
    <t>TEQUENDAMA (ENERO - ABRIL)</t>
  </si>
  <si>
    <t xml:space="preserve">$    3.444.857.468.00 </t>
  </si>
  <si>
    <t>LICITACIÓN (ABRIL - DICIEMBRE</t>
  </si>
  <si>
    <t xml:space="preserve">$  14.798.278.235.00 </t>
  </si>
  <si>
    <t>TOTAL</t>
  </si>
  <si>
    <t xml:space="preserve">$  18.243.135.703.00 </t>
  </si>
  <si>
    <t>PLAN DE AUSTERIDAD  2020</t>
  </si>
  <si>
    <t>Reducir el número de viajes  y desplazamientos Realizar la compra anticipada de tiquetes y con tarifas más favorables. 3. implementar estrategias de comunicación a través del Uso de  TICS  Ejem:  videoconferencias.</t>
  </si>
  <si>
    <t>5% de reducción en consumo de fotocopias</t>
  </si>
  <si>
    <t>SEGUIMIENTO I TRIMESTRE PLAN DE AUSTERIDAD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</si>
</sst>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 #,##0_);_(* \(#,##0\);_(* &quot;-&quot;??_);_(@_)"/>
    <numFmt numFmtId="165" formatCode="0.0%"/>
    <numFmt numFmtId="166" formatCode="_-* #,##0_-;\-* #,##0_-;_-* &quot;-&quot;??_-;_-@_-"/>
  </numFmts>
  <fonts count="16" x14ac:knownFonts="1">
    <font>
      <sz val="11"/>
      <color theme="1"/>
      <name val="Calibri"/>
      <family val="2"/>
      <scheme val="minor"/>
    </font>
    <font>
      <sz val="11"/>
      <name val="Calibri"/>
      <family val="2"/>
      <scheme val="minor"/>
    </font>
    <font>
      <b/>
      <sz val="18"/>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sz val="11"/>
      <color rgb="FFFF0000"/>
      <name val="Calibri"/>
      <family val="2"/>
      <scheme val="minor"/>
    </font>
    <font>
      <b/>
      <sz val="12"/>
      <color theme="0"/>
      <name val="Calibri"/>
      <family val="2"/>
      <scheme val="minor"/>
    </font>
    <font>
      <sz val="11"/>
      <color theme="1"/>
      <name val="Calibri"/>
      <family val="2"/>
    </font>
    <font>
      <sz val="11"/>
      <color rgb="FF000000"/>
      <name val="Calibri"/>
      <family val="2"/>
    </font>
    <font>
      <sz val="11"/>
      <name val="Calibri"/>
      <family val="2"/>
    </font>
    <font>
      <sz val="10"/>
      <color rgb="FF000000"/>
      <name val="Calibri"/>
      <family val="2"/>
    </font>
    <font>
      <b/>
      <sz val="11"/>
      <name val="Calibri"/>
      <family val="2"/>
      <scheme val="minor"/>
    </font>
    <font>
      <b/>
      <sz val="10"/>
      <color rgb="FF000000"/>
      <name val="Calibri"/>
      <family val="2"/>
    </font>
  </fonts>
  <fills count="11">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4" tint="-0.249977111117893"/>
        <bgColor theme="0"/>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s>
  <borders count="14">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right/>
      <top/>
      <bottom style="double">
        <color indexed="64"/>
      </bottom>
      <diagonal/>
    </border>
  </borders>
  <cellStyleXfs count="5">
    <xf numFmtId="0" fontId="0" fillId="0" borderId="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98">
    <xf numFmtId="0" fontId="0" fillId="0" borderId="0" xfId="0"/>
    <xf numFmtId="0" fontId="1" fillId="2" borderId="0" xfId="0" applyFont="1" applyFill="1" applyAlignment="1">
      <alignment vertical="center"/>
    </xf>
    <xf numFmtId="0" fontId="1" fillId="0" borderId="2" xfId="0" applyFont="1" applyFill="1" applyBorder="1" applyAlignment="1">
      <alignment horizontal="center" vertical="center" wrapText="1"/>
    </xf>
    <xf numFmtId="0" fontId="1" fillId="2" borderId="0" xfId="0" applyFont="1" applyFill="1" applyAlignment="1">
      <alignment horizontal="justify"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3" fillId="4" borderId="0" xfId="0" applyFont="1" applyFill="1" applyAlignment="1">
      <alignment horizontal="center" vertical="center"/>
    </xf>
    <xf numFmtId="0" fontId="5" fillId="0" borderId="0" xfId="0" applyFont="1" applyAlignment="1">
      <alignment horizontal="center"/>
    </xf>
    <xf numFmtId="164" fontId="6" fillId="0" borderId="2" xfId="1" applyNumberFormat="1" applyFont="1" applyFill="1" applyBorder="1" applyAlignment="1">
      <alignment horizontal="center" vertical="center" wrapText="1"/>
    </xf>
    <xf numFmtId="0" fontId="0" fillId="6" borderId="0" xfId="0" applyFill="1"/>
    <xf numFmtId="164" fontId="6" fillId="6" borderId="2" xfId="1" applyNumberFormat="1" applyFont="1" applyFill="1" applyBorder="1" applyAlignment="1">
      <alignment horizontal="center" vertical="center" wrapText="1"/>
    </xf>
    <xf numFmtId="164" fontId="0" fillId="0" borderId="0" xfId="0" applyNumberFormat="1"/>
    <xf numFmtId="41" fontId="0" fillId="0" borderId="0" xfId="2" applyFont="1"/>
    <xf numFmtId="41" fontId="7" fillId="0" borderId="2" xfId="2" applyFont="1" applyFill="1" applyBorder="1" applyAlignment="1">
      <alignment horizontal="center" vertical="center" wrapText="1"/>
    </xf>
    <xf numFmtId="0" fontId="0" fillId="0" borderId="2" xfId="0" applyBorder="1"/>
    <xf numFmtId="41" fontId="0" fillId="0" borderId="2" xfId="2" applyFont="1" applyBorder="1" applyAlignment="1">
      <alignment horizontal="center" vertical="center"/>
    </xf>
    <xf numFmtId="0" fontId="0" fillId="6" borderId="2" xfId="0" applyFill="1" applyBorder="1"/>
    <xf numFmtId="41" fontId="0" fillId="6" borderId="2" xfId="2" applyFont="1" applyFill="1" applyBorder="1" applyAlignment="1">
      <alignment horizontal="center" vertical="center"/>
    </xf>
    <xf numFmtId="14" fontId="0" fillId="0" borderId="0" xfId="0" applyNumberFormat="1"/>
    <xf numFmtId="42" fontId="1" fillId="3" borderId="2" xfId="3" applyFont="1" applyFill="1" applyBorder="1" applyAlignment="1">
      <alignment vertical="center" wrapText="1"/>
    </xf>
    <xf numFmtId="0" fontId="5" fillId="0" borderId="2" xfId="0" applyFont="1" applyBorder="1" applyAlignment="1">
      <alignment horizontal="center"/>
    </xf>
    <xf numFmtId="41" fontId="0" fillId="7" borderId="2" xfId="2" applyFont="1" applyFill="1" applyBorder="1" applyAlignment="1">
      <alignment horizontal="center" vertical="center" wrapText="1"/>
    </xf>
    <xf numFmtId="41" fontId="0" fillId="6" borderId="2" xfId="2" applyFont="1" applyFill="1" applyBorder="1" applyAlignment="1">
      <alignment horizontal="center" vertical="center" wrapText="1"/>
    </xf>
    <xf numFmtId="0" fontId="5" fillId="5" borderId="0" xfId="0" applyFont="1" applyFill="1" applyAlignment="1">
      <alignment horizont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0" xfId="0" applyFont="1" applyFill="1" applyBorder="1" applyAlignment="1">
      <alignment horizontal="justify"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5" borderId="0" xfId="0" applyFill="1"/>
    <xf numFmtId="42" fontId="7" fillId="0" borderId="2" xfId="3" applyFont="1" applyFill="1" applyBorder="1" applyAlignment="1">
      <alignment horizontal="center" vertical="center" wrapText="1"/>
    </xf>
    <xf numFmtId="0" fontId="5" fillId="5" borderId="0" xfId="0" applyFont="1" applyFill="1"/>
    <xf numFmtId="0" fontId="5" fillId="6" borderId="0" xfId="0" applyFont="1" applyFill="1"/>
    <xf numFmtId="0" fontId="5" fillId="0" borderId="0" xfId="0" applyFont="1"/>
    <xf numFmtId="0" fontId="0" fillId="8" borderId="0" xfId="0" applyFill="1"/>
    <xf numFmtId="164" fontId="0" fillId="8" borderId="0" xfId="0" applyNumberFormat="1" applyFill="1"/>
    <xf numFmtId="0" fontId="8" fillId="2" borderId="0" xfId="0" applyFont="1" applyFill="1" applyAlignment="1">
      <alignment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2" xfId="0" applyFont="1" applyFill="1" applyBorder="1" applyAlignment="1">
      <alignment horizontal="justify" vertical="center"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2" xfId="0" applyFont="1" applyFill="1" applyBorder="1" applyAlignment="1">
      <alignment vertical="center" wrapText="1"/>
    </xf>
    <xf numFmtId="0" fontId="1" fillId="3"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0" xfId="0" applyFont="1" applyFill="1" applyAlignment="1">
      <alignment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9" fontId="1" fillId="3" borderId="12" xfId="0" applyNumberFormat="1" applyFont="1" applyFill="1" applyBorder="1" applyAlignment="1">
      <alignment horizontal="center" vertical="center"/>
    </xf>
    <xf numFmtId="9" fontId="1" fillId="3" borderId="1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9" fontId="1" fillId="0" borderId="2" xfId="0"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164" fontId="0" fillId="9" borderId="0" xfId="0" applyNumberFormat="1" applyFill="1"/>
    <xf numFmtId="0" fontId="0" fillId="9" borderId="0" xfId="0" applyFill="1"/>
    <xf numFmtId="9" fontId="0" fillId="9" borderId="0" xfId="4" applyFont="1" applyFill="1"/>
    <xf numFmtId="165" fontId="0" fillId="8" borderId="0" xfId="4" applyNumberFormat="1" applyFont="1" applyFill="1"/>
    <xf numFmtId="41" fontId="8" fillId="5" borderId="2" xfId="2" applyFont="1" applyFill="1" applyBorder="1" applyAlignment="1">
      <alignment horizontal="center" vertical="center" wrapText="1"/>
    </xf>
    <xf numFmtId="41" fontId="0" fillId="5" borderId="2" xfId="2" applyFont="1" applyFill="1" applyBorder="1" applyAlignment="1">
      <alignment horizontal="center" vertical="center" wrapText="1"/>
    </xf>
    <xf numFmtId="41" fontId="0" fillId="9" borderId="0" xfId="0" applyNumberFormat="1" applyFill="1"/>
    <xf numFmtId="165" fontId="0" fillId="9" borderId="0" xfId="4" applyNumberFormat="1" applyFont="1" applyFill="1"/>
    <xf numFmtId="42" fontId="0" fillId="9" borderId="0" xfId="0" applyNumberFormat="1" applyFill="1"/>
    <xf numFmtId="166" fontId="11" fillId="7" borderId="2" xfId="1"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xf>
    <xf numFmtId="166" fontId="11" fillId="0" borderId="2" xfId="1" applyNumberFormat="1" applyFont="1" applyBorder="1" applyAlignment="1">
      <alignment horizontal="center" vertical="center"/>
    </xf>
    <xf numFmtId="166" fontId="11" fillId="7" borderId="2" xfId="1" applyNumberFormat="1" applyFont="1" applyFill="1" applyBorder="1" applyAlignment="1">
      <alignment horizontal="center" vertical="center"/>
    </xf>
    <xf numFmtId="0" fontId="0" fillId="10" borderId="0" xfId="0" applyFill="1"/>
    <xf numFmtId="0" fontId="5" fillId="10" borderId="0" xfId="0" applyFont="1" applyFill="1"/>
    <xf numFmtId="41" fontId="5" fillId="10" borderId="0" xfId="2" applyFont="1" applyFill="1"/>
    <xf numFmtId="9" fontId="1" fillId="0" borderId="1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14" fontId="11" fillId="6" borderId="2"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9" fontId="1" fillId="3" borderId="3" xfId="0" applyNumberFormat="1" applyFont="1" applyFill="1" applyBorder="1" applyAlignment="1">
      <alignment horizontal="justify" vertical="center" wrapText="1"/>
    </xf>
    <xf numFmtId="0" fontId="15" fillId="0" borderId="13" xfId="0" applyFont="1" applyBorder="1" applyAlignment="1">
      <alignment horizontal="center" vertical="center"/>
    </xf>
    <xf numFmtId="0" fontId="15" fillId="0" borderId="0" xfId="0" applyFont="1" applyAlignment="1">
      <alignment vertical="center"/>
    </xf>
    <xf numFmtId="0" fontId="13" fillId="0" borderId="0" xfId="0" applyFont="1" applyAlignment="1">
      <alignment vertical="center"/>
    </xf>
    <xf numFmtId="0" fontId="15" fillId="0" borderId="13" xfId="0" applyFont="1" applyBorder="1" applyAlignment="1">
      <alignment vertical="center"/>
    </xf>
    <xf numFmtId="0" fontId="13" fillId="0" borderId="13" xfId="0" applyFont="1" applyBorder="1" applyAlignment="1">
      <alignment vertical="center"/>
    </xf>
    <xf numFmtId="0" fontId="10" fillId="6"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10" fillId="6" borderId="2" xfId="0" applyFont="1" applyFill="1" applyBorder="1" applyAlignment="1">
      <alignment vertical="center" wrapText="1"/>
    </xf>
    <xf numFmtId="0" fontId="11" fillId="6" borderId="2" xfId="0" applyFont="1" applyFill="1" applyBorder="1" applyAlignment="1">
      <alignment vertical="center" wrapText="1"/>
    </xf>
  </cellXfs>
  <cellStyles count="5">
    <cellStyle name="Millares" xfId="1" builtinId="3"/>
    <cellStyle name="Millares [0]" xfId="2" builtinId="6"/>
    <cellStyle name="Moneda [0]" xfId="3" builtinId="7"/>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BDC06-AAE4-43E1-92B3-06E0F7A0D611}">
  <dimension ref="A1:J14"/>
  <sheetViews>
    <sheetView topLeftCell="B10" workbookViewId="0">
      <selection activeCell="B11" sqref="B11"/>
    </sheetView>
  </sheetViews>
  <sheetFormatPr baseColWidth="10" defaultColWidth="10.85546875" defaultRowHeight="15" x14ac:dyDescent="0.25"/>
  <cols>
    <col min="1" max="1" width="4.42578125" style="1" bestFit="1" customWidth="1"/>
    <col min="2" max="2" width="18" style="1" customWidth="1"/>
    <col min="3" max="3" width="30.7109375" style="3" customWidth="1"/>
    <col min="4" max="4" width="44.5703125" style="3" customWidth="1"/>
    <col min="5" max="5" width="17.7109375" style="4" customWidth="1"/>
    <col min="6" max="6" width="10.85546875" style="1"/>
    <col min="7" max="7" width="13.28515625" style="1" customWidth="1"/>
    <col min="8" max="8" width="24.28515625" style="5" customWidth="1"/>
    <col min="9" max="9" width="43.140625" style="5" customWidth="1"/>
    <col min="10" max="16384" width="10.85546875" style="1"/>
  </cols>
  <sheetData>
    <row r="1" spans="1:10" ht="15" customHeight="1" x14ac:dyDescent="0.25">
      <c r="A1" s="92" t="s">
        <v>109</v>
      </c>
      <c r="B1" s="93"/>
      <c r="C1" s="93"/>
      <c r="D1" s="93"/>
      <c r="E1" s="93"/>
      <c r="F1" s="93"/>
      <c r="G1" s="93"/>
      <c r="H1" s="93"/>
      <c r="I1" s="93"/>
    </row>
    <row r="2" spans="1:10" ht="15.75" customHeight="1" thickBot="1" x14ac:dyDescent="0.3">
      <c r="A2" s="94"/>
      <c r="B2" s="95"/>
      <c r="C2" s="95"/>
      <c r="D2" s="95"/>
      <c r="E2" s="95"/>
      <c r="F2" s="95"/>
      <c r="G2" s="95"/>
      <c r="H2" s="95"/>
      <c r="I2" s="95"/>
    </row>
    <row r="3" spans="1:10" ht="19.5" customHeight="1" x14ac:dyDescent="0.25">
      <c r="A3" s="24"/>
      <c r="B3" s="25"/>
      <c r="C3" s="26"/>
      <c r="D3" s="26"/>
      <c r="E3" s="27"/>
      <c r="F3" s="25"/>
      <c r="G3" s="25"/>
      <c r="H3" s="28"/>
      <c r="I3" s="28"/>
    </row>
    <row r="4" spans="1:10" s="6" customFormat="1" ht="31.5" x14ac:dyDescent="0.25">
      <c r="A4" s="54" t="s">
        <v>16</v>
      </c>
      <c r="B4" s="55" t="s">
        <v>67</v>
      </c>
      <c r="C4" s="56" t="s">
        <v>68</v>
      </c>
      <c r="D4" s="56" t="s">
        <v>69</v>
      </c>
      <c r="E4" s="56" t="s">
        <v>0</v>
      </c>
      <c r="F4" s="56" t="s">
        <v>1</v>
      </c>
      <c r="G4" s="56" t="s">
        <v>2</v>
      </c>
      <c r="H4" s="56" t="s">
        <v>72</v>
      </c>
      <c r="I4" s="57" t="s">
        <v>3</v>
      </c>
    </row>
    <row r="5" spans="1:10" ht="60" x14ac:dyDescent="0.25">
      <c r="A5" s="38">
        <v>1</v>
      </c>
      <c r="B5" s="2" t="s">
        <v>6</v>
      </c>
      <c r="C5" s="2" t="s">
        <v>15</v>
      </c>
      <c r="D5" s="39" t="s">
        <v>18</v>
      </c>
      <c r="E5" s="2" t="s">
        <v>48</v>
      </c>
      <c r="F5" s="40">
        <v>43831</v>
      </c>
      <c r="G5" s="41">
        <v>44196</v>
      </c>
      <c r="H5" s="62" t="s">
        <v>64</v>
      </c>
      <c r="I5" s="2" t="s">
        <v>61</v>
      </c>
      <c r="J5" s="37"/>
    </row>
    <row r="6" spans="1:10" ht="75" x14ac:dyDescent="0.25">
      <c r="A6" s="42">
        <v>2</v>
      </c>
      <c r="B6" s="47" t="s">
        <v>7</v>
      </c>
      <c r="C6" s="47" t="s">
        <v>70</v>
      </c>
      <c r="D6" s="39" t="s">
        <v>110</v>
      </c>
      <c r="E6" s="2" t="s">
        <v>48</v>
      </c>
      <c r="F6" s="40">
        <v>43831</v>
      </c>
      <c r="G6" s="41">
        <v>44196</v>
      </c>
      <c r="H6" s="62" t="s">
        <v>65</v>
      </c>
      <c r="I6" s="2" t="s">
        <v>61</v>
      </c>
      <c r="J6" s="37"/>
    </row>
    <row r="7" spans="1:10" ht="60" x14ac:dyDescent="0.25">
      <c r="A7" s="50">
        <v>3</v>
      </c>
      <c r="B7" s="45" t="s">
        <v>8</v>
      </c>
      <c r="C7" s="90" t="s">
        <v>78</v>
      </c>
      <c r="D7" s="81" t="s">
        <v>19</v>
      </c>
      <c r="E7" s="81" t="s">
        <v>79</v>
      </c>
      <c r="F7" s="82">
        <v>43831</v>
      </c>
      <c r="G7" s="82">
        <v>44196</v>
      </c>
      <c r="H7" s="81" t="s">
        <v>80</v>
      </c>
      <c r="I7" s="83" t="s">
        <v>83</v>
      </c>
    </row>
    <row r="8" spans="1:10" ht="90" x14ac:dyDescent="0.25">
      <c r="A8" s="44">
        <v>4</v>
      </c>
      <c r="B8" s="45" t="s">
        <v>9</v>
      </c>
      <c r="C8" s="48" t="s">
        <v>10</v>
      </c>
      <c r="D8" s="47" t="s">
        <v>14</v>
      </c>
      <c r="E8" s="48" t="s">
        <v>48</v>
      </c>
      <c r="F8" s="49">
        <v>43831</v>
      </c>
      <c r="G8" s="41">
        <v>44196</v>
      </c>
      <c r="H8" s="47" t="s">
        <v>66</v>
      </c>
      <c r="I8" s="48" t="s">
        <v>93</v>
      </c>
    </row>
    <row r="9" spans="1:10" ht="60" x14ac:dyDescent="0.25">
      <c r="A9" s="44">
        <v>5</v>
      </c>
      <c r="B9" s="45" t="s">
        <v>11</v>
      </c>
      <c r="C9" s="81" t="s">
        <v>12</v>
      </c>
      <c r="D9" s="81" t="s">
        <v>17</v>
      </c>
      <c r="E9" s="81" t="s">
        <v>79</v>
      </c>
      <c r="F9" s="82">
        <v>43831</v>
      </c>
      <c r="G9" s="82">
        <v>44196</v>
      </c>
      <c r="H9" s="81" t="s">
        <v>81</v>
      </c>
      <c r="I9" s="83" t="s">
        <v>73</v>
      </c>
    </row>
    <row r="10" spans="1:10" ht="75" x14ac:dyDescent="0.25">
      <c r="A10" s="44">
        <v>6</v>
      </c>
      <c r="B10" s="48" t="s">
        <v>13</v>
      </c>
      <c r="C10" s="48" t="s">
        <v>74</v>
      </c>
      <c r="D10" s="47" t="s">
        <v>75</v>
      </c>
      <c r="E10" s="48" t="s">
        <v>76</v>
      </c>
      <c r="F10" s="49">
        <v>43831</v>
      </c>
      <c r="G10" s="41">
        <v>44196</v>
      </c>
      <c r="H10" s="47" t="s">
        <v>77</v>
      </c>
      <c r="I10" s="48" t="s">
        <v>94</v>
      </c>
    </row>
    <row r="11" spans="1:10" s="53" customFormat="1" ht="60" x14ac:dyDescent="0.25">
      <c r="A11" s="50">
        <v>7</v>
      </c>
      <c r="B11" s="91" t="s">
        <v>20</v>
      </c>
      <c r="C11" s="48" t="s">
        <v>82</v>
      </c>
      <c r="D11" s="47" t="s">
        <v>54</v>
      </c>
      <c r="E11" s="48" t="s">
        <v>48</v>
      </c>
      <c r="F11" s="49">
        <v>43831</v>
      </c>
      <c r="G11" s="41">
        <v>44196</v>
      </c>
      <c r="H11" s="47" t="s">
        <v>111</v>
      </c>
      <c r="I11" s="48" t="s">
        <v>88</v>
      </c>
    </row>
    <row r="12" spans="1:10" s="53" customFormat="1" ht="60" x14ac:dyDescent="0.25">
      <c r="A12" s="44">
        <v>8</v>
      </c>
      <c r="B12" s="91" t="s">
        <v>21</v>
      </c>
      <c r="C12" s="48" t="s">
        <v>51</v>
      </c>
      <c r="D12" s="47" t="s">
        <v>55</v>
      </c>
      <c r="E12" s="48" t="s">
        <v>48</v>
      </c>
      <c r="F12" s="49">
        <v>43831</v>
      </c>
      <c r="G12" s="41">
        <v>44196</v>
      </c>
      <c r="H12" s="47" t="s">
        <v>49</v>
      </c>
      <c r="I12" s="47" t="s">
        <v>62</v>
      </c>
    </row>
    <row r="13" spans="1:10" s="53" customFormat="1" ht="60" x14ac:dyDescent="0.25">
      <c r="A13" s="44">
        <v>9</v>
      </c>
      <c r="B13" s="91" t="s">
        <v>22</v>
      </c>
      <c r="C13" s="48" t="s">
        <v>52</v>
      </c>
      <c r="D13" s="47" t="s">
        <v>56</v>
      </c>
      <c r="E13" s="48" t="s">
        <v>48</v>
      </c>
      <c r="F13" s="49">
        <v>43831</v>
      </c>
      <c r="G13" s="41">
        <v>44196</v>
      </c>
      <c r="H13" s="47" t="s">
        <v>50</v>
      </c>
      <c r="I13" s="47" t="s">
        <v>84</v>
      </c>
    </row>
    <row r="14" spans="1:10" s="53" customFormat="1" ht="60" x14ac:dyDescent="0.25">
      <c r="A14" s="50">
        <v>10</v>
      </c>
      <c r="B14" s="91" t="s">
        <v>23</v>
      </c>
      <c r="C14" s="48" t="s">
        <v>53</v>
      </c>
      <c r="D14" s="47" t="s">
        <v>57</v>
      </c>
      <c r="E14" s="48" t="s">
        <v>48</v>
      </c>
      <c r="F14" s="49">
        <v>43831</v>
      </c>
      <c r="G14" s="41">
        <v>44196</v>
      </c>
      <c r="H14" s="47" t="s">
        <v>50</v>
      </c>
      <c r="I14" s="47" t="s">
        <v>63</v>
      </c>
    </row>
  </sheetData>
  <mergeCells count="1">
    <mergeCell ref="A1: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tabSelected="1" topLeftCell="F1" zoomScale="91" zoomScaleNormal="91" zoomScaleSheetLayoutView="95" workbookViewId="0">
      <selection activeCell="J12" sqref="J12"/>
    </sheetView>
  </sheetViews>
  <sheetFormatPr baseColWidth="10" defaultColWidth="10.85546875" defaultRowHeight="15" x14ac:dyDescent="0.25"/>
  <cols>
    <col min="1" max="1" width="5.85546875" style="1" customWidth="1"/>
    <col min="2" max="2" width="16.85546875" style="1" customWidth="1"/>
    <col min="3" max="3" width="33" style="3" customWidth="1"/>
    <col min="4" max="4" width="35.7109375" style="3" customWidth="1"/>
    <col min="5" max="5" width="17.7109375" style="4" customWidth="1"/>
    <col min="6" max="6" width="10.85546875" style="1" customWidth="1"/>
    <col min="7" max="7" width="13.28515625" style="1" customWidth="1"/>
    <col min="8" max="8" width="19.85546875" style="5" customWidth="1"/>
    <col min="9" max="9" width="38.5703125" style="5" customWidth="1"/>
    <col min="10" max="10" width="13.28515625" style="5" customWidth="1"/>
    <col min="11" max="11" width="63.28515625" style="5" customWidth="1"/>
    <col min="12" max="16384" width="10.85546875" style="1"/>
  </cols>
  <sheetData>
    <row r="1" spans="1:12" ht="15" customHeight="1" x14ac:dyDescent="0.25">
      <c r="A1" s="92" t="s">
        <v>112</v>
      </c>
      <c r="B1" s="93"/>
      <c r="C1" s="93"/>
      <c r="D1" s="93"/>
      <c r="E1" s="93"/>
      <c r="F1" s="93"/>
      <c r="G1" s="93"/>
      <c r="H1" s="93"/>
      <c r="I1" s="93"/>
      <c r="J1" s="93"/>
      <c r="K1" s="93"/>
    </row>
    <row r="2" spans="1:12" ht="15.75" customHeight="1" thickBot="1" x14ac:dyDescent="0.3">
      <c r="A2" s="94"/>
      <c r="B2" s="95"/>
      <c r="C2" s="95"/>
      <c r="D2" s="95"/>
      <c r="E2" s="95"/>
      <c r="F2" s="95"/>
      <c r="G2" s="95"/>
      <c r="H2" s="95"/>
      <c r="I2" s="95"/>
      <c r="J2" s="95"/>
      <c r="K2" s="95"/>
    </row>
    <row r="3" spans="1:12" ht="19.5" customHeight="1" x14ac:dyDescent="0.25">
      <c r="A3" s="24"/>
      <c r="B3" s="25"/>
      <c r="C3" s="26"/>
      <c r="D3" s="26"/>
      <c r="E3" s="27"/>
      <c r="F3" s="25"/>
      <c r="G3" s="25"/>
      <c r="H3" s="28"/>
      <c r="I3" s="28"/>
      <c r="J3" s="28"/>
      <c r="K3" s="29"/>
    </row>
    <row r="4" spans="1:12" s="6" customFormat="1" ht="31.5" x14ac:dyDescent="0.25">
      <c r="A4" s="54" t="s">
        <v>16</v>
      </c>
      <c r="B4" s="55" t="s">
        <v>67</v>
      </c>
      <c r="C4" s="56" t="s">
        <v>68</v>
      </c>
      <c r="D4" s="56" t="s">
        <v>69</v>
      </c>
      <c r="E4" s="56" t="s">
        <v>0</v>
      </c>
      <c r="F4" s="56" t="s">
        <v>1</v>
      </c>
      <c r="G4" s="56" t="s">
        <v>2</v>
      </c>
      <c r="H4" s="56" t="s">
        <v>72</v>
      </c>
      <c r="I4" s="57" t="s">
        <v>3</v>
      </c>
      <c r="J4" s="56" t="s">
        <v>4</v>
      </c>
      <c r="K4" s="58" t="s">
        <v>5</v>
      </c>
    </row>
    <row r="5" spans="1:12" ht="79.5" customHeight="1" x14ac:dyDescent="0.25">
      <c r="A5" s="38">
        <v>1</v>
      </c>
      <c r="B5" s="2" t="s">
        <v>6</v>
      </c>
      <c r="C5" s="61" t="s">
        <v>15</v>
      </c>
      <c r="D5" s="39" t="s">
        <v>18</v>
      </c>
      <c r="E5" s="2" t="s">
        <v>48</v>
      </c>
      <c r="F5" s="40">
        <v>43831</v>
      </c>
      <c r="G5" s="41">
        <v>44196</v>
      </c>
      <c r="H5" s="62" t="s">
        <v>64</v>
      </c>
      <c r="I5" s="2" t="s">
        <v>61</v>
      </c>
      <c r="J5" s="80">
        <v>-0.03</v>
      </c>
      <c r="K5" s="84" t="s">
        <v>89</v>
      </c>
      <c r="L5" s="37"/>
    </row>
    <row r="6" spans="1:12" ht="131.25" customHeight="1" x14ac:dyDescent="0.25">
      <c r="A6" s="42">
        <v>2</v>
      </c>
      <c r="B6" s="47" t="s">
        <v>7</v>
      </c>
      <c r="C6" s="43" t="s">
        <v>70</v>
      </c>
      <c r="D6" s="39" t="s">
        <v>71</v>
      </c>
      <c r="E6" s="2" t="s">
        <v>48</v>
      </c>
      <c r="F6" s="40">
        <v>43831</v>
      </c>
      <c r="G6" s="41">
        <v>44196</v>
      </c>
      <c r="H6" s="62" t="s">
        <v>65</v>
      </c>
      <c r="I6" s="2" t="s">
        <v>61</v>
      </c>
      <c r="J6" s="59">
        <v>5.3999999999999999E-2</v>
      </c>
      <c r="K6" s="84" t="s">
        <v>90</v>
      </c>
      <c r="L6" s="37"/>
    </row>
    <row r="7" spans="1:12" ht="131.25" customHeight="1" x14ac:dyDescent="0.25">
      <c r="A7" s="50">
        <v>3</v>
      </c>
      <c r="B7" s="45" t="s">
        <v>8</v>
      </c>
      <c r="C7" s="96" t="s">
        <v>78</v>
      </c>
      <c r="D7" s="81" t="s">
        <v>19</v>
      </c>
      <c r="E7" s="81" t="s">
        <v>79</v>
      </c>
      <c r="F7" s="82">
        <v>43831</v>
      </c>
      <c r="G7" s="82">
        <v>44196</v>
      </c>
      <c r="H7" s="81" t="s">
        <v>80</v>
      </c>
      <c r="I7" s="83" t="s">
        <v>83</v>
      </c>
      <c r="J7" s="59">
        <v>0.24</v>
      </c>
      <c r="K7" s="84" t="s">
        <v>99</v>
      </c>
    </row>
    <row r="8" spans="1:12" ht="89.25" customHeight="1" x14ac:dyDescent="0.25">
      <c r="A8" s="44">
        <v>4</v>
      </c>
      <c r="B8" s="45" t="s">
        <v>9</v>
      </c>
      <c r="C8" s="46" t="s">
        <v>10</v>
      </c>
      <c r="D8" s="47" t="s">
        <v>14</v>
      </c>
      <c r="E8" s="48" t="s">
        <v>48</v>
      </c>
      <c r="F8" s="49">
        <v>43831</v>
      </c>
      <c r="G8" s="41">
        <v>44196</v>
      </c>
      <c r="H8" s="47" t="s">
        <v>66</v>
      </c>
      <c r="I8" s="48" t="s">
        <v>93</v>
      </c>
      <c r="J8" s="60">
        <v>-0.09</v>
      </c>
      <c r="K8" s="84" t="s">
        <v>91</v>
      </c>
    </row>
    <row r="9" spans="1:12" ht="102" customHeight="1" x14ac:dyDescent="0.25">
      <c r="A9" s="44">
        <v>5</v>
      </c>
      <c r="B9" s="45" t="s">
        <v>11</v>
      </c>
      <c r="C9" s="97" t="s">
        <v>12</v>
      </c>
      <c r="D9" s="81" t="s">
        <v>17</v>
      </c>
      <c r="E9" s="81" t="s">
        <v>79</v>
      </c>
      <c r="F9" s="82">
        <v>43831</v>
      </c>
      <c r="G9" s="82">
        <v>44196</v>
      </c>
      <c r="H9" s="81" t="s">
        <v>81</v>
      </c>
      <c r="I9" s="83" t="s">
        <v>73</v>
      </c>
      <c r="J9" s="60">
        <v>1.74</v>
      </c>
      <c r="K9" s="84" t="s">
        <v>100</v>
      </c>
    </row>
    <row r="10" spans="1:12" ht="186.75" customHeight="1" x14ac:dyDescent="0.25">
      <c r="A10" s="44">
        <v>6</v>
      </c>
      <c r="B10" s="45" t="s">
        <v>13</v>
      </c>
      <c r="C10" s="46" t="s">
        <v>74</v>
      </c>
      <c r="D10" s="47" t="s">
        <v>75</v>
      </c>
      <c r="E10" s="48" t="s">
        <v>76</v>
      </c>
      <c r="F10" s="49">
        <v>43831</v>
      </c>
      <c r="G10" s="41">
        <v>44196</v>
      </c>
      <c r="H10" s="47" t="s">
        <v>77</v>
      </c>
      <c r="I10" s="48" t="s">
        <v>94</v>
      </c>
      <c r="J10" s="60">
        <v>0.02</v>
      </c>
      <c r="K10" s="84" t="s">
        <v>98</v>
      </c>
    </row>
    <row r="11" spans="1:12" s="53" customFormat="1" ht="132" customHeight="1" x14ac:dyDescent="0.25">
      <c r="A11" s="50">
        <v>7</v>
      </c>
      <c r="B11" s="51" t="s">
        <v>20</v>
      </c>
      <c r="C11" s="46" t="s">
        <v>82</v>
      </c>
      <c r="D11" s="43" t="s">
        <v>54</v>
      </c>
      <c r="E11" s="48" t="s">
        <v>48</v>
      </c>
      <c r="F11" s="49">
        <v>43831</v>
      </c>
      <c r="G11" s="41">
        <v>44196</v>
      </c>
      <c r="H11" s="47" t="s">
        <v>111</v>
      </c>
      <c r="I11" s="48" t="s">
        <v>88</v>
      </c>
      <c r="J11" s="60">
        <v>0.25</v>
      </c>
      <c r="K11" s="84" t="s">
        <v>92</v>
      </c>
    </row>
    <row r="12" spans="1:12" s="53" customFormat="1" ht="60" x14ac:dyDescent="0.25">
      <c r="A12" s="44">
        <v>8</v>
      </c>
      <c r="B12" s="51" t="s">
        <v>21</v>
      </c>
      <c r="C12" s="46" t="s">
        <v>51</v>
      </c>
      <c r="D12" s="43" t="s">
        <v>55</v>
      </c>
      <c r="E12" s="48" t="s">
        <v>48</v>
      </c>
      <c r="F12" s="49">
        <v>43831</v>
      </c>
      <c r="G12" s="41">
        <v>44196</v>
      </c>
      <c r="H12" s="52" t="s">
        <v>49</v>
      </c>
      <c r="I12" s="52" t="s">
        <v>62</v>
      </c>
      <c r="J12" s="60">
        <v>-0.23</v>
      </c>
      <c r="K12" s="84" t="s">
        <v>95</v>
      </c>
    </row>
    <row r="13" spans="1:12" s="53" customFormat="1" ht="60" x14ac:dyDescent="0.25">
      <c r="A13" s="44">
        <v>9</v>
      </c>
      <c r="B13" s="51" t="s">
        <v>22</v>
      </c>
      <c r="C13" s="46" t="s">
        <v>52</v>
      </c>
      <c r="D13" s="43" t="s">
        <v>56</v>
      </c>
      <c r="E13" s="48" t="s">
        <v>48</v>
      </c>
      <c r="F13" s="49">
        <v>43831</v>
      </c>
      <c r="G13" s="41">
        <v>44196</v>
      </c>
      <c r="H13" s="52" t="s">
        <v>50</v>
      </c>
      <c r="I13" s="52" t="s">
        <v>84</v>
      </c>
      <c r="J13" s="60">
        <v>-0.16</v>
      </c>
      <c r="K13" s="84" t="s">
        <v>97</v>
      </c>
    </row>
    <row r="14" spans="1:12" s="53" customFormat="1" ht="75" x14ac:dyDescent="0.25">
      <c r="A14" s="50">
        <v>10</v>
      </c>
      <c r="B14" s="51" t="s">
        <v>23</v>
      </c>
      <c r="C14" s="46" t="s">
        <v>53</v>
      </c>
      <c r="D14" s="43" t="s">
        <v>57</v>
      </c>
      <c r="E14" s="48" t="s">
        <v>48</v>
      </c>
      <c r="F14" s="49">
        <v>43831</v>
      </c>
      <c r="G14" s="41">
        <v>44196</v>
      </c>
      <c r="H14" s="52" t="s">
        <v>50</v>
      </c>
      <c r="I14" s="52" t="s">
        <v>63</v>
      </c>
      <c r="J14" s="60">
        <v>5.6000000000000001E-2</v>
      </c>
      <c r="K14" s="84" t="s">
        <v>96</v>
      </c>
    </row>
  </sheetData>
  <mergeCells count="1">
    <mergeCell ref="A1:K2"/>
  </mergeCells>
  <pageMargins left="0.7" right="0.7" top="0.75" bottom="0.75" header="0.3" footer="0.3"/>
  <pageSetup scale="58"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136D8-FF83-4999-82D8-714DCD917A48}">
  <dimension ref="A1:Q43"/>
  <sheetViews>
    <sheetView workbookViewId="0">
      <selection activeCell="N15" sqref="N15:O16"/>
    </sheetView>
  </sheetViews>
  <sheetFormatPr baseColWidth="10" defaultRowHeight="15" x14ac:dyDescent="0.25"/>
  <cols>
    <col min="1" max="1" width="5.140625" bestFit="1" customWidth="1"/>
    <col min="2" max="2" width="16.28515625" customWidth="1"/>
    <col min="3" max="3" width="16.42578125" customWidth="1"/>
    <col min="4" max="4" width="5.42578125" customWidth="1"/>
    <col min="5" max="5" width="8.28515625" customWidth="1"/>
    <col min="6" max="6" width="14.140625" customWidth="1"/>
    <col min="7" max="7" width="16.28515625" customWidth="1"/>
    <col min="8" max="8" width="3.42578125" customWidth="1"/>
    <col min="9" max="9" width="12" bestFit="1" customWidth="1"/>
    <col min="10" max="10" width="19.42578125" customWidth="1"/>
    <col min="11" max="11" width="20.42578125" customWidth="1"/>
    <col min="12" max="12" width="4.140625" customWidth="1"/>
    <col min="13" max="13" width="7.7109375" customWidth="1"/>
    <col min="14" max="14" width="10.140625" customWidth="1"/>
  </cols>
  <sheetData>
    <row r="1" spans="1:17" x14ac:dyDescent="0.25">
      <c r="A1" s="30"/>
      <c r="B1" s="32" t="s">
        <v>20</v>
      </c>
      <c r="C1" s="32"/>
      <c r="D1" s="9"/>
      <c r="E1" s="77"/>
      <c r="F1" s="78" t="s">
        <v>21</v>
      </c>
      <c r="G1" s="78">
        <v>332</v>
      </c>
      <c r="H1" s="9"/>
      <c r="I1" s="77"/>
      <c r="J1" s="78" t="s">
        <v>22</v>
      </c>
      <c r="K1" s="79">
        <v>80000</v>
      </c>
      <c r="L1" s="9"/>
      <c r="M1" s="77"/>
      <c r="N1" s="78" t="s">
        <v>23</v>
      </c>
      <c r="O1" s="78">
        <v>925</v>
      </c>
      <c r="P1" s="77" t="s">
        <v>86</v>
      </c>
      <c r="Q1" s="77"/>
    </row>
    <row r="2" spans="1:17" x14ac:dyDescent="0.25">
      <c r="A2" s="14" t="s">
        <v>47</v>
      </c>
      <c r="B2" s="20">
        <v>2019</v>
      </c>
      <c r="C2" s="20">
        <v>2020</v>
      </c>
      <c r="E2" s="14" t="s">
        <v>47</v>
      </c>
      <c r="F2" s="20" t="s">
        <v>87</v>
      </c>
      <c r="G2" s="20">
        <v>2020</v>
      </c>
      <c r="I2" s="14" t="s">
        <v>47</v>
      </c>
      <c r="J2" s="20" t="s">
        <v>87</v>
      </c>
      <c r="K2" s="20">
        <v>2020</v>
      </c>
      <c r="M2" s="14" t="s">
        <v>47</v>
      </c>
      <c r="N2" s="20" t="s">
        <v>87</v>
      </c>
      <c r="O2" s="20">
        <v>2020</v>
      </c>
    </row>
    <row r="3" spans="1:17" x14ac:dyDescent="0.25">
      <c r="A3" s="14" t="s">
        <v>24</v>
      </c>
      <c r="B3" s="8">
        <v>14424</v>
      </c>
      <c r="C3" s="8">
        <v>42689</v>
      </c>
      <c r="E3" s="14" t="s">
        <v>24</v>
      </c>
      <c r="F3" s="14">
        <v>332</v>
      </c>
      <c r="G3" s="14">
        <v>264</v>
      </c>
      <c r="I3" s="14" t="s">
        <v>24</v>
      </c>
      <c r="J3" s="8">
        <v>80000</v>
      </c>
      <c r="K3" s="8">
        <v>67745</v>
      </c>
      <c r="M3" s="14" t="s">
        <v>25</v>
      </c>
      <c r="N3" s="8">
        <v>925</v>
      </c>
      <c r="O3" s="8">
        <v>977</v>
      </c>
    </row>
    <row r="4" spans="1:17" x14ac:dyDescent="0.25">
      <c r="A4" s="14" t="s">
        <v>26</v>
      </c>
      <c r="B4" s="8">
        <v>42478</v>
      </c>
      <c r="C4" s="8">
        <v>42839</v>
      </c>
      <c r="E4" s="14" t="s">
        <v>26</v>
      </c>
      <c r="F4" s="14">
        <v>332</v>
      </c>
      <c r="G4" s="14">
        <v>285</v>
      </c>
      <c r="I4" s="14" t="s">
        <v>26</v>
      </c>
      <c r="J4" s="8">
        <v>80000</v>
      </c>
      <c r="K4" s="8">
        <v>69637</v>
      </c>
      <c r="M4" s="14" t="s">
        <v>27</v>
      </c>
      <c r="N4" s="8"/>
      <c r="O4" s="8"/>
    </row>
    <row r="5" spans="1:17" x14ac:dyDescent="0.25">
      <c r="A5" s="14" t="s">
        <v>28</v>
      </c>
      <c r="B5" s="8">
        <v>35746</v>
      </c>
      <c r="C5" s="8">
        <v>29873</v>
      </c>
      <c r="E5" s="14" t="s">
        <v>28</v>
      </c>
      <c r="F5" s="14">
        <v>332</v>
      </c>
      <c r="G5" s="14">
        <v>219</v>
      </c>
      <c r="I5" s="14" t="s">
        <v>28</v>
      </c>
      <c r="J5" s="8">
        <v>80000</v>
      </c>
      <c r="K5" s="8">
        <v>63254</v>
      </c>
      <c r="M5" s="14" t="s">
        <v>29</v>
      </c>
      <c r="N5" s="8"/>
      <c r="O5" s="8"/>
    </row>
    <row r="6" spans="1:17" x14ac:dyDescent="0.25">
      <c r="A6" s="14" t="s">
        <v>30</v>
      </c>
      <c r="B6" s="8">
        <v>43900</v>
      </c>
      <c r="C6" s="8"/>
      <c r="E6" s="14" t="s">
        <v>30</v>
      </c>
      <c r="F6" s="14"/>
      <c r="G6" s="14"/>
      <c r="I6" s="14" t="s">
        <v>30</v>
      </c>
      <c r="J6" s="8"/>
      <c r="K6" s="8"/>
      <c r="M6" s="14" t="s">
        <v>31</v>
      </c>
      <c r="N6" s="8"/>
      <c r="O6" s="8"/>
    </row>
    <row r="7" spans="1:17" x14ac:dyDescent="0.25">
      <c r="A7" s="14" t="s">
        <v>32</v>
      </c>
      <c r="B7" s="8">
        <v>46376</v>
      </c>
      <c r="C7" s="8"/>
      <c r="E7" s="14" t="s">
        <v>32</v>
      </c>
      <c r="F7" s="14"/>
      <c r="G7" s="14"/>
      <c r="I7" s="14" t="s">
        <v>32</v>
      </c>
      <c r="J7" s="8"/>
      <c r="K7" s="8"/>
      <c r="M7" s="14" t="s">
        <v>33</v>
      </c>
      <c r="N7" s="8"/>
      <c r="O7" s="8"/>
    </row>
    <row r="8" spans="1:17" x14ac:dyDescent="0.25">
      <c r="A8" s="14" t="s">
        <v>34</v>
      </c>
      <c r="B8" s="8">
        <v>47801</v>
      </c>
      <c r="C8" s="8"/>
      <c r="E8" s="14" t="s">
        <v>34</v>
      </c>
      <c r="F8" s="14"/>
      <c r="G8" s="14"/>
      <c r="I8" s="14" t="s">
        <v>34</v>
      </c>
      <c r="J8" s="8"/>
      <c r="K8" s="8"/>
      <c r="M8" s="14" t="s">
        <v>35</v>
      </c>
      <c r="N8" s="10"/>
      <c r="O8" s="10"/>
    </row>
    <row r="9" spans="1:17" x14ac:dyDescent="0.25">
      <c r="A9" s="14" t="s">
        <v>36</v>
      </c>
      <c r="B9" s="8">
        <v>43434</v>
      </c>
      <c r="C9" s="8"/>
      <c r="E9" s="14" t="s">
        <v>36</v>
      </c>
      <c r="F9" s="14"/>
      <c r="G9" s="14"/>
      <c r="I9" s="14" t="s">
        <v>36</v>
      </c>
      <c r="J9" s="8"/>
      <c r="K9" s="8"/>
      <c r="M9" s="14"/>
      <c r="N9" s="8"/>
      <c r="O9" s="8"/>
    </row>
    <row r="10" spans="1:17" x14ac:dyDescent="0.25">
      <c r="A10" s="14" t="s">
        <v>37</v>
      </c>
      <c r="B10" s="8">
        <v>49047</v>
      </c>
      <c r="C10" s="8"/>
      <c r="E10" s="14" t="s">
        <v>37</v>
      </c>
      <c r="F10" s="14"/>
      <c r="G10" s="14"/>
      <c r="I10" s="14" t="s">
        <v>37</v>
      </c>
      <c r="J10" s="8"/>
      <c r="K10" s="8"/>
      <c r="M10" s="14"/>
      <c r="N10" s="8"/>
      <c r="O10" s="8"/>
    </row>
    <row r="11" spans="1:17" x14ac:dyDescent="0.25">
      <c r="A11" s="14" t="s">
        <v>38</v>
      </c>
      <c r="B11" s="8">
        <v>40292</v>
      </c>
      <c r="C11" s="8"/>
      <c r="E11" s="14" t="s">
        <v>38</v>
      </c>
      <c r="F11" s="14"/>
      <c r="G11" s="14"/>
      <c r="I11" s="14" t="s">
        <v>38</v>
      </c>
      <c r="J11" s="8"/>
      <c r="K11" s="8"/>
      <c r="M11" s="14"/>
      <c r="N11" s="8"/>
      <c r="O11" s="8"/>
    </row>
    <row r="12" spans="1:17" s="9" customFormat="1" x14ac:dyDescent="0.25">
      <c r="A12" s="16" t="s">
        <v>39</v>
      </c>
      <c r="B12" s="8">
        <v>49848</v>
      </c>
      <c r="C12" s="8"/>
      <c r="E12" s="16" t="s">
        <v>39</v>
      </c>
      <c r="F12" s="16"/>
      <c r="G12" s="16"/>
      <c r="I12" s="16" t="s">
        <v>39</v>
      </c>
      <c r="J12" s="10"/>
      <c r="K12" s="10"/>
      <c r="M12" s="16"/>
      <c r="N12" s="10"/>
      <c r="O12" s="10"/>
    </row>
    <row r="13" spans="1:17" x14ac:dyDescent="0.25">
      <c r="A13" s="14" t="s">
        <v>40</v>
      </c>
      <c r="B13" s="10">
        <v>42201</v>
      </c>
      <c r="C13" s="10"/>
      <c r="E13" s="14" t="s">
        <v>40</v>
      </c>
      <c r="F13" s="14"/>
      <c r="G13" s="14"/>
      <c r="I13" s="14" t="s">
        <v>40</v>
      </c>
      <c r="J13" s="10"/>
      <c r="K13" s="10"/>
      <c r="M13" s="14"/>
      <c r="N13" s="8"/>
      <c r="O13" s="8"/>
    </row>
    <row r="14" spans="1:17" x14ac:dyDescent="0.25">
      <c r="A14" s="14" t="s">
        <v>41</v>
      </c>
      <c r="B14" s="8">
        <v>45448</v>
      </c>
      <c r="C14" s="8"/>
      <c r="E14" s="14" t="s">
        <v>41</v>
      </c>
      <c r="F14" s="14"/>
      <c r="G14" s="14"/>
      <c r="I14" s="14" t="s">
        <v>41</v>
      </c>
      <c r="J14" s="10"/>
      <c r="K14" s="10"/>
      <c r="M14" s="14"/>
      <c r="N14" s="8"/>
      <c r="O14" s="8"/>
    </row>
    <row r="15" spans="1:17" x14ac:dyDescent="0.25">
      <c r="B15" s="64">
        <f>SUM(B3:B5)</f>
        <v>92648</v>
      </c>
      <c r="C15" s="64">
        <f>SUM(C3:C14)</f>
        <v>115401</v>
      </c>
      <c r="F15" s="64">
        <f>SUM(F3:F5)</f>
        <v>996</v>
      </c>
      <c r="G15" s="64">
        <f>SUM(G3:G14)</f>
        <v>768</v>
      </c>
      <c r="J15" s="64">
        <f>SUM(J3:J5)</f>
        <v>240000</v>
      </c>
      <c r="K15" s="64">
        <f>SUM(K3:K14)</f>
        <v>200636</v>
      </c>
      <c r="M15" s="65"/>
      <c r="N15" s="64">
        <f>SUM(N3)</f>
        <v>925</v>
      </c>
      <c r="O15" s="64">
        <f>SUM(O3:O7)</f>
        <v>977</v>
      </c>
    </row>
    <row r="16" spans="1:17" x14ac:dyDescent="0.25">
      <c r="B16" s="65"/>
      <c r="C16" s="66">
        <f>C15/B15-1</f>
        <v>0.2455854416717036</v>
      </c>
      <c r="F16" s="64"/>
      <c r="G16" s="66">
        <f>G15/F15-1</f>
        <v>-0.22891566265060237</v>
      </c>
      <c r="I16" s="11"/>
      <c r="J16" s="65"/>
      <c r="K16" s="66">
        <f>K15/J15-1</f>
        <v>-0.1640166666666667</v>
      </c>
      <c r="M16" s="65"/>
      <c r="N16" s="65"/>
      <c r="O16" s="71">
        <f>O15/N15-1</f>
        <v>5.6216216216216308E-2</v>
      </c>
      <c r="Q16" s="11"/>
    </row>
    <row r="17" spans="1:15" x14ac:dyDescent="0.25">
      <c r="C17" s="11"/>
      <c r="G17" s="11"/>
    </row>
    <row r="18" spans="1:15" x14ac:dyDescent="0.25">
      <c r="A18" s="32" t="s">
        <v>42</v>
      </c>
      <c r="B18" s="32"/>
      <c r="C18" s="32"/>
      <c r="D18" s="9"/>
      <c r="E18" s="32" t="s">
        <v>43</v>
      </c>
      <c r="F18" s="32"/>
      <c r="G18" s="32"/>
      <c r="H18" s="9"/>
      <c r="I18" s="23" t="s">
        <v>44</v>
      </c>
      <c r="J18" s="23"/>
      <c r="K18" s="23"/>
      <c r="L18" s="9"/>
      <c r="M18" s="33"/>
      <c r="N18" s="33"/>
      <c r="O18" s="33"/>
    </row>
    <row r="19" spans="1:15" x14ac:dyDescent="0.25">
      <c r="A19" s="14" t="s">
        <v>47</v>
      </c>
      <c r="B19" s="20">
        <v>2019</v>
      </c>
      <c r="C19" s="20">
        <v>2020</v>
      </c>
      <c r="E19" s="14" t="s">
        <v>47</v>
      </c>
      <c r="F19" s="20">
        <v>2019</v>
      </c>
      <c r="G19" s="20">
        <v>2019</v>
      </c>
      <c r="J19" s="7">
        <v>2019</v>
      </c>
      <c r="K19" s="7">
        <v>2020</v>
      </c>
    </row>
    <row r="20" spans="1:15" x14ac:dyDescent="0.25">
      <c r="A20" s="14" t="s">
        <v>24</v>
      </c>
      <c r="B20" s="74">
        <v>0</v>
      </c>
      <c r="C20" s="74">
        <v>0</v>
      </c>
      <c r="E20" s="14" t="s">
        <v>24</v>
      </c>
      <c r="F20" s="21">
        <v>189573910</v>
      </c>
      <c r="G20" s="73">
        <v>213967039</v>
      </c>
      <c r="I20" t="s">
        <v>24</v>
      </c>
      <c r="J20" s="14">
        <v>516</v>
      </c>
      <c r="K20" s="14">
        <v>521.85</v>
      </c>
    </row>
    <row r="21" spans="1:15" x14ac:dyDescent="0.25">
      <c r="A21" s="14" t="s">
        <v>26</v>
      </c>
      <c r="B21" s="73">
        <v>251961448</v>
      </c>
      <c r="C21" s="73">
        <v>338807444</v>
      </c>
      <c r="E21" s="14" t="s">
        <v>26</v>
      </c>
      <c r="F21" s="21">
        <v>464876990</v>
      </c>
      <c r="G21" s="73">
        <v>562761157</v>
      </c>
      <c r="I21" t="s">
        <v>26</v>
      </c>
      <c r="J21" s="14">
        <v>646</v>
      </c>
      <c r="K21" s="14">
        <v>609.84</v>
      </c>
    </row>
    <row r="22" spans="1:15" x14ac:dyDescent="0.25">
      <c r="A22" s="14" t="s">
        <v>28</v>
      </c>
      <c r="B22" s="73">
        <v>406783124</v>
      </c>
      <c r="C22" s="73">
        <v>355342566</v>
      </c>
      <c r="E22" s="14" t="s">
        <v>28</v>
      </c>
      <c r="F22" s="21">
        <v>416222671</v>
      </c>
      <c r="G22" s="73">
        <v>259777423</v>
      </c>
      <c r="I22" t="s">
        <v>28</v>
      </c>
      <c r="J22" s="14">
        <v>603</v>
      </c>
      <c r="K22" s="14">
        <v>477.43</v>
      </c>
    </row>
    <row r="23" spans="1:15" x14ac:dyDescent="0.25">
      <c r="A23" s="14" t="s">
        <v>30</v>
      </c>
      <c r="B23" s="73">
        <v>425606355</v>
      </c>
      <c r="C23" s="73"/>
      <c r="E23" s="14" t="s">
        <v>30</v>
      </c>
      <c r="F23" s="21">
        <v>539556077</v>
      </c>
      <c r="G23" s="21"/>
      <c r="I23" t="s">
        <v>30</v>
      </c>
      <c r="J23" s="14">
        <v>527</v>
      </c>
      <c r="K23" s="14"/>
    </row>
    <row r="24" spans="1:15" x14ac:dyDescent="0.25">
      <c r="A24" s="14" t="s">
        <v>32</v>
      </c>
      <c r="B24" s="73">
        <v>256258612</v>
      </c>
      <c r="C24" s="73"/>
      <c r="E24" s="14" t="s">
        <v>32</v>
      </c>
      <c r="F24" s="21">
        <v>535739617</v>
      </c>
      <c r="G24" s="21"/>
      <c r="I24" t="s">
        <v>32</v>
      </c>
      <c r="J24" s="14">
        <v>747</v>
      </c>
      <c r="K24" s="14"/>
    </row>
    <row r="25" spans="1:15" x14ac:dyDescent="0.25">
      <c r="A25" s="14" t="s">
        <v>34</v>
      </c>
      <c r="B25" s="73">
        <v>497829944.20171642</v>
      </c>
      <c r="C25" s="73"/>
      <c r="E25" s="14" t="s">
        <v>34</v>
      </c>
      <c r="F25" s="21">
        <v>407016476</v>
      </c>
      <c r="G25" s="21"/>
      <c r="I25" t="s">
        <v>34</v>
      </c>
      <c r="J25" s="14">
        <v>585</v>
      </c>
      <c r="K25" s="14"/>
    </row>
    <row r="26" spans="1:15" x14ac:dyDescent="0.25">
      <c r="A26" s="14" t="s">
        <v>36</v>
      </c>
      <c r="B26" s="73">
        <v>446101154.30996972</v>
      </c>
      <c r="C26" s="73"/>
      <c r="D26" s="12"/>
      <c r="E26" s="14" t="s">
        <v>36</v>
      </c>
      <c r="F26" s="21">
        <v>367552836</v>
      </c>
      <c r="G26" s="21"/>
      <c r="I26" t="s">
        <v>36</v>
      </c>
      <c r="J26" s="14">
        <v>634</v>
      </c>
      <c r="K26" s="14"/>
    </row>
    <row r="27" spans="1:15" x14ac:dyDescent="0.25">
      <c r="A27" s="14" t="s">
        <v>37</v>
      </c>
      <c r="B27" s="73">
        <v>346540064</v>
      </c>
      <c r="C27" s="73"/>
      <c r="E27" s="14" t="s">
        <v>37</v>
      </c>
      <c r="F27" s="21">
        <v>359313658</v>
      </c>
      <c r="G27" s="21"/>
      <c r="I27" t="s">
        <v>37</v>
      </c>
      <c r="J27" s="14">
        <v>607</v>
      </c>
      <c r="K27" s="14"/>
    </row>
    <row r="28" spans="1:15" x14ac:dyDescent="0.25">
      <c r="A28" s="14" t="s">
        <v>38</v>
      </c>
      <c r="B28" s="73">
        <v>576858806</v>
      </c>
      <c r="C28" s="73"/>
      <c r="E28" s="14" t="s">
        <v>38</v>
      </c>
      <c r="F28" s="21">
        <v>301562030</v>
      </c>
      <c r="G28" s="21"/>
      <c r="I28" t="s">
        <v>38</v>
      </c>
      <c r="J28" s="14">
        <v>626</v>
      </c>
      <c r="K28" s="14"/>
    </row>
    <row r="29" spans="1:15" s="9" customFormat="1" x14ac:dyDescent="0.25">
      <c r="A29" s="16" t="s">
        <v>39</v>
      </c>
      <c r="B29" s="73">
        <v>419610516</v>
      </c>
      <c r="C29" s="73"/>
      <c r="E29" s="16" t="s">
        <v>39</v>
      </c>
      <c r="F29" s="22">
        <v>361811655</v>
      </c>
      <c r="G29" s="22"/>
      <c r="I29" s="9" t="s">
        <v>39</v>
      </c>
      <c r="J29" s="14">
        <v>730</v>
      </c>
      <c r="K29" s="14"/>
      <c r="M29"/>
      <c r="N29"/>
      <c r="O29"/>
    </row>
    <row r="30" spans="1:15" x14ac:dyDescent="0.25">
      <c r="A30" s="14" t="s">
        <v>40</v>
      </c>
      <c r="B30" s="73">
        <v>550957446.32999992</v>
      </c>
      <c r="C30" s="75"/>
      <c r="E30" s="14" t="s">
        <v>40</v>
      </c>
      <c r="F30" s="21">
        <v>356892053</v>
      </c>
      <c r="G30" s="21"/>
      <c r="I30" t="s">
        <v>40</v>
      </c>
      <c r="J30" s="14">
        <v>630</v>
      </c>
      <c r="K30" s="14"/>
    </row>
    <row r="31" spans="1:15" x14ac:dyDescent="0.25">
      <c r="A31" s="14" t="s">
        <v>41</v>
      </c>
      <c r="B31" s="73">
        <v>398695912.06</v>
      </c>
      <c r="C31" s="76"/>
      <c r="D31" s="18"/>
      <c r="E31" s="14" t="s">
        <v>41</v>
      </c>
      <c r="F31" s="21">
        <v>51853224</v>
      </c>
      <c r="G31" s="21"/>
      <c r="I31" t="s">
        <v>41</v>
      </c>
      <c r="J31" s="14">
        <v>696</v>
      </c>
      <c r="K31" s="14"/>
    </row>
    <row r="32" spans="1:15" x14ac:dyDescent="0.25">
      <c r="B32" s="70">
        <f>SUM(B20:B22)</f>
        <v>658744572</v>
      </c>
      <c r="C32" s="70">
        <f>SUM(C20:C31)</f>
        <v>694150010</v>
      </c>
      <c r="F32" s="70">
        <f>SUM(F20:F22)</f>
        <v>1070673571</v>
      </c>
      <c r="G32" s="70">
        <f>SUM(G20:G31)</f>
        <v>1036505619</v>
      </c>
      <c r="J32" s="65">
        <f>SUM(J20:J22)</f>
        <v>1765</v>
      </c>
      <c r="K32" s="65">
        <f>SUM(K20:K31)</f>
        <v>1609.1200000000001</v>
      </c>
    </row>
    <row r="33" spans="1:11" x14ac:dyDescent="0.25">
      <c r="B33" s="65"/>
      <c r="C33" s="71">
        <f>C32/B32-1</f>
        <v>5.3746838311709011E-2</v>
      </c>
      <c r="F33" s="65"/>
      <c r="G33" s="66">
        <f>G32/F32-1</f>
        <v>-3.1912576274846671E-2</v>
      </c>
      <c r="J33" s="65"/>
      <c r="K33" s="66">
        <f>K32/J32-1</f>
        <v>-8.8317280453257707E-2</v>
      </c>
    </row>
    <row r="34" spans="1:11" x14ac:dyDescent="0.25">
      <c r="C34" s="11"/>
      <c r="F34" s="11"/>
      <c r="G34" s="11"/>
    </row>
    <row r="36" spans="1:11" x14ac:dyDescent="0.25">
      <c r="A36" s="32" t="s">
        <v>46</v>
      </c>
      <c r="B36" s="34"/>
      <c r="C36" s="34"/>
    </row>
    <row r="37" spans="1:11" x14ac:dyDescent="0.25">
      <c r="A37" s="14"/>
      <c r="B37" s="20">
        <v>2019</v>
      </c>
      <c r="C37" s="20">
        <v>2020</v>
      </c>
    </row>
    <row r="38" spans="1:11" x14ac:dyDescent="0.25">
      <c r="A38" s="14" t="s">
        <v>58</v>
      </c>
      <c r="B38" s="13">
        <v>17828650864</v>
      </c>
      <c r="C38" s="13">
        <v>18243135703</v>
      </c>
      <c r="E38" t="s">
        <v>59</v>
      </c>
      <c r="F38" t="s">
        <v>60</v>
      </c>
    </row>
    <row r="39" spans="1:11" x14ac:dyDescent="0.25">
      <c r="A39" s="14"/>
      <c r="B39" s="19"/>
      <c r="C39" s="19"/>
    </row>
    <row r="40" spans="1:11" ht="15.75" thickBot="1" x14ac:dyDescent="0.3">
      <c r="A40" s="14"/>
      <c r="B40" s="19"/>
      <c r="C40" s="19"/>
      <c r="F40" s="85" t="s">
        <v>101</v>
      </c>
      <c r="G40" s="85" t="s">
        <v>102</v>
      </c>
    </row>
    <row r="41" spans="1:11" ht="15.75" thickTop="1" x14ac:dyDescent="0.25">
      <c r="B41" s="72">
        <f>SUM(B38)</f>
        <v>17828650864</v>
      </c>
      <c r="C41" s="70">
        <f>SUM(C38)</f>
        <v>18243135703</v>
      </c>
      <c r="F41" s="86" t="s">
        <v>103</v>
      </c>
      <c r="G41" s="87" t="s">
        <v>104</v>
      </c>
    </row>
    <row r="42" spans="1:11" ht="15.75" thickBot="1" x14ac:dyDescent="0.3">
      <c r="B42" s="65"/>
      <c r="C42" s="66">
        <f>C38/B38-1</f>
        <v>2.324824475849363E-2</v>
      </c>
      <c r="F42" s="88" t="s">
        <v>105</v>
      </c>
      <c r="G42" s="89" t="s">
        <v>106</v>
      </c>
    </row>
    <row r="43" spans="1:11" ht="15.75" thickTop="1" x14ac:dyDescent="0.25">
      <c r="F43" s="86" t="s">
        <v>107</v>
      </c>
      <c r="G43" s="87" t="s">
        <v>108</v>
      </c>
    </row>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workbookViewId="0">
      <selection activeCell="K16" sqref="K16"/>
    </sheetView>
  </sheetViews>
  <sheetFormatPr baseColWidth="10" defaultRowHeight="15" x14ac:dyDescent="0.25"/>
  <cols>
    <col min="1" max="1" width="5.140625" bestFit="1" customWidth="1"/>
    <col min="2" max="2" width="16.28515625" customWidth="1"/>
    <col min="3" max="3" width="16.42578125" customWidth="1"/>
    <col min="4" max="4" width="5.42578125" customWidth="1"/>
    <col min="5" max="5" width="8.28515625" customWidth="1"/>
    <col min="6" max="6" width="14.140625" customWidth="1"/>
    <col min="7" max="7" width="16.28515625" customWidth="1"/>
    <col min="8" max="8" width="3.42578125" customWidth="1"/>
    <col min="9" max="9" width="10.140625" customWidth="1"/>
    <col min="10" max="10" width="19.42578125" customWidth="1"/>
    <col min="11" max="11" width="20.42578125" customWidth="1"/>
    <col min="12" max="12" width="4.140625" customWidth="1"/>
    <col min="13" max="13" width="7.7109375" customWidth="1"/>
    <col min="14" max="14" width="10.140625" customWidth="1"/>
  </cols>
  <sheetData>
    <row r="1" spans="1:17" x14ac:dyDescent="0.25">
      <c r="A1" s="30"/>
      <c r="B1" s="32" t="s">
        <v>20</v>
      </c>
      <c r="C1" s="32"/>
      <c r="D1" s="30"/>
      <c r="E1" s="30"/>
      <c r="F1" s="32" t="s">
        <v>21</v>
      </c>
      <c r="G1" s="32"/>
      <c r="H1" s="30"/>
      <c r="I1" s="30"/>
      <c r="J1" s="32" t="s">
        <v>22</v>
      </c>
      <c r="K1" s="32"/>
      <c r="L1" s="30"/>
      <c r="M1" s="30"/>
      <c r="N1" s="32" t="s">
        <v>23</v>
      </c>
      <c r="O1" s="32"/>
    </row>
    <row r="2" spans="1:17" x14ac:dyDescent="0.25">
      <c r="A2" s="14" t="s">
        <v>47</v>
      </c>
      <c r="B2" s="20">
        <v>2018</v>
      </c>
      <c r="C2" s="20">
        <v>2019</v>
      </c>
      <c r="E2" s="14" t="s">
        <v>47</v>
      </c>
      <c r="F2" s="20">
        <v>2018</v>
      </c>
      <c r="G2" s="20">
        <v>2019</v>
      </c>
      <c r="I2" s="14" t="s">
        <v>47</v>
      </c>
      <c r="J2" s="20">
        <v>2018</v>
      </c>
      <c r="K2" s="20">
        <v>2019</v>
      </c>
      <c r="M2" s="14" t="s">
        <v>47</v>
      </c>
      <c r="N2" s="20">
        <v>2018</v>
      </c>
      <c r="O2" s="20">
        <v>2019</v>
      </c>
    </row>
    <row r="3" spans="1:17" x14ac:dyDescent="0.25">
      <c r="A3" s="14" t="s">
        <v>24</v>
      </c>
      <c r="B3" s="8">
        <v>51075</v>
      </c>
      <c r="C3" s="8">
        <v>14424</v>
      </c>
      <c r="E3" s="14" t="s">
        <v>24</v>
      </c>
      <c r="F3" s="14">
        <v>247</v>
      </c>
      <c r="G3" s="14">
        <v>253</v>
      </c>
      <c r="I3" s="14" t="s">
        <v>24</v>
      </c>
      <c r="J3" s="8">
        <v>71600</v>
      </c>
      <c r="K3" s="8">
        <v>63150</v>
      </c>
      <c r="M3" s="14" t="s">
        <v>25</v>
      </c>
      <c r="N3" s="8">
        <v>937</v>
      </c>
      <c r="O3" s="8">
        <v>864</v>
      </c>
    </row>
    <row r="4" spans="1:17" x14ac:dyDescent="0.25">
      <c r="A4" s="14" t="s">
        <v>26</v>
      </c>
      <c r="B4" s="8">
        <v>44198</v>
      </c>
      <c r="C4" s="8">
        <v>42478</v>
      </c>
      <c r="E4" s="14" t="s">
        <v>26</v>
      </c>
      <c r="F4" s="14">
        <v>357</v>
      </c>
      <c r="G4" s="14">
        <v>314</v>
      </c>
      <c r="I4" s="14" t="s">
        <v>26</v>
      </c>
      <c r="J4" s="8">
        <v>70040</v>
      </c>
      <c r="K4" s="8">
        <v>67803</v>
      </c>
      <c r="M4" s="14" t="s">
        <v>27</v>
      </c>
      <c r="N4" s="8">
        <v>989</v>
      </c>
      <c r="O4" s="8">
        <v>794</v>
      </c>
    </row>
    <row r="5" spans="1:17" x14ac:dyDescent="0.25">
      <c r="A5" s="14" t="s">
        <v>28</v>
      </c>
      <c r="B5" s="8">
        <v>49329</v>
      </c>
      <c r="C5" s="8">
        <v>35746</v>
      </c>
      <c r="E5" s="14" t="s">
        <v>28</v>
      </c>
      <c r="F5" s="14">
        <v>367</v>
      </c>
      <c r="G5" s="14">
        <v>296</v>
      </c>
      <c r="I5" s="14" t="s">
        <v>28</v>
      </c>
      <c r="J5" s="8">
        <v>74520</v>
      </c>
      <c r="K5" s="8">
        <v>77553</v>
      </c>
      <c r="M5" s="14" t="s">
        <v>29</v>
      </c>
      <c r="N5" s="8">
        <v>912</v>
      </c>
      <c r="O5" s="8">
        <v>949</v>
      </c>
    </row>
    <row r="6" spans="1:17" x14ac:dyDescent="0.25">
      <c r="A6" s="14" t="s">
        <v>30</v>
      </c>
      <c r="B6" s="8">
        <v>60563</v>
      </c>
      <c r="C6" s="8">
        <v>43900</v>
      </c>
      <c r="E6" s="14" t="s">
        <v>30</v>
      </c>
      <c r="F6" s="14">
        <v>334</v>
      </c>
      <c r="G6" s="14">
        <v>341</v>
      </c>
      <c r="I6" s="14" t="s">
        <v>30</v>
      </c>
      <c r="J6" s="8">
        <v>69840</v>
      </c>
      <c r="K6" s="8">
        <v>71685</v>
      </c>
      <c r="M6" s="14" t="s">
        <v>31</v>
      </c>
      <c r="N6" s="8">
        <v>890</v>
      </c>
      <c r="O6" s="8">
        <v>940</v>
      </c>
    </row>
    <row r="7" spans="1:17" x14ac:dyDescent="0.25">
      <c r="A7" s="14" t="s">
        <v>32</v>
      </c>
      <c r="B7" s="8">
        <v>47041</v>
      </c>
      <c r="C7" s="8">
        <v>46376</v>
      </c>
      <c r="E7" s="14" t="s">
        <v>32</v>
      </c>
      <c r="F7" s="14">
        <v>319</v>
      </c>
      <c r="G7" s="14">
        <v>280</v>
      </c>
      <c r="I7" s="14" t="s">
        <v>32</v>
      </c>
      <c r="J7" s="8">
        <v>73280</v>
      </c>
      <c r="K7" s="8">
        <v>73424</v>
      </c>
      <c r="M7" s="14" t="s">
        <v>33</v>
      </c>
      <c r="N7" s="8">
        <v>888</v>
      </c>
      <c r="O7" s="8">
        <f>1014+4</f>
        <v>1018</v>
      </c>
    </row>
    <row r="8" spans="1:17" x14ac:dyDescent="0.25">
      <c r="A8" s="14" t="s">
        <v>34</v>
      </c>
      <c r="B8" s="8">
        <v>36844</v>
      </c>
      <c r="C8" s="8">
        <v>47801</v>
      </c>
      <c r="E8" s="14" t="s">
        <v>34</v>
      </c>
      <c r="F8" s="14">
        <v>319</v>
      </c>
      <c r="G8" s="14">
        <v>282</v>
      </c>
      <c r="I8" s="14" t="s">
        <v>34</v>
      </c>
      <c r="J8" s="8">
        <v>69280</v>
      </c>
      <c r="K8" s="8">
        <v>72192</v>
      </c>
      <c r="M8" s="14" t="s">
        <v>35</v>
      </c>
      <c r="N8" s="10">
        <v>742</v>
      </c>
      <c r="O8" s="10">
        <v>826</v>
      </c>
      <c r="P8" t="s">
        <v>85</v>
      </c>
    </row>
    <row r="9" spans="1:17" x14ac:dyDescent="0.25">
      <c r="A9" s="14" t="s">
        <v>36</v>
      </c>
      <c r="B9" s="8">
        <v>59888</v>
      </c>
      <c r="C9" s="8">
        <v>43434</v>
      </c>
      <c r="E9" s="14" t="s">
        <v>36</v>
      </c>
      <c r="F9" s="14">
        <v>321</v>
      </c>
      <c r="G9" s="14">
        <v>287</v>
      </c>
      <c r="I9" s="14" t="s">
        <v>36</v>
      </c>
      <c r="J9" s="8">
        <v>68320</v>
      </c>
      <c r="K9" s="8">
        <v>72985</v>
      </c>
      <c r="M9" s="14"/>
      <c r="N9" s="8"/>
      <c r="O9" s="8"/>
    </row>
    <row r="10" spans="1:17" x14ac:dyDescent="0.25">
      <c r="A10" s="14" t="s">
        <v>37</v>
      </c>
      <c r="B10" s="8">
        <v>50486</v>
      </c>
      <c r="C10" s="8">
        <v>49047</v>
      </c>
      <c r="E10" s="14" t="s">
        <v>37</v>
      </c>
      <c r="F10" s="14">
        <v>297</v>
      </c>
      <c r="G10" s="14">
        <v>314</v>
      </c>
      <c r="I10" s="14" t="s">
        <v>37</v>
      </c>
      <c r="J10" s="8">
        <v>73640</v>
      </c>
      <c r="K10" s="8">
        <v>76540</v>
      </c>
      <c r="M10" s="14"/>
      <c r="N10" s="8"/>
      <c r="O10" s="8"/>
    </row>
    <row r="11" spans="1:17" x14ac:dyDescent="0.25">
      <c r="A11" s="14" t="s">
        <v>38</v>
      </c>
      <c r="B11" s="8">
        <v>46237</v>
      </c>
      <c r="C11" s="8">
        <v>40292</v>
      </c>
      <c r="E11" s="14" t="s">
        <v>38</v>
      </c>
      <c r="F11" s="14">
        <v>360</v>
      </c>
      <c r="G11" s="14">
        <v>265</v>
      </c>
      <c r="I11" s="14" t="s">
        <v>38</v>
      </c>
      <c r="J11" s="8">
        <v>69600</v>
      </c>
      <c r="K11" s="8">
        <v>74079</v>
      </c>
      <c r="M11" s="14"/>
      <c r="N11" s="8"/>
      <c r="O11" s="8"/>
    </row>
    <row r="12" spans="1:17" s="9" customFormat="1" x14ac:dyDescent="0.25">
      <c r="A12" s="16" t="s">
        <v>39</v>
      </c>
      <c r="B12" s="10">
        <v>39400</v>
      </c>
      <c r="C12" s="8">
        <v>49848</v>
      </c>
      <c r="E12" s="16" t="s">
        <v>39</v>
      </c>
      <c r="F12" s="16">
        <v>371</v>
      </c>
      <c r="G12" s="16">
        <v>304</v>
      </c>
      <c r="I12" s="16" t="s">
        <v>39</v>
      </c>
      <c r="J12" s="10">
        <v>72040</v>
      </c>
      <c r="K12" s="10">
        <v>78435</v>
      </c>
      <c r="M12" s="16"/>
      <c r="N12" s="10"/>
      <c r="O12" s="10"/>
    </row>
    <row r="13" spans="1:17" x14ac:dyDescent="0.25">
      <c r="A13" s="14" t="s">
        <v>40</v>
      </c>
      <c r="B13" s="8">
        <v>59254</v>
      </c>
      <c r="C13" s="10">
        <v>42201</v>
      </c>
      <c r="E13" s="14" t="s">
        <v>40</v>
      </c>
      <c r="F13" s="14">
        <v>382</v>
      </c>
      <c r="G13" s="14">
        <v>281</v>
      </c>
      <c r="I13" s="14" t="s">
        <v>40</v>
      </c>
      <c r="J13" s="8">
        <v>74040</v>
      </c>
      <c r="K13" s="10">
        <v>73451</v>
      </c>
      <c r="M13" s="14"/>
      <c r="N13" s="8"/>
      <c r="O13" s="8"/>
    </row>
    <row r="14" spans="1:17" x14ac:dyDescent="0.25">
      <c r="A14" s="14" t="s">
        <v>41</v>
      </c>
      <c r="B14" s="8">
        <v>63820</v>
      </c>
      <c r="C14" s="8">
        <v>45448</v>
      </c>
      <c r="E14" s="14" t="s">
        <v>41</v>
      </c>
      <c r="F14" s="14">
        <v>354</v>
      </c>
      <c r="G14" s="14">
        <v>305</v>
      </c>
      <c r="I14" s="14" t="s">
        <v>41</v>
      </c>
      <c r="J14" s="63">
        <v>68920</v>
      </c>
      <c r="K14" s="10">
        <v>69630</v>
      </c>
      <c r="M14" s="14"/>
      <c r="N14" s="8"/>
      <c r="O14" s="8"/>
    </row>
    <row r="15" spans="1:17" x14ac:dyDescent="0.25">
      <c r="B15" s="64">
        <f>SUM(B3:B14)</f>
        <v>608135</v>
      </c>
      <c r="C15" s="64">
        <f>SUM(C3:C14)</f>
        <v>500995</v>
      </c>
      <c r="F15" s="64">
        <f>SUM(F3:F14)</f>
        <v>4028</v>
      </c>
      <c r="G15" s="64">
        <f>SUM(G3:G14)</f>
        <v>3522</v>
      </c>
      <c r="J15" s="64">
        <f>SUM(J3:J14)</f>
        <v>855120</v>
      </c>
      <c r="K15" s="64">
        <f>SUM(K3:K14)</f>
        <v>870927</v>
      </c>
      <c r="M15" s="35"/>
      <c r="N15" s="36">
        <f>SUM(N3:N7)</f>
        <v>4616</v>
      </c>
      <c r="O15" s="36">
        <f>SUM(O3:O7)</f>
        <v>4565</v>
      </c>
    </row>
    <row r="16" spans="1:17" x14ac:dyDescent="0.25">
      <c r="B16" s="65"/>
      <c r="C16" s="66">
        <f>C15/B15-1</f>
        <v>-0.17617798679569507</v>
      </c>
      <c r="F16" s="64">
        <f>SUM(F3:F14)</f>
        <v>4028</v>
      </c>
      <c r="G16" s="66">
        <f>G15/F15-1</f>
        <v>-0.1256206554121152</v>
      </c>
      <c r="I16" s="11"/>
      <c r="J16" s="65"/>
      <c r="K16" s="66">
        <f>K15/J15-1</f>
        <v>1.8485124894751515E-2</v>
      </c>
      <c r="M16" s="35"/>
      <c r="N16" s="35"/>
      <c r="O16" s="67">
        <f>O15/N15-1</f>
        <v>-1.1048526863084884E-2</v>
      </c>
      <c r="Q16" s="11"/>
    </row>
    <row r="17" spans="1:15" x14ac:dyDescent="0.25">
      <c r="C17" s="11"/>
      <c r="G17" s="11"/>
    </row>
    <row r="18" spans="1:15" x14ac:dyDescent="0.25">
      <c r="A18" s="32" t="s">
        <v>42</v>
      </c>
      <c r="B18" s="32"/>
      <c r="C18" s="32"/>
      <c r="D18" s="9"/>
      <c r="E18" s="32" t="s">
        <v>43</v>
      </c>
      <c r="F18" s="32"/>
      <c r="G18" s="32"/>
      <c r="H18" s="9"/>
      <c r="I18" s="23" t="s">
        <v>44</v>
      </c>
      <c r="J18" s="23"/>
      <c r="K18" s="23"/>
      <c r="L18" s="9"/>
      <c r="M18" s="33" t="s">
        <v>45</v>
      </c>
      <c r="N18" s="33"/>
      <c r="O18" s="33"/>
    </row>
    <row r="19" spans="1:15" x14ac:dyDescent="0.25">
      <c r="A19" s="14" t="s">
        <v>47</v>
      </c>
      <c r="B19" s="20">
        <v>2018</v>
      </c>
      <c r="C19" s="20">
        <v>2019</v>
      </c>
      <c r="E19" s="14" t="s">
        <v>47</v>
      </c>
      <c r="F19" s="20">
        <v>2018</v>
      </c>
      <c r="G19" s="20">
        <v>2019</v>
      </c>
      <c r="J19" s="7">
        <v>2018</v>
      </c>
      <c r="K19" s="7">
        <v>2019</v>
      </c>
      <c r="M19" s="14" t="s">
        <v>47</v>
      </c>
      <c r="N19" s="20">
        <v>2018</v>
      </c>
      <c r="O19" s="20">
        <v>2019</v>
      </c>
    </row>
    <row r="20" spans="1:15" x14ac:dyDescent="0.25">
      <c r="A20" s="14" t="s">
        <v>24</v>
      </c>
      <c r="B20" s="13"/>
      <c r="C20" s="13"/>
      <c r="E20" s="14" t="s">
        <v>24</v>
      </c>
      <c r="F20" s="21">
        <v>189573910</v>
      </c>
      <c r="G20" s="21"/>
      <c r="I20" t="s">
        <v>24</v>
      </c>
      <c r="J20" s="14">
        <v>835.67</v>
      </c>
      <c r="K20" s="14">
        <v>516</v>
      </c>
      <c r="M20" s="14" t="s">
        <v>24</v>
      </c>
      <c r="N20" s="8">
        <v>1652.5</v>
      </c>
      <c r="O20" s="8"/>
    </row>
    <row r="21" spans="1:15" x14ac:dyDescent="0.25">
      <c r="A21" s="14" t="s">
        <v>26</v>
      </c>
      <c r="B21" s="21">
        <v>281209695</v>
      </c>
      <c r="C21" s="21"/>
      <c r="E21" s="14" t="s">
        <v>26</v>
      </c>
      <c r="F21" s="21">
        <v>464876990</v>
      </c>
      <c r="G21" s="21"/>
      <c r="I21" t="s">
        <v>26</v>
      </c>
      <c r="J21" s="14">
        <v>1098.22</v>
      </c>
      <c r="K21" s="14">
        <v>646</v>
      </c>
      <c r="M21" s="14" t="s">
        <v>26</v>
      </c>
      <c r="N21" s="8">
        <v>1687</v>
      </c>
      <c r="O21" s="8"/>
    </row>
    <row r="22" spans="1:15" x14ac:dyDescent="0.25">
      <c r="A22" s="14" t="s">
        <v>28</v>
      </c>
      <c r="B22" s="21">
        <v>658332771</v>
      </c>
      <c r="C22" s="21"/>
      <c r="E22" s="14" t="s">
        <v>28</v>
      </c>
      <c r="F22" s="21">
        <v>416222671</v>
      </c>
      <c r="G22" s="21"/>
      <c r="I22" t="s">
        <v>28</v>
      </c>
      <c r="J22" s="14">
        <v>970.07</v>
      </c>
      <c r="K22" s="14">
        <v>603</v>
      </c>
      <c r="M22" s="14" t="s">
        <v>28</v>
      </c>
      <c r="N22" s="8">
        <v>1397.5</v>
      </c>
      <c r="O22" s="8"/>
    </row>
    <row r="23" spans="1:15" x14ac:dyDescent="0.25">
      <c r="A23" s="14" t="s">
        <v>30</v>
      </c>
      <c r="B23" s="21">
        <v>661866854</v>
      </c>
      <c r="C23" s="21"/>
      <c r="E23" s="14" t="s">
        <v>30</v>
      </c>
      <c r="F23" s="21">
        <v>539556077</v>
      </c>
      <c r="G23" s="21"/>
      <c r="I23" t="s">
        <v>30</v>
      </c>
      <c r="J23" s="14">
        <v>1032.53</v>
      </c>
      <c r="K23" s="14">
        <v>527</v>
      </c>
      <c r="M23" s="14" t="s">
        <v>30</v>
      </c>
      <c r="N23" s="8">
        <v>1474</v>
      </c>
      <c r="O23" s="8"/>
    </row>
    <row r="24" spans="1:15" x14ac:dyDescent="0.25">
      <c r="A24" s="14" t="s">
        <v>32</v>
      </c>
      <c r="B24" s="21">
        <v>505602485</v>
      </c>
      <c r="C24" s="21"/>
      <c r="E24" s="14" t="s">
        <v>32</v>
      </c>
      <c r="F24" s="21">
        <v>535739617</v>
      </c>
      <c r="G24" s="21"/>
      <c r="I24" t="s">
        <v>32</v>
      </c>
      <c r="J24" s="14">
        <v>1170.22</v>
      </c>
      <c r="K24" s="14">
        <v>747</v>
      </c>
      <c r="M24" s="14" t="s">
        <v>32</v>
      </c>
      <c r="N24" s="8">
        <v>1748</v>
      </c>
      <c r="O24" s="8"/>
    </row>
    <row r="25" spans="1:15" x14ac:dyDescent="0.25">
      <c r="A25" s="14" t="s">
        <v>34</v>
      </c>
      <c r="B25" s="21">
        <v>543459221.0000006</v>
      </c>
      <c r="C25" s="21"/>
      <c r="E25" s="14" t="s">
        <v>34</v>
      </c>
      <c r="F25" s="21">
        <v>407016476</v>
      </c>
      <c r="G25" s="21"/>
      <c r="I25" t="s">
        <v>34</v>
      </c>
      <c r="J25" s="14">
        <v>994.16</v>
      </c>
      <c r="K25" s="14">
        <v>585</v>
      </c>
      <c r="M25" s="14" t="s">
        <v>34</v>
      </c>
      <c r="N25" s="8">
        <v>1539</v>
      </c>
      <c r="O25" s="8"/>
    </row>
    <row r="26" spans="1:15" x14ac:dyDescent="0.25">
      <c r="A26" s="14" t="s">
        <v>36</v>
      </c>
      <c r="B26" s="68">
        <v>458957021</v>
      </c>
      <c r="C26" s="21"/>
      <c r="D26" s="12"/>
      <c r="E26" s="14" t="s">
        <v>36</v>
      </c>
      <c r="F26" s="21">
        <v>367552836</v>
      </c>
      <c r="G26" s="21"/>
      <c r="I26" t="s">
        <v>36</v>
      </c>
      <c r="J26" s="14">
        <v>1045.33</v>
      </c>
      <c r="K26" s="14">
        <v>634</v>
      </c>
      <c r="M26" s="14" t="s">
        <v>36</v>
      </c>
      <c r="N26" s="8">
        <v>1660</v>
      </c>
      <c r="O26" s="8"/>
    </row>
    <row r="27" spans="1:15" x14ac:dyDescent="0.25">
      <c r="A27" s="14" t="s">
        <v>37</v>
      </c>
      <c r="B27" s="69">
        <v>231355908</v>
      </c>
      <c r="C27" s="21"/>
      <c r="E27" s="14" t="s">
        <v>37</v>
      </c>
      <c r="F27" s="21">
        <v>359313658</v>
      </c>
      <c r="G27" s="21"/>
      <c r="I27" t="s">
        <v>37</v>
      </c>
      <c r="J27" s="14">
        <v>1031.28</v>
      </c>
      <c r="K27" s="14">
        <v>607</v>
      </c>
      <c r="M27" s="14" t="s">
        <v>37</v>
      </c>
      <c r="N27" s="8">
        <v>1778</v>
      </c>
      <c r="O27" s="8"/>
    </row>
    <row r="28" spans="1:15" x14ac:dyDescent="0.25">
      <c r="A28" s="14" t="s">
        <v>38</v>
      </c>
      <c r="B28" s="21">
        <v>376838286</v>
      </c>
      <c r="C28" s="21"/>
      <c r="E28" s="14" t="s">
        <v>38</v>
      </c>
      <c r="F28" s="21">
        <v>301562030</v>
      </c>
      <c r="G28" s="21"/>
      <c r="I28" t="s">
        <v>38</v>
      </c>
      <c r="J28" s="14">
        <v>991.69</v>
      </c>
      <c r="K28" s="14">
        <v>626</v>
      </c>
      <c r="M28" s="14" t="s">
        <v>38</v>
      </c>
      <c r="N28" s="8">
        <v>1803</v>
      </c>
      <c r="O28" s="8"/>
    </row>
    <row r="29" spans="1:15" s="9" customFormat="1" x14ac:dyDescent="0.25">
      <c r="A29" s="16" t="s">
        <v>39</v>
      </c>
      <c r="B29" s="22">
        <v>324911524</v>
      </c>
      <c r="C29" s="22"/>
      <c r="E29" s="16" t="s">
        <v>39</v>
      </c>
      <c r="F29" s="22">
        <v>361811655</v>
      </c>
      <c r="G29" s="22"/>
      <c r="I29" s="9" t="s">
        <v>39</v>
      </c>
      <c r="J29" s="16">
        <v>1215.8800000000001</v>
      </c>
      <c r="K29" s="14">
        <v>730</v>
      </c>
      <c r="M29" s="16" t="s">
        <v>39</v>
      </c>
      <c r="N29" s="10">
        <v>2009</v>
      </c>
      <c r="O29" s="10"/>
    </row>
    <row r="30" spans="1:15" x14ac:dyDescent="0.25">
      <c r="A30" s="14" t="s">
        <v>40</v>
      </c>
      <c r="B30" s="15">
        <v>602497048</v>
      </c>
      <c r="C30" s="15">
        <v>1084350927</v>
      </c>
      <c r="E30" s="14" t="s">
        <v>40</v>
      </c>
      <c r="F30" s="21">
        <v>356892053</v>
      </c>
      <c r="G30" s="21"/>
      <c r="I30" t="s">
        <v>40</v>
      </c>
      <c r="J30" s="14">
        <f>525.91+521.31</f>
        <v>1047.2199999999998</v>
      </c>
      <c r="K30" s="14">
        <v>630</v>
      </c>
      <c r="M30" s="14" t="s">
        <v>40</v>
      </c>
      <c r="N30" s="8">
        <v>1613</v>
      </c>
      <c r="O30" s="8"/>
    </row>
    <row r="31" spans="1:15" x14ac:dyDescent="0.25">
      <c r="A31" s="14" t="s">
        <v>41</v>
      </c>
      <c r="B31" s="17">
        <v>177910521</v>
      </c>
      <c r="C31" s="17">
        <v>3492866797</v>
      </c>
      <c r="D31" s="18"/>
      <c r="E31" s="14" t="s">
        <v>41</v>
      </c>
      <c r="F31" s="21">
        <v>51853224</v>
      </c>
      <c r="G31" s="21"/>
      <c r="I31" t="s">
        <v>41</v>
      </c>
      <c r="J31" s="16">
        <v>940.24</v>
      </c>
      <c r="K31" s="14">
        <v>696</v>
      </c>
      <c r="M31" s="14" t="s">
        <v>41</v>
      </c>
      <c r="N31" s="10"/>
      <c r="O31" s="10"/>
    </row>
    <row r="32" spans="1:15" x14ac:dyDescent="0.25">
      <c r="B32" s="70">
        <f>SUM(B20:B31)</f>
        <v>4822941334</v>
      </c>
      <c r="C32" s="70">
        <f>SUM(C30:C31)</f>
        <v>4577217724</v>
      </c>
      <c r="F32" s="70">
        <f>SUM(F20:F30)</f>
        <v>4300117973</v>
      </c>
      <c r="G32" s="70">
        <v>4466382470</v>
      </c>
      <c r="J32" s="65">
        <f>SUM(J20:J31)</f>
        <v>12372.509999999998</v>
      </c>
      <c r="K32" s="65">
        <f>SUM(K20:K31)</f>
        <v>7547</v>
      </c>
    </row>
    <row r="33" spans="1:15" x14ac:dyDescent="0.25">
      <c r="B33" s="65"/>
      <c r="C33" s="71">
        <f>C32/B32-1</f>
        <v>-5.0948911252089446E-2</v>
      </c>
      <c r="F33" s="65"/>
      <c r="G33" s="66">
        <f>G32/F32-1</f>
        <v>3.8665101293489545E-2</v>
      </c>
      <c r="J33" s="65"/>
      <c r="K33" s="66">
        <f>K32/J32-1</f>
        <v>-0.3900186785058164</v>
      </c>
    </row>
    <row r="34" spans="1:15" x14ac:dyDescent="0.25">
      <c r="C34" s="11"/>
      <c r="F34" s="11"/>
      <c r="G34" s="11"/>
    </row>
    <row r="36" spans="1:15" x14ac:dyDescent="0.25">
      <c r="A36" s="32" t="s">
        <v>46</v>
      </c>
      <c r="B36" s="34"/>
      <c r="C36" s="34"/>
    </row>
    <row r="37" spans="1:15" x14ac:dyDescent="0.25">
      <c r="A37" s="14"/>
      <c r="B37" s="20">
        <v>2018</v>
      </c>
      <c r="C37" s="20">
        <v>2019</v>
      </c>
    </row>
    <row r="38" spans="1:15" x14ac:dyDescent="0.25">
      <c r="A38" s="14" t="s">
        <v>58</v>
      </c>
      <c r="B38" s="31">
        <v>29841859608</v>
      </c>
      <c r="C38" s="13">
        <v>17828650864</v>
      </c>
      <c r="E38" t="s">
        <v>59</v>
      </c>
      <c r="F38" t="s">
        <v>60</v>
      </c>
    </row>
    <row r="39" spans="1:15" x14ac:dyDescent="0.25">
      <c r="A39" s="14"/>
      <c r="B39" s="19"/>
      <c r="C39" s="19"/>
    </row>
    <row r="40" spans="1:15" x14ac:dyDescent="0.25">
      <c r="A40" s="14"/>
      <c r="B40" s="19"/>
      <c r="C40" s="19"/>
    </row>
    <row r="41" spans="1:15" x14ac:dyDescent="0.25">
      <c r="B41" s="72">
        <f>SUM(B38)</f>
        <v>29841859608</v>
      </c>
      <c r="C41" s="70">
        <f>SUM(C38)</f>
        <v>17828650864</v>
      </c>
    </row>
    <row r="42" spans="1:15" x14ac:dyDescent="0.25">
      <c r="B42" s="65"/>
      <c r="C42" s="66">
        <f>C38/B38-1</f>
        <v>-0.40256233699254795</v>
      </c>
    </row>
    <row r="46" spans="1:15" s="9" customFormat="1" x14ac:dyDescent="0.25">
      <c r="A46"/>
      <c r="B46"/>
      <c r="C46"/>
      <c r="D46"/>
      <c r="E46"/>
      <c r="F46"/>
      <c r="G46"/>
      <c r="I46"/>
      <c r="J46"/>
      <c r="K46"/>
      <c r="L46"/>
      <c r="M46"/>
      <c r="N46"/>
      <c r="O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AUSTERIDAD</vt:lpstr>
      <vt:lpstr>I SEGUIMIENTOPLAN DE AUSTERIDAD</vt:lpstr>
      <vt:lpstr>DATOS SEGUIMIENTO</vt:lpstr>
      <vt:lpstr>INFORMACION 2018-2019</vt:lpstr>
      <vt:lpstr>'I SEGUIMIENTOPLAN DE AUSTERIDAD'!Área_de_impresión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Zafra Bayona</dc:creator>
  <cp:lastModifiedBy>Edma Maritza Real Salinas</cp:lastModifiedBy>
  <cp:lastPrinted>2020-01-14T16:43:51Z</cp:lastPrinted>
  <dcterms:created xsi:type="dcterms:W3CDTF">2018-12-06T19:26:27Z</dcterms:created>
  <dcterms:modified xsi:type="dcterms:W3CDTF">2020-05-08T14:50:38Z</dcterms:modified>
</cp:coreProperties>
</file>