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<sst xmlns="http://schemas.openxmlformats.org/spreadsheetml/2006/main" count="2469" uniqueCount="1261">
  <si>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</si>
  <si>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</si>
  <si>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</si>
  <si>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</si>
  <si>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</si>
  <si>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</si>
  <si>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</si>
  <si>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</si>
  <si>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</si>
  <si>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</si>
  <si>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</si>
  <si>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</si>
  <si>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</si>
  <si>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</si>
  <si>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</si>
  <si>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</si>
  <si>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</si>
  <si>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</si>
  <si>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</si>
  <si>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</si>
  <si>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</si>
  <si>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</si>
  <si>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</si>
  <si>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</si>
  <si>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</si>
  <si>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</si>
  <si>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</si>
  <si>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</si>
  <si>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</si>
  <si>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</si>
  <si>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</si>
  <si>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</si>
  <si>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</si>
  <si>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</si>
  <si>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</si>
  <si>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</si>
  <si>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</si>
  <si>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</si>
  <si>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</si>
  <si>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</si>
  <si>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</si>
  <si>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</si>
  <si>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</si>
  <si>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</si>
  <si>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</si>
  <si>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</si>
  <si>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</si>
  <si>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</si>
  <si>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</si>
  <si>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</si>
  <si>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</si>
  <si>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</si>
  <si>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</si>
  <si>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</si>
  <si>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</si>
  <si>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</si>
  <si>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</si>
  <si>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</si>
  <si>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</si>
  <si>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</si>
  <si>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</si>
  <si>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</si>
  <si>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</si>
  <si>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</si>
  <si>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</si>
  <si>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</si>
  <si>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</si>
  <si>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</si>
  <si>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</si>
  <si>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</si>
  <si>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</si>
  <si>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</si>
  <si>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</si>
  <si>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</si>
  <si>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</si>
  <si>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</si>
  <si>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</si>
  <si>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</si>
  <si>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</si>
  <si>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</si>
  <si>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</si>
  <si>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</si>
  <si>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</si>
  <si>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</si>
  <si>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</si>
  <si>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</si>
  <si>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</si>
  <si>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</si>
  <si>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</si>
  <si>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</si>
  <si>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</si>
  <si>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</si>
  <si>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</si>
  <si>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</si>
  <si>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</si>
  <si>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</si>
  <si>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</si>
  <si>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</si>
  <si>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</si>
  <si>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</si>
  <si>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</si>
  <si>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</si>
  <si>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</si>
  <si>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</si>
  <si>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</si>
  <si>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</si>
  <si>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</si>
  <si>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</si>
  <si>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</si>
  <si>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</si>
  <si>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</si>
  <si>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</si>
  <si>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</si>
  <si>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</si>
  <si>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</si>
  <si>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</si>
  <si>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</si>
  <si>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</si>
  <si>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</si>
  <si>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</si>
  <si>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</si>
  <si>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</si>
  <si>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</si>
  <si>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</si>
  <si>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</si>
  <si>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</si>
  <si>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</si>
  <si>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</si>
  <si>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</si>
  <si>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</si>
  <si>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</si>
  <si>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</si>
  <si>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</si>
  <si>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</si>
  <si>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</si>
  <si>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</si>
  <si>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</si>
  <si>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</si>
  <si>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</si>
  <si>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</si>
  <si>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</si>
  <si>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</si>
  <si>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</si>
  <si>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</si>
  <si>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</si>
  <si>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</si>
  <si>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</si>
  <si>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</si>
  <si>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</si>
  <si>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</si>
  <si>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</si>
  <si>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</si>
  <si>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</si>
  <si>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</si>
  <si>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</si>
  <si>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</si>
  <si>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</si>
  <si>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</si>
  <si>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</si>
  <si>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</si>
  <si>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</si>
  <si>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</si>
  <si>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</si>
  <si>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</si>
  <si>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</si>
  <si>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</si>
  <si>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</si>
  <si>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</si>
  <si>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</si>
  <si>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</si>
  <si>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</si>
  <si>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</si>
  <si>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</si>
  <si>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</si>
  <si>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</si>
  <si>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</si>
  <si>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</si>
  <si>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</si>
  <si>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</si>
  <si>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</si>
  <si>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</si>
  <si>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</si>
  <si>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</si>
  <si>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</si>
  <si>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</si>
  <si>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</si>
  <si>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</si>
  <si>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</si>
  <si>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</si>
  <si>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</si>
  <si>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</si>
  <si>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</si>
  <si>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</si>
  <si>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</si>
  <si>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</si>
  <si>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</si>
  <si>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</si>
  <si>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</si>
  <si>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</si>
  <si>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</si>
  <si>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</si>
  <si>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</si>
  <si>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</si>
  <si>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</si>
  <si>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</si>
  <si>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</si>
  <si>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</si>
  <si>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</si>
  <si>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</si>
  <si>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</si>
  <si>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</si>
  <si>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</si>
  <si>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</si>
  <si>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</si>
  <si>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</si>
  <si>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</si>
  <si>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</si>
  <si>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</si>
  <si>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</si>
  <si>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</si>
  <si>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</si>
  <si>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</si>
  <si>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</si>
  <si>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</si>
  <si>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</si>
  <si>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</si>
  <si>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</si>
  <si>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</si>
  <si>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</si>
  <si>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</si>
  <si>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</si>
  <si>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</si>
  <si>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</si>
  <si>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</si>
  <si>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</si>
  <si>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</si>
  <si>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</si>
  <si>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</si>
  <si>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</si>
  <si>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</si>
  <si>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</si>
  <si>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</si>
  <si>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</si>
  <si>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</si>
  <si>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</si>
  <si>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</si>
  <si>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</si>
  <si>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</si>
  <si>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</si>
  <si>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</si>
  <si>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</si>
  <si>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</si>
  <si>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</si>
  <si>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</si>
  <si>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</si>
  <si>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</si>
  <si>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</si>
  <si>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</si>
  <si>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</si>
  <si>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</si>
  <si>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</si>
  <si>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</si>
  <si>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</si>
  <si>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</si>
  <si>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</si>
  <si>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</si>
  <si>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</si>
  <si>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</si>
  <si>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</si>
  <si>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</si>
  <si>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</si>
  <si>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</si>
  <si>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</si>
  <si>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</si>
  <si>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</si>
  <si>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</si>
  <si>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</si>
  <si>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</si>
  <si>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</si>
  <si>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</si>
  <si>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</si>
  <si>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</si>
  <si>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</si>
  <si>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</si>
  <si>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</si>
  <si>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</si>
  <si>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</si>
  <si>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</si>
  <si>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</si>
  <si>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</si>
  <si>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</si>
  <si>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</si>
  <si>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</si>
  <si>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</si>
  <si>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</si>
  <si>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</si>
  <si>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</si>
  <si>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</si>
  <si>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</si>
  <si>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</si>
  <si>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</si>
  <si>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</si>
  <si>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</si>
  <si>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</si>
  <si>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</si>
  <si>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</si>
  <si>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</si>
  <si>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</si>
  <si>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</si>
  <si>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</si>
  <si>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</si>
  <si>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</si>
  <si>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</si>
  <si>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</si>
  <si>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</si>
  <si>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</si>
  <si>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</si>
  <si>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</si>
  <si>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</si>
  <si>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</si>
  <si>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</si>
  <si>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</si>
  <si>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</si>
  <si>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</si>
  <si>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</si>
  <si>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</si>
  <si>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</si>
  <si>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</si>
  <si>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</si>
  <si>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</si>
  <si>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</si>
  <si>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</si>
  <si>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</si>
  <si>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</si>
  <si>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</si>
  <si>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</si>
  <si>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</si>
  <si>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</si>
  <si>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</si>
  <si>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</si>
  <si>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</si>
  <si>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</si>
  <si>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</si>
  <si>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</si>
  <si>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</si>
  <si>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</si>
  <si>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</si>
  <si>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</si>
  <si>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</si>
  <si>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</si>
  <si>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</si>
  <si>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</si>
  <si>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</si>
  <si>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</si>
  <si>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</si>
  <si>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</si>
  <si>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</si>
  <si>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</si>
  <si>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</si>
  <si>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</si>
  <si>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</si>
  <si>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</si>
  <si>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</si>
  <si>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</si>
  <si>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</si>
  <si>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</si>
  <si>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</si>
  <si>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</si>
  <si>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</si>
  <si>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</si>
  <si>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</si>
  <si>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</si>
  <si>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</si>
  <si>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</si>
  <si>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</si>
  <si>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</si>
  <si>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</si>
  <si>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</si>
  <si>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</si>
  <si>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</si>
  <si>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</si>
  <si>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</si>
  <si>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</si>
  <si>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</si>
  <si>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</si>
  <si>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</si>
  <si>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</si>
  <si>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</si>
  <si>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</si>
  <si>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</si>
  <si>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</si>
  <si>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</si>
  <si>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</si>
  <si>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</si>
  <si>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</si>
  <si>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</si>
  <si>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</si>
  <si>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</si>
  <si>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</si>
  <si>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</si>
  <si>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</si>
  <si>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</si>
  <si>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</si>
  <si>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</si>
  <si>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</si>
  <si>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</si>
  <si>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</si>
  <si>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</si>
  <si>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</si>
  <si>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</si>
  <si>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</si>
  <si>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</si>
  <si>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</si>
  <si>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</si>
  <si>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</si>
  <si>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</si>
  <si>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</si>
  <si>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</si>
  <si>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</si>
  <si>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</si>
  <si>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</si>
  <si>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</si>
  <si>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</si>
  <si>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</si>
  <si>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</si>
  <si>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</si>
  <si>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</si>
  <si>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</si>
  <si>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</si>
  <si>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</si>
  <si>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</si>
  <si>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</si>
  <si>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</si>
  <si>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</si>
  <si>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</si>
  <si>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</si>
  <si>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</si>
  <si>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</si>
  <si>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</si>
  <si>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</si>
  <si>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</si>
  <si>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</si>
  <si>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</si>
  <si>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</si>
  <si>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</si>
  <si>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</si>
  <si>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</si>
  <si>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</si>
  <si>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</si>
  <si>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</si>
  <si>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</si>
  <si>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</si>
  <si>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</si>
  <si>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</si>
  <si>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</si>
  <si>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</si>
  <si>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</si>
  <si>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</si>
  <si>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</si>
  <si>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</si>
  <si>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</si>
  <si>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</si>
  <si>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</si>
  <si>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</si>
  <si>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</si>
  <si>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</si>
  <si>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</si>
  <si>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</si>
  <si>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</si>
  <si>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</si>
  <si>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</si>
  <si>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</si>
  <si>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</si>
  <si>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</si>
  <si>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</si>
  <si>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</si>
  <si>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</si>
  <si>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</si>
  <si>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</si>
  <si>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</si>
  <si>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</si>
  <si>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</si>
  <si>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</si>
  <si>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</si>
  <si>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</si>
  <si>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</si>
  <si>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</si>
  <si>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</si>
  <si>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</si>
  <si>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</si>
  <si>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</si>
  <si>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</si>
  <si>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</si>
  <si>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</si>
  <si>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</si>
  <si>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</si>
  <si>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</si>
  <si>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</si>
  <si>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</si>
  <si>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</si>
  <si>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</si>
  <si>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</si>
  <si>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</si>
  <si>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</si>
  <si>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</si>
  <si>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</si>
  <si>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</si>
  <si>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</si>
  <si>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</si>
  <si>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</si>
  <si>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</si>
  <si>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</si>
  <si>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</si>
  <si>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</si>
  <si>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</si>
  <si>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</si>
  <si>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</si>
  <si>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</si>
  <si>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</si>
  <si>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</si>
  <si>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</si>
  <si>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</si>
  <si>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</si>
  <si>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</si>
  <si>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</si>
  <si>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</si>
  <si>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</si>
  <si>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</si>
  <si>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</si>
  <si>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</si>
  <si>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</si>
  <si>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</si>
  <si>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</si>
  <si>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</si>
  <si>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</si>
  <si>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</si>
  <si>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</si>
  <si>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</si>
  <si>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</si>
  <si>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</si>
  <si>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</si>
  <si>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</si>
  <si>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</si>
  <si>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</si>
  <si>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</si>
  <si>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</si>
  <si>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</si>
  <si>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</si>
  <si>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</si>
  <si>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</si>
  <si>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</si>
  <si>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</si>
  <si>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</si>
  <si>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</si>
  <si>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</si>
  <si>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</si>
  <si>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</si>
  <si>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</si>
  <si>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</si>
  <si>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</si>
  <si>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</si>
  <si>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</si>
  <si>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</si>
  <si>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</si>
  <si>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</si>
  <si>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</si>
  <si>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</si>
  <si>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</si>
  <si>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</si>
  <si>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</si>
  <si>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</si>
  <si>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</si>
  <si>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</si>
  <si>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</si>
  <si>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</si>
  <si>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</si>
  <si>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</si>
  <si>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</si>
  <si>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</si>
  <si>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</si>
  <si>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</si>
  <si>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</si>
  <si>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</si>
  <si>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</si>
  <si>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</si>
  <si>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</si>
  <si>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</si>
  <si>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</si>
  <si>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</si>
  <si>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</si>
  <si>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</si>
  <si>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</si>
  <si>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</si>
  <si>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</si>
  <si>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</si>
  <si>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</si>
  <si>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</si>
  <si>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</si>
  <si>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</si>
  <si>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</si>
  <si>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</si>
  <si>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</si>
  <si>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</si>
  <si>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</si>
  <si>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</si>
  <si>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</si>
  <si>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</si>
  <si>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</si>
  <si>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</si>
  <si>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</si>
  <si>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</si>
  <si>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</si>
  <si>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</si>
  <si>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</si>
  <si>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</si>
  <si>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</si>
  <si>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</si>
  <si>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</si>
  <si>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</si>
  <si>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</si>
  <si>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</si>
  <si>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</si>
  <si>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</si>
  <si>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</si>
  <si>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</si>
  <si>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</si>
  <si>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</si>
  <si>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</si>
  <si>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</si>
  <si>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</si>
  <si>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</si>
  <si>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</si>
  <si>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</si>
  <si>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</si>
  <si>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</si>
  <si>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</si>
  <si>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</si>
  <si>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</si>
  <si>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</si>
  <si>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</si>
  <si>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</si>
  <si>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</si>
  <si>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</si>
  <si>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</si>
  <si>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</si>
  <si>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</si>
  <si>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</si>
  <si>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</si>
  <si>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</si>
  <si>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</si>
  <si>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</si>
  <si>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</si>
  <si>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</si>
  <si>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</si>
  <si>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</si>
  <si>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</si>
  <si>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</si>
  <si>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</si>
  <si>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</si>
  <si>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</si>
  <si>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</si>
  <si>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</si>
  <si>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</si>
  <si>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</si>
  <si>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</si>
  <si>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</si>
  <si>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</si>
  <si>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</si>
  <si>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</si>
  <si>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</si>
  <si>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</si>
  <si>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</si>
  <si>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</si>
  <si>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</si>
  <si>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</si>
  <si>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</si>
  <si>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</si>
  <si>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</si>
  <si>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</si>
  <si>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</si>
  <si>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</si>
  <si>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</si>
  <si>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</si>
  <si>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</si>
  <si>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</si>
  <si>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</si>
  <si>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</si>
  <si>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</si>
  <si>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</si>
  <si>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</si>
  <si>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</si>
  <si>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</si>
  <si>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</si>
  <si>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</si>
  <si>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</si>
  <si>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</si>
  <si>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</si>
  <si>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</si>
  <si>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</si>
  <si>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</si>
  <si>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</si>
  <si>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</si>
  <si>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</si>
  <si>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</si>
  <si>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</si>
  <si>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</si>
  <si>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</si>
  <si>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</si>
  <si>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</si>
  <si>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</si>
  <si>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</si>
  <si>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</si>
  <si>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</si>
  <si>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</si>
  <si>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</si>
  <si>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</si>
  <si>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</si>
  <si>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</si>
  <si>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</si>
  <si>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</si>
  <si>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</si>
  <si>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</si>
  <si>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</si>
  <si>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</si>
  <si>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</si>
  <si>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</si>
  <si>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</si>
  <si>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</si>
  <si>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</si>
  <si>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</si>
  <si>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</si>
  <si>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</si>
  <si>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</si>
  <si>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</si>
  <si>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</si>
  <si>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</si>
  <si>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</si>
  <si>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</si>
  <si>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</si>
  <si>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</si>
  <si>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</si>
  <si>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</si>
  <si>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</si>
  <si>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</si>
  <si>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</si>
  <si>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</si>
  <si>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</si>
  <si>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</si>
  <si>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</si>
  <si>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</si>
  <si>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</si>
  <si>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</si>
  <si>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</si>
  <si>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</si>
  <si>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</si>
  <si>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</si>
  <si>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</si>
  <si>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</si>
  <si>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</si>
  <si>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</si>
  <si>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</si>
  <si>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</si>
  <si>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</si>
  <si>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</si>
  <si>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</si>
  <si>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</si>
  <si>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</si>
  <si>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</si>
  <si>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</si>
  <si>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</si>
  <si>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</si>
  <si>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</si>
  <si>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</si>
  <si>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</si>
  <si>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</si>
  <si>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</si>
  <si>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</si>
  <si>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</si>
  <si>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</si>
  <si>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</si>
  <si>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</si>
  <si>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</si>
  <si>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</si>
  <si>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</si>
  <si>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</si>
  <si>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</si>
  <si>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</si>
  <si>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</si>
  <si>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</si>
  <si>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</si>
  <si>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</si>
  <si>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</si>
  <si>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</si>
  <si>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</si>
  <si>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</si>
  <si>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</si>
  <si>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</si>
  <si>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</si>
  <si>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</si>
  <si>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</si>
  <si>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</si>
  <si>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</si>
  <si>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</si>
  <si>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</si>
  <si>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</si>
  <si>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</si>
  <si>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</si>
  <si>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</si>
  <si>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</si>
  <si>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</si>
  <si>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</si>
  <si>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</si>
  <si>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</si>
  <si>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</si>
  <si>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</si>
  <si>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</si>
  <si>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</si>
  <si>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</si>
  <si>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</si>
  <si>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</si>
  <si>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</si>
  <si>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</si>
  <si>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</si>
  <si>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</si>
  <si>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</si>
  <si>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</si>
  <si>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</si>
  <si>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</si>
  <si>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</si>
  <si>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</si>
  <si>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</si>
  <si>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</si>
  <si>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</si>
  <si>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</si>
  <si>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</si>
  <si>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</si>
  <si>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</si>
  <si>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</si>
  <si>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</si>
  <si>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</si>
  <si>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</si>
  <si>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</si>
  <si>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</si>
  <si>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</si>
  <si>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</si>
  <si>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</si>
  <si>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</si>
  <si>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</si>
  <si>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</si>
  <si>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</si>
  <si>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</si>
  <si>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</si>
  <si>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</si>
  <si>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</si>
  <si>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</si>
  <si>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</si>
  <si>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</si>
  <si>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</si>
  <si>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</si>
  <si>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</si>
  <si>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</si>
  <si>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</si>
  <si>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</si>
  <si>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</si>
  <si>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</si>
  <si>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</si>
  <si>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</si>
  <si>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</si>
  <si>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</si>
  <si>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</si>
  <si>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</si>
  <si>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</si>
  <si>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</si>
  <si>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</si>
  <si>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</si>
  <si>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</si>
  <si>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</si>
  <si>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</si>
  <si>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</si>
  <si>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</si>
  <si>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</si>
  <si>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</si>
  <si>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</si>
  <si>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</si>
  <si>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</si>
  <si>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</si>
  <si>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</si>
  <si>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</si>
  <si>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</si>
  <si>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</si>
  <si>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</si>
  <si>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</si>
  <si>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</si>
  <si>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</si>
  <si>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</si>
  <si>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</si>
  <si>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</si>
  <si>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</si>
  <si>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</si>
  <si>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</si>
  <si>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</si>
  <si>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</si>
  <si>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</si>
  <si>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</si>
  <si>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</si>
  <si>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</si>
  <si>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</si>
  <si>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</si>
  <si>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</si>
  <si>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</si>
  <si>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</si>
  <si>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</si>
  <si>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</si>
  <si>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</si>
  <si>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</si>
  <si>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</si>
  <si>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</si>
  <si>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</si>
  <si>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</si>
  <si>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</si>
  <si>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</si>
  <si>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</si>
  <si>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</si>
  <si>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</si>
  <si>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</si>
  <si>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</si>
  <si>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</si>
  <si>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</si>
  <si>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</si>
  <si>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</si>
  <si>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</si>
  <si>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</si>
  <si>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</si>
  <si>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</si>
  <si>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</si>
  <si>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</si>
  <si>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</si>
  <si>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</si>
  <si>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</si>
  <si>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</si>
  <si>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</si>
  <si>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</si>
  <si>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</si>
  <si>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</si>
  <si>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</si>
  <si>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</si>
  <si>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</si>
  <si>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</si>
  <si>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</si>
  <si>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</si>
  <si>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</si>
  <si>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</si>
  <si>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</si>
  <si>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</si>
  <si>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</si>
  <si>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</si>
  <si>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</si>
  <si>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</si>
  <si>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</si>
  <si>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</si>
  <si>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</si>
  <si>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</si>
  <si>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</si>
  <si>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</si>
  <si>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</si>
  <si>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</si>
  <si>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</si>
  <si>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</si>
  <si>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</si>
  <si>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</si>
  <si>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</si>
  <si>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</si>
  <si>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</si>
  <si>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</si>
  <si>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</si>
  <si>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</si>
  <si>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</si>
  <si>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</si>
  <si>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</si>
  <si>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</si>
  <si>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</si>
  <si>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</si>
  <si>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</si>
  <si>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</si>
  <si>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</si>
  <si>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</si>
  <si>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</si>
  <si>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</si>
  <si>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</si>
  <si>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</si>
  <si>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</si>
  <si>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</si>
  <si>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</si>
  <si>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</si>
  <si>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</si>
  <si>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</si>
  <si>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</si>
  <si>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</si>
  <si>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</si>
  <si>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</si>
  <si>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</si>
  <si>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</si>
  <si>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</si>
  <si>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</si>
  <si>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</si>
  <si>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</si>
  <si>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</si>
  <si>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</si>
  <si>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</si>
  <si>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</si>
  <si>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</si>
  <si>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</si>
  <si>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</si>
  <si>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</si>
  <si>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</si>
  <si>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</si>
  <si>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</si>
  <si>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</si>
  <si>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</si>
  <si>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</si>
  <si>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</si>
  <si>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</si>
  <si>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</si>
  <si>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</si>
  <si>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</si>
  <si>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</si>
  <si>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</si>
  <si>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</si>
  <si>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</si>
  <si>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</si>
  <si>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</si>
  <si>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</si>
  <si>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</si>
  <si>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</si>
  <si>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</si>
  <si>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</si>
  <si>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</si>
  <si>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</si>
  <si>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</si>
  <si>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</si>
  <si>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</si>
  <si>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</si>
  <si>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</si>
  <si>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</si>
  <si>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</si>
  <si>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</si>
  <si>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</si>
  <si>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</si>
  <si>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</si>
  <si>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</si>
  <si>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</si>
  <si>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</si>
  <si>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</si>
  <si>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</si>
  <si>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</si>
  <si>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</si>
  <si>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</si>
  <si>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</si>
  <si>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</si>
  <si>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</si>
  <si>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</si>
  <si>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</si>
  <si>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</si>
  <si>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</si>
  <si>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</si>
  <si>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</si>
  <si>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</si>
  <si>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</si>
  <si>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</si>
  <si>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</si>
  <si>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</si>
  <si>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</si>
  <si>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</si>
  <si>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</si>
  <si>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</si>
  <si>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</si>
  <si>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</si>
  <si>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</si>
  <si>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</si>
  <si>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</si>
  <si>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</si>
  <si>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</si>
  <si>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</si>
  <si>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</si>
  <si>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</si>
  <si>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</si>
  <si>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</si>
  <si>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</si>
  <si>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</si>
  <si>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</si>
  <si>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</si>
  <si>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</si>
  <si>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</si>
  <si>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</si>
  <si>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</si>
  <si>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</si>
  <si>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</si>
  <si>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</si>
  <si>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</si>
  <si>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</si>
  <si>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</si>
  <si>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</si>
  <si>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</si>
  <si>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</si>
  <si>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</si>
  <si>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</si>
  <si>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</si>
  <si>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</si>
  <si>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</si>
  <si>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</si>
  <si>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</si>
  <si>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</si>
  <si>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</si>
  <si>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</si>
  <si>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</si>
  <si>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</si>
  <si>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</si>
  <si>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</si>
  <si>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</si>
  <si>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</si>
  <si>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</si>
  <si>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</si>
  <si>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</si>
  <si>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</si>
  <si>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</si>
  <si>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</si>
  <si>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</si>
  <si>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</si>
  <si>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</si>
  <si>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</si>
  <si>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</si>
  <si>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</si>
  <si>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</si>
  <si>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</si>
  <si>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</si>
  <si>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</si>
  <si>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</si>
  <si>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</si>
  <si>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</si>
  <si>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</si>
  <si>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</si>
  <si>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</si>
  <si>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</si>
  <si>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</si>
  <si>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</si>
  <si>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</si>
  <si>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</si>
  <si>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</si>
  <si>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</si>
  <si>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</si>
  <si>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</si>
  <si>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</si>
  <si>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</si>
  <si>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</si>
  <si>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</si>
  <si>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</si>
  <si>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</si>
  <si>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</si>
  <si>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</si>
  <si>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</si>
  <si>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</si>
  <si>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</si>
  <si>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</si>
  <si>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</si>
  <si>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</si>
  <si>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</si>
  <si>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</si>
  <si>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</si>
  <si>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</si>
  <si>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</si>
  <si>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</si>
  <si>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</si>
  <si>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</si>
  <si>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</si>
  <si>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</si>
  <si>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</si>
  <si>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</si>
  <si>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</si>
  <si>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</si>
  <si>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</si>
  <si>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</si>
  <si>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</si>
  <si>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</si>
  <si>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</si>
  <si>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</si>
  <si>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</si>
  <si>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</si>
  <si>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</si>
  <si>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</si>
  <si>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</si>
  <si>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</si>
  <si>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</si>
  <si>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</si>
  <si>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</si>
  <si>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</si>
  <si>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</si>
  <si>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</si>
  <si>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</si>
  <si>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</si>
  <si>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</si>
  <si>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</si>
  <si>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</si>
  <si>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</si>
  <si>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</si>
  <si>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</si>
  <si>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</si>
  <si>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</si>
  <si>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</si>
  <si>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</si>
  <si>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</si>
  <si>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</si>
  <si>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</si>
  <si>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</si>
  <si>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</si>
  <si>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</si>
  <si>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</si>
  <si>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</si>
  <si>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</si>
  <si>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</si>
  <si>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</si>
  <si>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</si>
  <si>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</si>
  <si>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</si>
  <si>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</si>
  <si>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</si>
  <si>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</si>
  <si>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</si>
  <si>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</si>
  <si>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</si>
  <si>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</si>
  <si>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</si>
  <si>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</si>
  <si>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</si>
  <si>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</si>
  <si>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</si>
  <si>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</si>
  <si>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</si>
  <si>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</si>
  <si>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</si>
  <si>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</si>
  <si>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</si>
  <si>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</si>
  <si>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</si>
  <si>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</si>
  <si>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</si>
  <si>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</si>
  <si>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</si>
  <si>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</si>
  <si>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</si>
  <si>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</si>
  <si>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</si>
  <si>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</si>
  <si>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</si>
  <si>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</si>
  <si>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</si>
  <si>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</si>
  <si>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</si>
  <si>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</si>
  <si>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PAC - ANTICIPO marzo 2018</t>
  </si>
  <si>
    <t>DEPARTAMENTOS - PAC- anticipo marzo 2018</t>
  </si>
  <si>
    <t>DISTRITOS Y MUNICIPIOS CERTIFICADOS - PAC - anticipo marzo 2018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</si>
</sst>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85" fontId="36" fillId="0" borderId="11" xfId="49" applyNumberFormat="1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2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2" borderId="30" xfId="49" applyNumberFormat="1" applyFont="1" applyFill="1" applyBorder="1" applyAlignment="1">
      <alignment horizontal="center" vertical="center" wrapText="1"/>
    </xf>
    <xf numFmtId="185" fontId="9" fillId="42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2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34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G25" sqref="G25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2.57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3" t="s">
        <v>60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20.25">
      <c r="A5" s="173" t="s">
        <v>1259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4" t="s">
        <v>122</v>
      </c>
      <c r="B7" s="165" t="s">
        <v>1255</v>
      </c>
      <c r="C7" s="177" t="s">
        <v>1</v>
      </c>
      <c r="D7" s="163" t="s">
        <v>1251</v>
      </c>
      <c r="E7" s="163"/>
      <c r="F7" s="163"/>
      <c r="G7" s="163"/>
      <c r="H7" s="163"/>
      <c r="I7" s="163"/>
      <c r="J7" s="163"/>
      <c r="K7" s="168" t="s">
        <v>94</v>
      </c>
      <c r="L7" s="168" t="s">
        <v>95</v>
      </c>
      <c r="M7" s="180" t="s">
        <v>2</v>
      </c>
      <c r="N7" s="170" t="s">
        <v>97</v>
      </c>
    </row>
    <row r="8" spans="1:14" s="24" customFormat="1" ht="41.25" customHeight="1">
      <c r="A8" s="175"/>
      <c r="B8" s="166"/>
      <c r="C8" s="178"/>
      <c r="D8" s="182" t="s">
        <v>1252</v>
      </c>
      <c r="E8" s="182"/>
      <c r="F8" s="182"/>
      <c r="G8" s="183" t="s">
        <v>1254</v>
      </c>
      <c r="H8" s="184"/>
      <c r="I8" s="184"/>
      <c r="J8" s="164" t="s">
        <v>1235</v>
      </c>
      <c r="K8" s="169"/>
      <c r="L8" s="169"/>
      <c r="M8" s="181"/>
      <c r="N8" s="171"/>
    </row>
    <row r="9" spans="1:14" ht="41.25" customHeight="1">
      <c r="A9" s="176"/>
      <c r="B9" s="167"/>
      <c r="C9" s="179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64"/>
      <c r="K9" s="169"/>
      <c r="L9" s="169"/>
      <c r="M9" s="181"/>
      <c r="N9" s="172"/>
    </row>
    <row r="10" spans="1:14" ht="27.75" customHeight="1">
      <c r="A10" s="113"/>
      <c r="B10" s="123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4" s="8" customFormat="1" ht="15.75">
      <c r="A11" s="161">
        <v>91</v>
      </c>
      <c r="B11" s="161"/>
      <c r="C11" s="33" t="s">
        <v>20</v>
      </c>
      <c r="D11" s="61"/>
      <c r="E11" s="61">
        <v>201955476</v>
      </c>
      <c r="F11" s="61">
        <f>SUM(D11:E11)</f>
        <v>201955476</v>
      </c>
      <c r="G11" s="61">
        <v>155119255</v>
      </c>
      <c r="H11" s="61"/>
      <c r="I11" s="61">
        <f>SUM(G11:H11)</f>
        <v>155119255</v>
      </c>
      <c r="J11" s="66">
        <f>+I11+F11</f>
        <v>357074731</v>
      </c>
      <c r="K11" s="65"/>
      <c r="L11" s="32"/>
      <c r="M11" s="155">
        <v>0</v>
      </c>
      <c r="N11" s="65">
        <f>+M11+J11</f>
        <v>357074731</v>
      </c>
    </row>
    <row r="12" spans="1:14" s="8" customFormat="1" ht="15">
      <c r="A12" s="162">
        <v>5</v>
      </c>
      <c r="B12" s="162"/>
      <c r="C12" s="33" t="s">
        <v>4</v>
      </c>
      <c r="D12" s="61"/>
      <c r="E12" s="61">
        <v>629928580</v>
      </c>
      <c r="F12" s="61">
        <f aca="true" t="shared" si="0" ref="F12:F42">SUM(D12:E12)</f>
        <v>629928580</v>
      </c>
      <c r="G12" s="61">
        <v>4294745665</v>
      </c>
      <c r="H12" s="61"/>
      <c r="I12" s="61">
        <f aca="true" t="shared" si="1" ref="I12:I42">SUM(G12:H12)</f>
        <v>4294745665</v>
      </c>
      <c r="J12" s="66">
        <f aca="true" t="shared" si="2" ref="J12:J42">+I12+F12</f>
        <v>4924674245</v>
      </c>
      <c r="K12" s="65"/>
      <c r="L12" s="32"/>
      <c r="M12" s="155">
        <v>0</v>
      </c>
      <c r="N12" s="65">
        <f aca="true" t="shared" si="3" ref="N12:N42">+M12+J12</f>
        <v>4924674245</v>
      </c>
    </row>
    <row r="13" spans="1:14" s="8" customFormat="1" ht="15">
      <c r="A13" s="162">
        <v>81</v>
      </c>
      <c r="B13" s="162"/>
      <c r="C13" s="33" t="s">
        <v>17</v>
      </c>
      <c r="D13" s="61"/>
      <c r="E13" s="61">
        <v>68735146</v>
      </c>
      <c r="F13" s="61">
        <f t="shared" si="0"/>
        <v>68735146</v>
      </c>
      <c r="G13" s="61">
        <v>636196461</v>
      </c>
      <c r="H13" s="61"/>
      <c r="I13" s="61">
        <f t="shared" si="1"/>
        <v>636196461</v>
      </c>
      <c r="J13" s="66">
        <f t="shared" si="2"/>
        <v>704931607</v>
      </c>
      <c r="K13" s="65"/>
      <c r="L13" s="32"/>
      <c r="M13" s="155">
        <v>0</v>
      </c>
      <c r="N13" s="65">
        <f t="shared" si="3"/>
        <v>704931607</v>
      </c>
    </row>
    <row r="14" spans="1:14" s="8" customFormat="1" ht="15">
      <c r="A14" s="162">
        <v>8</v>
      </c>
      <c r="B14" s="162"/>
      <c r="C14" s="33" t="s">
        <v>82</v>
      </c>
      <c r="D14" s="61"/>
      <c r="E14" s="61">
        <v>145306637</v>
      </c>
      <c r="F14" s="61">
        <f t="shared" si="0"/>
        <v>145306637</v>
      </c>
      <c r="G14" s="61">
        <v>1077902818</v>
      </c>
      <c r="H14" s="61"/>
      <c r="I14" s="61">
        <f t="shared" si="1"/>
        <v>1077902818</v>
      </c>
      <c r="J14" s="66">
        <f t="shared" si="2"/>
        <v>1223209455</v>
      </c>
      <c r="K14" s="65"/>
      <c r="L14" s="32"/>
      <c r="M14" s="155">
        <v>0</v>
      </c>
      <c r="N14" s="65">
        <f t="shared" si="3"/>
        <v>1223209455</v>
      </c>
    </row>
    <row r="15" spans="1:14" s="8" customFormat="1" ht="15">
      <c r="A15" s="162">
        <v>13</v>
      </c>
      <c r="B15" s="162"/>
      <c r="C15" s="33" t="s">
        <v>80</v>
      </c>
      <c r="D15" s="61"/>
      <c r="E15" s="61">
        <v>228802485</v>
      </c>
      <c r="F15" s="61">
        <f t="shared" si="0"/>
        <v>228802485</v>
      </c>
      <c r="G15" s="61">
        <v>2333120125</v>
      </c>
      <c r="H15" s="61"/>
      <c r="I15" s="61">
        <f t="shared" si="1"/>
        <v>2333120125</v>
      </c>
      <c r="J15" s="66">
        <f t="shared" si="2"/>
        <v>2561922610</v>
      </c>
      <c r="K15" s="65"/>
      <c r="L15" s="32"/>
      <c r="M15" s="155">
        <v>0</v>
      </c>
      <c r="N15" s="65">
        <f t="shared" si="3"/>
        <v>2561922610</v>
      </c>
    </row>
    <row r="16" spans="1:14" s="8" customFormat="1" ht="15">
      <c r="A16" s="162">
        <v>15</v>
      </c>
      <c r="B16" s="162"/>
      <c r="C16" s="33" t="s">
        <v>84</v>
      </c>
      <c r="D16" s="61"/>
      <c r="E16" s="61">
        <v>265631065</v>
      </c>
      <c r="F16" s="61">
        <f t="shared" si="0"/>
        <v>265631065</v>
      </c>
      <c r="G16" s="61">
        <v>1958781520</v>
      </c>
      <c r="H16" s="61"/>
      <c r="I16" s="61">
        <f t="shared" si="1"/>
        <v>1958781520</v>
      </c>
      <c r="J16" s="66">
        <f t="shared" si="2"/>
        <v>2224412585</v>
      </c>
      <c r="K16" s="65"/>
      <c r="L16" s="32"/>
      <c r="M16" s="155">
        <v>0</v>
      </c>
      <c r="N16" s="65">
        <f t="shared" si="3"/>
        <v>2224412585</v>
      </c>
    </row>
    <row r="17" spans="1:14" s="8" customFormat="1" ht="15">
      <c r="A17" s="162">
        <v>17</v>
      </c>
      <c r="B17" s="162"/>
      <c r="C17" s="33" t="s">
        <v>5</v>
      </c>
      <c r="D17" s="61"/>
      <c r="E17" s="61">
        <v>1991808660</v>
      </c>
      <c r="F17" s="61">
        <f t="shared" si="0"/>
        <v>1991808660</v>
      </c>
      <c r="G17" s="61">
        <v>1167545129</v>
      </c>
      <c r="H17" s="61"/>
      <c r="I17" s="61">
        <f t="shared" si="1"/>
        <v>1167545129</v>
      </c>
      <c r="J17" s="66">
        <f t="shared" si="2"/>
        <v>3159353789</v>
      </c>
      <c r="K17" s="65"/>
      <c r="L17" s="32"/>
      <c r="M17" s="155">
        <v>0</v>
      </c>
      <c r="N17" s="65">
        <f t="shared" si="3"/>
        <v>3159353789</v>
      </c>
    </row>
    <row r="18" spans="1:14" s="8" customFormat="1" ht="15">
      <c r="A18" s="162">
        <v>18</v>
      </c>
      <c r="B18" s="162"/>
      <c r="C18" s="33" t="s">
        <v>86</v>
      </c>
      <c r="D18" s="61"/>
      <c r="E18" s="61">
        <v>403583334</v>
      </c>
      <c r="F18" s="61">
        <f t="shared" si="0"/>
        <v>403583334</v>
      </c>
      <c r="G18" s="61">
        <v>653090813</v>
      </c>
      <c r="H18" s="61"/>
      <c r="I18" s="61">
        <f t="shared" si="1"/>
        <v>653090813</v>
      </c>
      <c r="J18" s="66">
        <f t="shared" si="2"/>
        <v>1056674147</v>
      </c>
      <c r="K18" s="65"/>
      <c r="L18" s="32"/>
      <c r="M18" s="155">
        <v>0</v>
      </c>
      <c r="N18" s="65">
        <f t="shared" si="3"/>
        <v>1056674147</v>
      </c>
    </row>
    <row r="19" spans="1:14" s="8" customFormat="1" ht="15">
      <c r="A19" s="162">
        <v>85</v>
      </c>
      <c r="B19" s="162"/>
      <c r="C19" s="33" t="s">
        <v>18</v>
      </c>
      <c r="D19" s="61"/>
      <c r="E19" s="61">
        <v>167283633</v>
      </c>
      <c r="F19" s="61">
        <f t="shared" si="0"/>
        <v>167283633</v>
      </c>
      <c r="G19" s="61">
        <v>576769237</v>
      </c>
      <c r="H19" s="61"/>
      <c r="I19" s="61">
        <f t="shared" si="1"/>
        <v>576769237</v>
      </c>
      <c r="J19" s="66">
        <f t="shared" si="2"/>
        <v>744052870</v>
      </c>
      <c r="K19" s="65"/>
      <c r="L19" s="32"/>
      <c r="M19" s="155">
        <v>0</v>
      </c>
      <c r="N19" s="65">
        <f t="shared" si="3"/>
        <v>744052870</v>
      </c>
    </row>
    <row r="20" spans="1:14" s="8" customFormat="1" ht="15">
      <c r="A20" s="162">
        <v>19</v>
      </c>
      <c r="B20" s="162"/>
      <c r="C20" s="33" t="s">
        <v>6</v>
      </c>
      <c r="D20" s="61"/>
      <c r="E20" s="61">
        <v>37153496682</v>
      </c>
      <c r="F20" s="61">
        <f t="shared" si="0"/>
        <v>37153496682</v>
      </c>
      <c r="G20" s="61">
        <v>2387792429</v>
      </c>
      <c r="H20" s="61"/>
      <c r="I20" s="61">
        <f t="shared" si="1"/>
        <v>2387792429</v>
      </c>
      <c r="J20" s="66">
        <f t="shared" si="2"/>
        <v>39541289111</v>
      </c>
      <c r="K20" s="65"/>
      <c r="L20" s="32"/>
      <c r="M20" s="155">
        <v>0</v>
      </c>
      <c r="N20" s="65">
        <f t="shared" si="3"/>
        <v>39541289111</v>
      </c>
    </row>
    <row r="21" spans="1:14" s="8" customFormat="1" ht="15">
      <c r="A21" s="162">
        <v>20</v>
      </c>
      <c r="B21" s="162"/>
      <c r="C21" s="33" t="s">
        <v>7</v>
      </c>
      <c r="D21" s="61"/>
      <c r="E21" s="61">
        <v>163651457</v>
      </c>
      <c r="F21" s="61">
        <f t="shared" si="0"/>
        <v>163651457</v>
      </c>
      <c r="G21" s="61">
        <v>1456073652</v>
      </c>
      <c r="H21" s="61"/>
      <c r="I21" s="61">
        <f t="shared" si="1"/>
        <v>1456073652</v>
      </c>
      <c r="J21" s="66">
        <f t="shared" si="2"/>
        <v>1619725109</v>
      </c>
      <c r="K21" s="65"/>
      <c r="L21" s="32"/>
      <c r="M21" s="155">
        <v>0</v>
      </c>
      <c r="N21" s="65">
        <f t="shared" si="3"/>
        <v>1619725109</v>
      </c>
    </row>
    <row r="22" spans="1:14" s="8" customFormat="1" ht="15">
      <c r="A22" s="162">
        <v>27</v>
      </c>
      <c r="B22" s="162"/>
      <c r="C22" s="33" t="s">
        <v>87</v>
      </c>
      <c r="D22" s="61"/>
      <c r="E22" s="61">
        <v>88211999</v>
      </c>
      <c r="F22" s="61">
        <f t="shared" si="0"/>
        <v>88211999</v>
      </c>
      <c r="G22" s="61">
        <v>925389047</v>
      </c>
      <c r="H22" s="61"/>
      <c r="I22" s="61">
        <f t="shared" si="1"/>
        <v>925389047</v>
      </c>
      <c r="J22" s="66">
        <f t="shared" si="2"/>
        <v>1013601046</v>
      </c>
      <c r="K22" s="65"/>
      <c r="L22" s="32"/>
      <c r="M22" s="155">
        <v>0</v>
      </c>
      <c r="N22" s="65">
        <f t="shared" si="3"/>
        <v>1013601046</v>
      </c>
    </row>
    <row r="23" spans="1:14" s="8" customFormat="1" ht="15">
      <c r="A23" s="162">
        <v>23</v>
      </c>
      <c r="B23" s="162"/>
      <c r="C23" s="34" t="s">
        <v>83</v>
      </c>
      <c r="D23" s="61"/>
      <c r="E23" s="61">
        <v>173240341</v>
      </c>
      <c r="F23" s="61">
        <f t="shared" si="0"/>
        <v>173240341</v>
      </c>
      <c r="G23" s="61">
        <v>2497470601</v>
      </c>
      <c r="H23" s="61"/>
      <c r="I23" s="61">
        <f t="shared" si="1"/>
        <v>2497470601</v>
      </c>
      <c r="J23" s="66">
        <f t="shared" si="2"/>
        <v>2670710942</v>
      </c>
      <c r="K23" s="65"/>
      <c r="L23" s="32"/>
      <c r="M23" s="155">
        <v>0</v>
      </c>
      <c r="N23" s="65">
        <f t="shared" si="3"/>
        <v>2670710942</v>
      </c>
    </row>
    <row r="24" spans="1:14" s="8" customFormat="1" ht="15">
      <c r="A24" s="162">
        <v>25</v>
      </c>
      <c r="B24" s="162"/>
      <c r="C24" s="33" t="s">
        <v>8</v>
      </c>
      <c r="D24" s="61"/>
      <c r="E24" s="61">
        <v>296435148</v>
      </c>
      <c r="F24" s="61">
        <f t="shared" si="0"/>
        <v>296435148</v>
      </c>
      <c r="G24" s="61">
        <v>2648316571</v>
      </c>
      <c r="H24" s="61"/>
      <c r="I24" s="61">
        <f t="shared" si="1"/>
        <v>2648316571</v>
      </c>
      <c r="J24" s="66">
        <f t="shared" si="2"/>
        <v>2944751719</v>
      </c>
      <c r="K24" s="65"/>
      <c r="L24" s="32"/>
      <c r="M24" s="155">
        <v>0</v>
      </c>
      <c r="N24" s="65">
        <f t="shared" si="3"/>
        <v>2944751719</v>
      </c>
    </row>
    <row r="25" spans="1:14" s="8" customFormat="1" ht="15">
      <c r="A25" s="162">
        <v>94</v>
      </c>
      <c r="B25" s="162"/>
      <c r="C25" s="33" t="s">
        <v>90</v>
      </c>
      <c r="D25" s="61"/>
      <c r="E25" s="61">
        <v>545316228</v>
      </c>
      <c r="F25" s="61">
        <f t="shared" si="0"/>
        <v>545316228</v>
      </c>
      <c r="G25" s="61">
        <v>77591840</v>
      </c>
      <c r="H25" s="61"/>
      <c r="I25" s="61">
        <f t="shared" si="1"/>
        <v>77591840</v>
      </c>
      <c r="J25" s="66">
        <f t="shared" si="2"/>
        <v>622908068</v>
      </c>
      <c r="K25" s="65"/>
      <c r="L25" s="32"/>
      <c r="M25" s="155">
        <v>0</v>
      </c>
      <c r="N25" s="65">
        <f t="shared" si="3"/>
        <v>622908068</v>
      </c>
    </row>
    <row r="26" spans="1:14" s="8" customFormat="1" ht="15">
      <c r="A26" s="162">
        <v>95</v>
      </c>
      <c r="B26" s="162"/>
      <c r="C26" s="33" t="s">
        <v>21</v>
      </c>
      <c r="D26" s="61"/>
      <c r="E26" s="61">
        <v>271222919</v>
      </c>
      <c r="F26" s="61">
        <f t="shared" si="0"/>
        <v>271222919</v>
      </c>
      <c r="G26" s="61">
        <v>194358760</v>
      </c>
      <c r="H26" s="61"/>
      <c r="I26" s="61">
        <f t="shared" si="1"/>
        <v>194358760</v>
      </c>
      <c r="J26" s="66">
        <f t="shared" si="2"/>
        <v>465581679</v>
      </c>
      <c r="K26" s="65"/>
      <c r="L26" s="32"/>
      <c r="M26" s="155">
        <v>0</v>
      </c>
      <c r="N26" s="65">
        <f t="shared" si="3"/>
        <v>465581679</v>
      </c>
    </row>
    <row r="27" spans="1:14" s="8" customFormat="1" ht="15">
      <c r="A27" s="162">
        <v>41</v>
      </c>
      <c r="B27" s="162"/>
      <c r="C27" s="33" t="s">
        <v>9</v>
      </c>
      <c r="D27" s="61"/>
      <c r="E27" s="61">
        <v>438306238</v>
      </c>
      <c r="F27" s="61">
        <f t="shared" si="0"/>
        <v>438306238</v>
      </c>
      <c r="G27" s="61">
        <v>1425443195</v>
      </c>
      <c r="H27" s="61"/>
      <c r="I27" s="61">
        <f t="shared" si="1"/>
        <v>1425443195</v>
      </c>
      <c r="J27" s="66">
        <f t="shared" si="2"/>
        <v>1863749433</v>
      </c>
      <c r="K27" s="65"/>
      <c r="L27" s="32"/>
      <c r="M27" s="155">
        <v>0</v>
      </c>
      <c r="N27" s="65">
        <f t="shared" si="3"/>
        <v>1863749433</v>
      </c>
    </row>
    <row r="28" spans="1:14" s="8" customFormat="1" ht="15">
      <c r="A28" s="162">
        <v>44</v>
      </c>
      <c r="B28" s="162"/>
      <c r="C28" s="35" t="s">
        <v>78</v>
      </c>
      <c r="D28" s="61"/>
      <c r="E28" s="61">
        <v>233991888</v>
      </c>
      <c r="F28" s="61">
        <f t="shared" si="0"/>
        <v>233991888</v>
      </c>
      <c r="G28" s="61">
        <v>603464099</v>
      </c>
      <c r="H28" s="61"/>
      <c r="I28" s="61">
        <f t="shared" si="1"/>
        <v>603464099</v>
      </c>
      <c r="J28" s="66">
        <f t="shared" si="2"/>
        <v>837455987</v>
      </c>
      <c r="K28" s="65"/>
      <c r="L28" s="32"/>
      <c r="M28" s="155">
        <v>0</v>
      </c>
      <c r="N28" s="65">
        <f t="shared" si="3"/>
        <v>837455987</v>
      </c>
    </row>
    <row r="29" spans="1:14" s="8" customFormat="1" ht="15">
      <c r="A29" s="162">
        <v>47</v>
      </c>
      <c r="B29" s="162"/>
      <c r="C29" s="33" t="s">
        <v>10</v>
      </c>
      <c r="D29" s="61"/>
      <c r="E29" s="61">
        <v>154580352</v>
      </c>
      <c r="F29" s="61">
        <f t="shared" si="0"/>
        <v>154580352</v>
      </c>
      <c r="G29" s="61">
        <v>2021093460</v>
      </c>
      <c r="H29" s="61"/>
      <c r="I29" s="61">
        <f t="shared" si="1"/>
        <v>2021093460</v>
      </c>
      <c r="J29" s="66">
        <f t="shared" si="2"/>
        <v>2175673812</v>
      </c>
      <c r="K29" s="65"/>
      <c r="L29" s="32"/>
      <c r="M29" s="155">
        <v>0</v>
      </c>
      <c r="N29" s="65">
        <f t="shared" si="3"/>
        <v>2175673812</v>
      </c>
    </row>
    <row r="30" spans="1:14" s="8" customFormat="1" ht="15">
      <c r="A30" s="162">
        <v>50</v>
      </c>
      <c r="B30" s="162"/>
      <c r="C30" s="33" t="s">
        <v>11</v>
      </c>
      <c r="D30" s="61"/>
      <c r="E30" s="61">
        <v>332217601</v>
      </c>
      <c r="F30" s="61">
        <f t="shared" si="0"/>
        <v>332217601</v>
      </c>
      <c r="G30" s="61">
        <v>878207048</v>
      </c>
      <c r="H30" s="61"/>
      <c r="I30" s="61">
        <f t="shared" si="1"/>
        <v>878207048</v>
      </c>
      <c r="J30" s="66">
        <f t="shared" si="2"/>
        <v>1210424649</v>
      </c>
      <c r="K30" s="65"/>
      <c r="L30" s="32"/>
      <c r="M30" s="155">
        <v>0</v>
      </c>
      <c r="N30" s="65">
        <f t="shared" si="3"/>
        <v>1210424649</v>
      </c>
    </row>
    <row r="31" spans="1:14" s="8" customFormat="1" ht="15">
      <c r="A31" s="162">
        <v>52</v>
      </c>
      <c r="B31" s="162"/>
      <c r="C31" s="35" t="s">
        <v>12</v>
      </c>
      <c r="D31" s="61"/>
      <c r="E31" s="61">
        <v>294592838</v>
      </c>
      <c r="F31" s="61">
        <f t="shared" si="0"/>
        <v>294592838</v>
      </c>
      <c r="G31" s="61">
        <v>2040364942</v>
      </c>
      <c r="H31" s="61"/>
      <c r="I31" s="61">
        <f t="shared" si="1"/>
        <v>2040364942</v>
      </c>
      <c r="J31" s="66">
        <f t="shared" si="2"/>
        <v>2334957780</v>
      </c>
      <c r="K31" s="65"/>
      <c r="L31" s="32"/>
      <c r="M31" s="155">
        <v>0</v>
      </c>
      <c r="N31" s="65">
        <f t="shared" si="3"/>
        <v>2334957780</v>
      </c>
    </row>
    <row r="32" spans="1:14" s="8" customFormat="1" ht="15">
      <c r="A32" s="162">
        <v>54</v>
      </c>
      <c r="B32" s="162"/>
      <c r="C32" s="35" t="s">
        <v>119</v>
      </c>
      <c r="D32" s="61"/>
      <c r="E32" s="61">
        <v>174533113</v>
      </c>
      <c r="F32" s="61">
        <f t="shared" si="0"/>
        <v>174533113</v>
      </c>
      <c r="G32" s="61">
        <v>1466127053</v>
      </c>
      <c r="H32" s="61"/>
      <c r="I32" s="61">
        <f t="shared" si="1"/>
        <v>1466127053</v>
      </c>
      <c r="J32" s="66">
        <f t="shared" si="2"/>
        <v>1640660166</v>
      </c>
      <c r="K32" s="65"/>
      <c r="L32" s="32"/>
      <c r="M32" s="155">
        <v>0</v>
      </c>
      <c r="N32" s="65">
        <f t="shared" si="3"/>
        <v>1640660166</v>
      </c>
    </row>
    <row r="33" spans="1:14" s="8" customFormat="1" ht="15">
      <c r="A33" s="162">
        <v>86</v>
      </c>
      <c r="B33" s="162"/>
      <c r="C33" s="33" t="s">
        <v>19</v>
      </c>
      <c r="D33" s="61"/>
      <c r="E33" s="61">
        <v>325580823</v>
      </c>
      <c r="F33" s="61">
        <f t="shared" si="0"/>
        <v>325580823</v>
      </c>
      <c r="G33" s="61">
        <v>871048814</v>
      </c>
      <c r="H33" s="61"/>
      <c r="I33" s="61">
        <f t="shared" si="1"/>
        <v>871048814</v>
      </c>
      <c r="J33" s="66">
        <f t="shared" si="2"/>
        <v>1196629637</v>
      </c>
      <c r="K33" s="65"/>
      <c r="L33" s="32"/>
      <c r="M33" s="155">
        <v>0</v>
      </c>
      <c r="N33" s="65">
        <f t="shared" si="3"/>
        <v>1196629637</v>
      </c>
    </row>
    <row r="34" spans="1:14" s="8" customFormat="1" ht="15">
      <c r="A34" s="162">
        <v>63</v>
      </c>
      <c r="B34" s="162"/>
      <c r="C34" s="33" t="s">
        <v>88</v>
      </c>
      <c r="D34" s="61"/>
      <c r="E34" s="61">
        <v>144232075</v>
      </c>
      <c r="F34" s="61">
        <f t="shared" si="0"/>
        <v>144232075</v>
      </c>
      <c r="G34" s="61">
        <v>519398364</v>
      </c>
      <c r="H34" s="61"/>
      <c r="I34" s="61">
        <f t="shared" si="1"/>
        <v>519398364</v>
      </c>
      <c r="J34" s="66">
        <f t="shared" si="2"/>
        <v>663630439</v>
      </c>
      <c r="K34" s="65"/>
      <c r="L34" s="32"/>
      <c r="M34" s="155">
        <v>0</v>
      </c>
      <c r="N34" s="65">
        <f t="shared" si="3"/>
        <v>663630439</v>
      </c>
    </row>
    <row r="35" spans="1:14" s="8" customFormat="1" ht="15">
      <c r="A35" s="162">
        <v>66</v>
      </c>
      <c r="B35" s="162"/>
      <c r="C35" s="33" t="s">
        <v>13</v>
      </c>
      <c r="D35" s="61"/>
      <c r="E35" s="61">
        <v>106204559</v>
      </c>
      <c r="F35" s="61">
        <f t="shared" si="0"/>
        <v>106204559</v>
      </c>
      <c r="G35" s="61">
        <v>541833500</v>
      </c>
      <c r="H35" s="61"/>
      <c r="I35" s="61">
        <f t="shared" si="1"/>
        <v>541833500</v>
      </c>
      <c r="J35" s="66">
        <f t="shared" si="2"/>
        <v>648038059</v>
      </c>
      <c r="K35" s="65"/>
      <c r="L35" s="32"/>
      <c r="M35" s="155">
        <v>0</v>
      </c>
      <c r="N35" s="65">
        <f t="shared" si="3"/>
        <v>648038059</v>
      </c>
    </row>
    <row r="36" spans="1:14" s="8" customFormat="1" ht="15">
      <c r="A36" s="162">
        <v>88</v>
      </c>
      <c r="B36" s="162"/>
      <c r="C36" s="33" t="s">
        <v>81</v>
      </c>
      <c r="D36" s="61"/>
      <c r="E36" s="61">
        <v>7598020</v>
      </c>
      <c r="F36" s="61">
        <f t="shared" si="0"/>
        <v>7598020</v>
      </c>
      <c r="G36" s="61">
        <v>90549836</v>
      </c>
      <c r="H36" s="61"/>
      <c r="I36" s="61">
        <f t="shared" si="1"/>
        <v>90549836</v>
      </c>
      <c r="J36" s="66">
        <f t="shared" si="2"/>
        <v>98147856</v>
      </c>
      <c r="K36" s="65"/>
      <c r="L36" s="32"/>
      <c r="M36" s="155">
        <v>0</v>
      </c>
      <c r="N36" s="65">
        <f t="shared" si="3"/>
        <v>98147856</v>
      </c>
    </row>
    <row r="37" spans="1:14" s="8" customFormat="1" ht="15">
      <c r="A37" s="162">
        <v>68</v>
      </c>
      <c r="B37" s="162"/>
      <c r="C37" s="33" t="s">
        <v>14</v>
      </c>
      <c r="D37" s="61"/>
      <c r="E37" s="61">
        <v>247390366</v>
      </c>
      <c r="F37" s="61">
        <f t="shared" si="0"/>
        <v>247390366</v>
      </c>
      <c r="G37" s="61">
        <v>1878454361</v>
      </c>
      <c r="H37" s="61"/>
      <c r="I37" s="61">
        <f t="shared" si="1"/>
        <v>1878454361</v>
      </c>
      <c r="J37" s="66">
        <f t="shared" si="2"/>
        <v>2125844727</v>
      </c>
      <c r="K37" s="65"/>
      <c r="L37" s="32"/>
      <c r="M37" s="155">
        <v>0</v>
      </c>
      <c r="N37" s="65">
        <f t="shared" si="3"/>
        <v>2125844727</v>
      </c>
    </row>
    <row r="38" spans="1:14" s="8" customFormat="1" ht="15">
      <c r="A38" s="162">
        <v>70</v>
      </c>
      <c r="B38" s="162"/>
      <c r="C38" s="33" t="s">
        <v>15</v>
      </c>
      <c r="D38" s="61"/>
      <c r="E38" s="61">
        <v>124637160</v>
      </c>
      <c r="F38" s="61">
        <f t="shared" si="0"/>
        <v>124637160</v>
      </c>
      <c r="G38" s="61">
        <v>1700275806</v>
      </c>
      <c r="H38" s="61"/>
      <c r="I38" s="61">
        <f t="shared" si="1"/>
        <v>1700275806</v>
      </c>
      <c r="J38" s="66">
        <f t="shared" si="2"/>
        <v>1824912966</v>
      </c>
      <c r="K38" s="65"/>
      <c r="L38" s="32"/>
      <c r="M38" s="155">
        <v>0</v>
      </c>
      <c r="N38" s="65">
        <f t="shared" si="3"/>
        <v>1824912966</v>
      </c>
    </row>
    <row r="39" spans="1:14" s="8" customFormat="1" ht="15">
      <c r="A39" s="162">
        <v>73</v>
      </c>
      <c r="B39" s="162"/>
      <c r="C39" s="33" t="s">
        <v>16</v>
      </c>
      <c r="D39" s="61"/>
      <c r="E39" s="61">
        <v>202837584</v>
      </c>
      <c r="F39" s="61">
        <f t="shared" si="0"/>
        <v>202837584</v>
      </c>
      <c r="G39" s="61">
        <v>1841512941</v>
      </c>
      <c r="H39" s="61"/>
      <c r="I39" s="61">
        <f t="shared" si="1"/>
        <v>1841512941</v>
      </c>
      <c r="J39" s="66">
        <f t="shared" si="2"/>
        <v>2044350525</v>
      </c>
      <c r="K39" s="65"/>
      <c r="L39" s="32"/>
      <c r="M39" s="155">
        <v>0</v>
      </c>
      <c r="N39" s="65">
        <f t="shared" si="3"/>
        <v>2044350525</v>
      </c>
    </row>
    <row r="40" spans="1:14" s="8" customFormat="1" ht="15">
      <c r="A40" s="162">
        <v>76</v>
      </c>
      <c r="B40" s="162"/>
      <c r="C40" s="35" t="s">
        <v>120</v>
      </c>
      <c r="D40" s="61"/>
      <c r="E40" s="61">
        <v>215589971</v>
      </c>
      <c r="F40" s="61">
        <f t="shared" si="0"/>
        <v>215589971</v>
      </c>
      <c r="G40" s="61">
        <v>1513498122</v>
      </c>
      <c r="H40" s="61"/>
      <c r="I40" s="61">
        <f t="shared" si="1"/>
        <v>1513498122</v>
      </c>
      <c r="J40" s="66">
        <f t="shared" si="2"/>
        <v>1729088093</v>
      </c>
      <c r="K40" s="65"/>
      <c r="L40" s="32"/>
      <c r="M40" s="155">
        <v>0</v>
      </c>
      <c r="N40" s="65">
        <f t="shared" si="3"/>
        <v>1729088093</v>
      </c>
    </row>
    <row r="41" spans="1:14" s="8" customFormat="1" ht="15">
      <c r="A41" s="162">
        <v>97</v>
      </c>
      <c r="B41" s="162"/>
      <c r="C41" s="33" t="s">
        <v>91</v>
      </c>
      <c r="D41" s="61"/>
      <c r="E41" s="61">
        <v>574622416</v>
      </c>
      <c r="F41" s="61">
        <f t="shared" si="0"/>
        <v>574622416</v>
      </c>
      <c r="G41" s="61">
        <v>72118750</v>
      </c>
      <c r="H41" s="61"/>
      <c r="I41" s="61">
        <f t="shared" si="1"/>
        <v>72118750</v>
      </c>
      <c r="J41" s="66">
        <f t="shared" si="2"/>
        <v>646741166</v>
      </c>
      <c r="K41" s="65"/>
      <c r="L41" s="32"/>
      <c r="M41" s="155">
        <v>0</v>
      </c>
      <c r="N41" s="65">
        <f t="shared" si="3"/>
        <v>646741166</v>
      </c>
    </row>
    <row r="42" spans="1:14" s="8" customFormat="1" ht="15">
      <c r="A42" s="162">
        <v>99</v>
      </c>
      <c r="B42" s="162"/>
      <c r="C42" s="33" t="s">
        <v>22</v>
      </c>
      <c r="D42" s="61"/>
      <c r="E42" s="61">
        <v>221896409</v>
      </c>
      <c r="F42" s="61">
        <f t="shared" si="0"/>
        <v>221896409</v>
      </c>
      <c r="G42" s="61">
        <v>117283074</v>
      </c>
      <c r="H42" s="61"/>
      <c r="I42" s="61">
        <f t="shared" si="1"/>
        <v>117283074</v>
      </c>
      <c r="J42" s="66">
        <f t="shared" si="2"/>
        <v>339179483</v>
      </c>
      <c r="K42" s="65"/>
      <c r="L42" s="32"/>
      <c r="M42" s="155">
        <v>0</v>
      </c>
      <c r="N42" s="65">
        <f t="shared" si="3"/>
        <v>339179483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 aca="true" t="shared" si="4" ref="E44:N44">SUM(E11:E43)</f>
        <v>46593421203</v>
      </c>
      <c r="F44" s="56">
        <f t="shared" si="4"/>
        <v>46593421203</v>
      </c>
      <c r="G44" s="56">
        <f>SUM(G11:G42)</f>
        <v>40620937288</v>
      </c>
      <c r="H44" s="56">
        <f>SUM(H11:H42)</f>
        <v>0</v>
      </c>
      <c r="I44" s="56">
        <f t="shared" si="4"/>
        <v>40620937288</v>
      </c>
      <c r="J44" s="56">
        <f t="shared" si="4"/>
        <v>87214358491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87214358491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357074731</v>
      </c>
    </row>
  </sheetData>
  <sheetProtection/>
  <autoFilter ref="A9:N42"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1">
      <pane xSplit="3" ySplit="10" topLeftCell="D1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51" sqref="D51"/>
    </sheetView>
  </sheetViews>
  <sheetFormatPr defaultColWidth="11.421875" defaultRowHeight="12.75"/>
  <cols>
    <col min="1" max="1" width="11.421875" style="129" customWidth="1"/>
    <col min="2" max="2" width="9.140625" style="129" hidden="1" customWidth="1"/>
    <col min="3" max="3" width="23.8515625" style="128" customWidth="1"/>
    <col min="4" max="4" width="22.140625" style="50" customWidth="1"/>
    <col min="5" max="5" width="23.421875" style="50" customWidth="1"/>
    <col min="6" max="6" width="23.140625" style="50" customWidth="1"/>
    <col min="7" max="7" width="24.57421875" style="50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8" customWidth="1"/>
    <col min="13" max="13" width="24.57421875" style="128" customWidth="1"/>
    <col min="14" max="14" width="55.7109375" style="128" customWidth="1"/>
    <col min="15" max="16384" width="11.421875" style="128" customWidth="1"/>
  </cols>
  <sheetData>
    <row r="1" spans="1:11" ht="15.75">
      <c r="A1" s="126" t="s">
        <v>59</v>
      </c>
      <c r="B1" s="126"/>
      <c r="C1" s="1"/>
      <c r="D1" s="127"/>
      <c r="E1" s="127"/>
      <c r="F1" s="127"/>
      <c r="G1" s="127"/>
      <c r="H1" s="13"/>
      <c r="I1" s="13"/>
      <c r="J1" s="13"/>
      <c r="K1" s="13"/>
    </row>
    <row r="2" spans="1:11" ht="15.75">
      <c r="A2" s="126" t="s">
        <v>67</v>
      </c>
      <c r="B2" s="126"/>
      <c r="C2" s="1"/>
      <c r="D2" s="127"/>
      <c r="E2" s="127"/>
      <c r="F2" s="127"/>
      <c r="G2" s="127"/>
      <c r="H2" s="13"/>
      <c r="I2" s="13"/>
      <c r="J2" s="13"/>
      <c r="K2" s="13"/>
    </row>
    <row r="3" spans="3:11" ht="15.75">
      <c r="C3" s="1"/>
      <c r="D3" s="127"/>
      <c r="E3" s="127"/>
      <c r="F3" s="127"/>
      <c r="G3" s="127"/>
      <c r="H3" s="13"/>
      <c r="I3" s="13"/>
      <c r="J3" s="13"/>
      <c r="K3" s="13"/>
    </row>
    <row r="4" spans="1:13" ht="15.75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1" t="s">
        <v>1260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1" ht="16.5" thickBot="1">
      <c r="A6" s="130"/>
      <c r="B6" s="130"/>
      <c r="C6" s="11"/>
      <c r="D6" s="131"/>
      <c r="E6" s="131"/>
      <c r="F6" s="131"/>
      <c r="G6" s="131"/>
      <c r="H6" s="132"/>
      <c r="I6" s="132"/>
      <c r="J6" s="132"/>
      <c r="K6" s="132"/>
    </row>
    <row r="7" spans="1:14" ht="16.5" customHeight="1">
      <c r="A7" s="185" t="s">
        <v>0</v>
      </c>
      <c r="B7" s="165" t="s">
        <v>1255</v>
      </c>
      <c r="C7" s="188" t="s">
        <v>69</v>
      </c>
      <c r="D7" s="163" t="s">
        <v>1245</v>
      </c>
      <c r="E7" s="163"/>
      <c r="F7" s="163"/>
      <c r="G7" s="163"/>
      <c r="H7" s="163"/>
      <c r="I7" s="163"/>
      <c r="J7" s="163"/>
      <c r="K7" s="198" t="s">
        <v>96</v>
      </c>
      <c r="L7" s="195" t="s">
        <v>2</v>
      </c>
      <c r="M7" s="170" t="s">
        <v>97</v>
      </c>
      <c r="N7" s="192" t="s">
        <v>118</v>
      </c>
    </row>
    <row r="8" spans="1:14" ht="32.25" customHeight="1">
      <c r="A8" s="186"/>
      <c r="B8" s="166"/>
      <c r="C8" s="189"/>
      <c r="D8" s="182" t="s">
        <v>1252</v>
      </c>
      <c r="E8" s="182"/>
      <c r="F8" s="182"/>
      <c r="G8" s="183" t="s">
        <v>1254</v>
      </c>
      <c r="H8" s="184"/>
      <c r="I8" s="184"/>
      <c r="J8" s="164" t="s">
        <v>1246</v>
      </c>
      <c r="K8" s="199"/>
      <c r="L8" s="196"/>
      <c r="M8" s="171"/>
      <c r="N8" s="193"/>
    </row>
    <row r="9" spans="1:14" ht="37.5" customHeight="1" thickBot="1">
      <c r="A9" s="187"/>
      <c r="B9" s="167"/>
      <c r="C9" s="190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64"/>
      <c r="K9" s="200"/>
      <c r="L9" s="197"/>
      <c r="M9" s="201"/>
      <c r="N9" s="194"/>
    </row>
    <row r="10" spans="1:14" ht="19.5" customHeight="1">
      <c r="A10" s="133"/>
      <c r="B10" s="134"/>
      <c r="C10" s="135"/>
      <c r="D10" s="136" t="s">
        <v>61</v>
      </c>
      <c r="E10" s="136" t="s">
        <v>62</v>
      </c>
      <c r="F10" s="136" t="s">
        <v>1238</v>
      </c>
      <c r="G10" s="136" t="s">
        <v>1239</v>
      </c>
      <c r="H10" s="136" t="s">
        <v>63</v>
      </c>
      <c r="I10" s="136" t="s">
        <v>1240</v>
      </c>
      <c r="J10" s="136" t="s">
        <v>1241</v>
      </c>
      <c r="K10" s="136" t="s">
        <v>1242</v>
      </c>
      <c r="L10" s="136" t="s">
        <v>93</v>
      </c>
      <c r="M10" s="136" t="s">
        <v>1244</v>
      </c>
      <c r="N10" s="137"/>
    </row>
    <row r="11" spans="1:14" s="140" customFormat="1" ht="15">
      <c r="A11" s="119">
        <v>11001</v>
      </c>
      <c r="B11" s="124"/>
      <c r="C11" s="30" t="s">
        <v>98</v>
      </c>
      <c r="D11" s="61">
        <v>0</v>
      </c>
      <c r="E11" s="61">
        <v>0</v>
      </c>
      <c r="F11" s="61">
        <f>SUM(D11:E11)</f>
        <v>0</v>
      </c>
      <c r="G11" s="61">
        <v>7282101335</v>
      </c>
      <c r="H11" s="61"/>
      <c r="I11" s="156">
        <f>SUM(G11:H11)</f>
        <v>7282101335</v>
      </c>
      <c r="J11" s="138">
        <f>+I11+F11</f>
        <v>7282101335</v>
      </c>
      <c r="K11" s="54"/>
      <c r="L11" s="59"/>
      <c r="M11" s="54">
        <f>SUM(J11:L11)</f>
        <v>7282101335</v>
      </c>
      <c r="N11" s="139"/>
    </row>
    <row r="12" spans="1:14" s="140" customFormat="1" ht="15">
      <c r="A12" s="119">
        <v>8001</v>
      </c>
      <c r="B12" s="124"/>
      <c r="C12" s="30" t="s">
        <v>75</v>
      </c>
      <c r="D12" s="61">
        <v>0</v>
      </c>
      <c r="E12" s="61">
        <v>143486851</v>
      </c>
      <c r="F12" s="61">
        <f aca="true" t="shared" si="0" ref="F12:F73">SUM(D12:E12)</f>
        <v>143486851</v>
      </c>
      <c r="G12" s="61">
        <v>1837493789</v>
      </c>
      <c r="H12" s="61"/>
      <c r="I12" s="156">
        <f aca="true" t="shared" si="1" ref="I12:I73">SUM(G12:H12)</f>
        <v>1837493789</v>
      </c>
      <c r="J12" s="138">
        <f aca="true" t="shared" si="2" ref="J12:J73">+I12+F12</f>
        <v>1980980640</v>
      </c>
      <c r="K12" s="54"/>
      <c r="L12" s="54"/>
      <c r="M12" s="54">
        <f aca="true" t="shared" si="3" ref="M12:M73">SUM(J12:L12)</f>
        <v>1980980640</v>
      </c>
      <c r="N12" s="139"/>
    </row>
    <row r="13" spans="1:14" s="140" customFormat="1" ht="15">
      <c r="A13" s="119">
        <v>13001</v>
      </c>
      <c r="B13" s="124"/>
      <c r="C13" s="30" t="s">
        <v>76</v>
      </c>
      <c r="D13" s="61">
        <v>0</v>
      </c>
      <c r="E13" s="61">
        <v>177317749</v>
      </c>
      <c r="F13" s="61">
        <f t="shared" si="0"/>
        <v>177317749</v>
      </c>
      <c r="G13" s="61">
        <v>1183541099</v>
      </c>
      <c r="H13" s="61"/>
      <c r="I13" s="156">
        <f t="shared" si="1"/>
        <v>1183541099</v>
      </c>
      <c r="J13" s="138">
        <f t="shared" si="2"/>
        <v>1360858848</v>
      </c>
      <c r="K13" s="54"/>
      <c r="L13" s="54"/>
      <c r="M13" s="54">
        <f t="shared" si="3"/>
        <v>1360858848</v>
      </c>
      <c r="N13" s="141" t="s">
        <v>1228</v>
      </c>
    </row>
    <row r="14" spans="1:14" s="140" customFormat="1" ht="15">
      <c r="A14" s="119">
        <v>47001</v>
      </c>
      <c r="B14" s="124"/>
      <c r="C14" s="30" t="s">
        <v>77</v>
      </c>
      <c r="D14" s="61">
        <v>0</v>
      </c>
      <c r="E14" s="61">
        <v>100571267</v>
      </c>
      <c r="F14" s="61">
        <f t="shared" si="0"/>
        <v>100571267</v>
      </c>
      <c r="G14" s="61">
        <v>814114408</v>
      </c>
      <c r="H14" s="61"/>
      <c r="I14" s="156">
        <f t="shared" si="1"/>
        <v>814114408</v>
      </c>
      <c r="J14" s="138">
        <f t="shared" si="2"/>
        <v>914685675</v>
      </c>
      <c r="K14" s="54"/>
      <c r="L14" s="54"/>
      <c r="M14" s="54">
        <f t="shared" si="3"/>
        <v>914685675</v>
      </c>
      <c r="N14" s="139"/>
    </row>
    <row r="15" spans="1:14" s="140" customFormat="1" ht="15">
      <c r="A15" s="119">
        <v>63001</v>
      </c>
      <c r="B15" s="124"/>
      <c r="C15" s="30" t="s">
        <v>41</v>
      </c>
      <c r="D15" s="61">
        <v>0</v>
      </c>
      <c r="E15" s="61">
        <v>129670828</v>
      </c>
      <c r="F15" s="61">
        <f t="shared" si="0"/>
        <v>129670828</v>
      </c>
      <c r="G15" s="61">
        <v>426801048</v>
      </c>
      <c r="H15" s="61"/>
      <c r="I15" s="156">
        <f t="shared" si="1"/>
        <v>426801048</v>
      </c>
      <c r="J15" s="138">
        <f t="shared" si="2"/>
        <v>556471876</v>
      </c>
      <c r="K15" s="54"/>
      <c r="L15" s="54"/>
      <c r="M15" s="54">
        <f t="shared" si="3"/>
        <v>556471876</v>
      </c>
      <c r="N15" s="139"/>
    </row>
    <row r="16" spans="1:14" s="140" customFormat="1" ht="15">
      <c r="A16" s="119">
        <v>68081</v>
      </c>
      <c r="B16" s="124"/>
      <c r="C16" s="30" t="s">
        <v>74</v>
      </c>
      <c r="D16" s="61">
        <v>0</v>
      </c>
      <c r="E16" s="61">
        <v>49899825</v>
      </c>
      <c r="F16" s="61">
        <f t="shared" si="0"/>
        <v>49899825</v>
      </c>
      <c r="G16" s="61">
        <v>358698155</v>
      </c>
      <c r="H16" s="61"/>
      <c r="I16" s="156">
        <f t="shared" si="1"/>
        <v>358698155</v>
      </c>
      <c r="J16" s="138">
        <f t="shared" si="2"/>
        <v>408597980</v>
      </c>
      <c r="K16" s="54"/>
      <c r="L16" s="54"/>
      <c r="M16" s="54">
        <f t="shared" si="3"/>
        <v>408597980</v>
      </c>
      <c r="N16" s="139"/>
    </row>
    <row r="17" spans="1:14" s="140" customFormat="1" ht="15">
      <c r="A17" s="119">
        <v>5088</v>
      </c>
      <c r="B17" s="124"/>
      <c r="C17" s="52" t="s">
        <v>25</v>
      </c>
      <c r="D17" s="61">
        <v>0</v>
      </c>
      <c r="E17" s="61">
        <v>86937596</v>
      </c>
      <c r="F17" s="61">
        <f t="shared" si="0"/>
        <v>86937596</v>
      </c>
      <c r="G17" s="61">
        <v>427858461</v>
      </c>
      <c r="H17" s="61"/>
      <c r="I17" s="156">
        <f t="shared" si="1"/>
        <v>427858461</v>
      </c>
      <c r="J17" s="138">
        <f t="shared" si="2"/>
        <v>514796057</v>
      </c>
      <c r="K17" s="54"/>
      <c r="L17" s="54"/>
      <c r="M17" s="54">
        <f t="shared" si="3"/>
        <v>514796057</v>
      </c>
      <c r="N17" s="139"/>
    </row>
    <row r="18" spans="1:14" s="140" customFormat="1" ht="15">
      <c r="A18" s="119">
        <v>68001</v>
      </c>
      <c r="B18" s="124"/>
      <c r="C18" s="30" t="s">
        <v>44</v>
      </c>
      <c r="D18" s="61">
        <v>0</v>
      </c>
      <c r="E18" s="61">
        <v>91031679</v>
      </c>
      <c r="F18" s="61">
        <f t="shared" si="0"/>
        <v>91031679</v>
      </c>
      <c r="G18" s="61">
        <v>701789481</v>
      </c>
      <c r="H18" s="61"/>
      <c r="I18" s="156">
        <f t="shared" si="1"/>
        <v>701789481</v>
      </c>
      <c r="J18" s="138">
        <f t="shared" si="2"/>
        <v>792821160</v>
      </c>
      <c r="K18" s="54"/>
      <c r="L18" s="54"/>
      <c r="M18" s="54">
        <f t="shared" si="3"/>
        <v>792821160</v>
      </c>
      <c r="N18" s="139"/>
    </row>
    <row r="19" spans="1:14" s="140" customFormat="1" ht="15">
      <c r="A19" s="119">
        <v>76109</v>
      </c>
      <c r="B19" s="124"/>
      <c r="C19" s="30" t="s">
        <v>47</v>
      </c>
      <c r="D19" s="61">
        <v>0</v>
      </c>
      <c r="E19" s="61">
        <v>41104835</v>
      </c>
      <c r="F19" s="61">
        <f t="shared" si="0"/>
        <v>41104835</v>
      </c>
      <c r="G19" s="61">
        <v>524434059</v>
      </c>
      <c r="H19" s="61"/>
      <c r="I19" s="156">
        <f t="shared" si="1"/>
        <v>524434059</v>
      </c>
      <c r="J19" s="138">
        <f t="shared" si="2"/>
        <v>565538894</v>
      </c>
      <c r="K19" s="54"/>
      <c r="L19" s="54"/>
      <c r="M19" s="54">
        <f t="shared" si="3"/>
        <v>565538894</v>
      </c>
      <c r="N19" s="141" t="s">
        <v>1227</v>
      </c>
    </row>
    <row r="20" spans="1:14" s="140" customFormat="1" ht="15">
      <c r="A20" s="119">
        <v>76111</v>
      </c>
      <c r="B20" s="124"/>
      <c r="C20" s="30" t="s">
        <v>48</v>
      </c>
      <c r="D20" s="61">
        <v>0</v>
      </c>
      <c r="E20" s="61">
        <v>34376387</v>
      </c>
      <c r="F20" s="61">
        <f t="shared" si="0"/>
        <v>34376387</v>
      </c>
      <c r="G20" s="61">
        <v>179391809</v>
      </c>
      <c r="H20" s="61"/>
      <c r="I20" s="156">
        <f t="shared" si="1"/>
        <v>179391809</v>
      </c>
      <c r="J20" s="138">
        <f t="shared" si="2"/>
        <v>213768196</v>
      </c>
      <c r="K20" s="54"/>
      <c r="L20" s="54"/>
      <c r="M20" s="54">
        <f t="shared" si="3"/>
        <v>213768196</v>
      </c>
      <c r="N20" s="139"/>
    </row>
    <row r="21" spans="1:14" s="140" customFormat="1" ht="15">
      <c r="A21" s="119">
        <v>76001</v>
      </c>
      <c r="B21" s="124"/>
      <c r="C21" s="30" t="s">
        <v>68</v>
      </c>
      <c r="D21" s="61">
        <v>0</v>
      </c>
      <c r="E21" s="61">
        <v>28371563449</v>
      </c>
      <c r="F21" s="61">
        <f t="shared" si="0"/>
        <v>28371563449</v>
      </c>
      <c r="G21" s="61">
        <v>1627504974</v>
      </c>
      <c r="H21" s="61"/>
      <c r="I21" s="156">
        <f t="shared" si="1"/>
        <v>1627504974</v>
      </c>
      <c r="J21" s="138">
        <f t="shared" si="2"/>
        <v>29999068423</v>
      </c>
      <c r="K21" s="54"/>
      <c r="L21" s="54"/>
      <c r="M21" s="54">
        <f t="shared" si="3"/>
        <v>29999068423</v>
      </c>
      <c r="N21" s="139"/>
    </row>
    <row r="22" spans="1:14" s="140" customFormat="1" ht="15">
      <c r="A22" s="119">
        <v>76147</v>
      </c>
      <c r="B22" s="124"/>
      <c r="C22" s="30" t="s">
        <v>49</v>
      </c>
      <c r="D22" s="61">
        <v>0</v>
      </c>
      <c r="E22" s="61">
        <v>47012140</v>
      </c>
      <c r="F22" s="61">
        <f t="shared" si="0"/>
        <v>47012140</v>
      </c>
      <c r="G22" s="61">
        <v>183364802</v>
      </c>
      <c r="H22" s="61"/>
      <c r="I22" s="156">
        <f t="shared" si="1"/>
        <v>183364802</v>
      </c>
      <c r="J22" s="138">
        <f t="shared" si="2"/>
        <v>230376942</v>
      </c>
      <c r="K22" s="54"/>
      <c r="L22" s="54"/>
      <c r="M22" s="54">
        <f t="shared" si="3"/>
        <v>230376942</v>
      </c>
      <c r="N22" s="139"/>
    </row>
    <row r="23" spans="1:14" s="140" customFormat="1" ht="15">
      <c r="A23" s="119">
        <v>47189</v>
      </c>
      <c r="B23" s="124"/>
      <c r="C23" s="31" t="s">
        <v>85</v>
      </c>
      <c r="D23" s="61">
        <v>0</v>
      </c>
      <c r="E23" s="61">
        <v>375000000</v>
      </c>
      <c r="F23" s="61">
        <f t="shared" si="0"/>
        <v>375000000</v>
      </c>
      <c r="G23" s="61">
        <v>237697398</v>
      </c>
      <c r="H23" s="61"/>
      <c r="I23" s="156">
        <f t="shared" si="1"/>
        <v>237697398</v>
      </c>
      <c r="J23" s="138">
        <f t="shared" si="2"/>
        <v>612697398</v>
      </c>
      <c r="K23" s="54"/>
      <c r="L23" s="54"/>
      <c r="M23" s="54">
        <f t="shared" si="3"/>
        <v>612697398</v>
      </c>
      <c r="N23" s="139"/>
    </row>
    <row r="24" spans="1:14" s="140" customFormat="1" ht="15">
      <c r="A24" s="119">
        <v>54001</v>
      </c>
      <c r="B24" s="124"/>
      <c r="C24" s="31" t="s">
        <v>99</v>
      </c>
      <c r="D24" s="61">
        <v>0</v>
      </c>
      <c r="E24" s="61">
        <v>108233799</v>
      </c>
      <c r="F24" s="61">
        <f t="shared" si="0"/>
        <v>108233799</v>
      </c>
      <c r="G24" s="61">
        <v>1044096255</v>
      </c>
      <c r="H24" s="61"/>
      <c r="I24" s="156">
        <f t="shared" si="1"/>
        <v>1044096255</v>
      </c>
      <c r="J24" s="138">
        <f t="shared" si="2"/>
        <v>1152330054</v>
      </c>
      <c r="K24" s="54"/>
      <c r="L24" s="54"/>
      <c r="M24" s="54">
        <f t="shared" si="3"/>
        <v>1152330054</v>
      </c>
      <c r="N24" s="139"/>
    </row>
    <row r="25" spans="1:14" s="140" customFormat="1" ht="15">
      <c r="A25" s="119">
        <v>66170</v>
      </c>
      <c r="B25" s="124"/>
      <c r="C25" s="30" t="s">
        <v>43</v>
      </c>
      <c r="D25" s="61">
        <v>0</v>
      </c>
      <c r="E25" s="61">
        <v>47505286</v>
      </c>
      <c r="F25" s="61">
        <f t="shared" si="0"/>
        <v>47505286</v>
      </c>
      <c r="G25" s="61">
        <v>267068334</v>
      </c>
      <c r="H25" s="61"/>
      <c r="I25" s="156">
        <f t="shared" si="1"/>
        <v>267068334</v>
      </c>
      <c r="J25" s="138">
        <f t="shared" si="2"/>
        <v>314573620</v>
      </c>
      <c r="K25" s="54"/>
      <c r="L25" s="54"/>
      <c r="M25" s="54">
        <f t="shared" si="3"/>
        <v>314573620</v>
      </c>
      <c r="N25" s="139"/>
    </row>
    <row r="26" spans="1:14" s="140" customFormat="1" ht="15">
      <c r="A26" s="119">
        <v>15238</v>
      </c>
      <c r="B26" s="124"/>
      <c r="C26" s="30" t="s">
        <v>28</v>
      </c>
      <c r="D26" s="61">
        <v>0</v>
      </c>
      <c r="E26" s="61">
        <v>41386595</v>
      </c>
      <c r="F26" s="61">
        <f t="shared" si="0"/>
        <v>41386595</v>
      </c>
      <c r="G26" s="61">
        <v>191746066</v>
      </c>
      <c r="H26" s="61"/>
      <c r="I26" s="156">
        <f t="shared" si="1"/>
        <v>191746066</v>
      </c>
      <c r="J26" s="138">
        <f t="shared" si="2"/>
        <v>233132661</v>
      </c>
      <c r="K26" s="54"/>
      <c r="L26" s="54"/>
      <c r="M26" s="54">
        <f t="shared" si="3"/>
        <v>233132661</v>
      </c>
      <c r="N26" s="139"/>
    </row>
    <row r="27" spans="1:14" s="140" customFormat="1" ht="15">
      <c r="A27" s="119">
        <v>5266</v>
      </c>
      <c r="B27" s="124"/>
      <c r="C27" s="30" t="s">
        <v>26</v>
      </c>
      <c r="D27" s="61">
        <v>0</v>
      </c>
      <c r="E27" s="61">
        <v>43542933</v>
      </c>
      <c r="F27" s="61">
        <f t="shared" si="0"/>
        <v>43542933</v>
      </c>
      <c r="G27" s="61">
        <v>165991302</v>
      </c>
      <c r="H27" s="61"/>
      <c r="I27" s="156">
        <f t="shared" si="1"/>
        <v>165991302</v>
      </c>
      <c r="J27" s="138">
        <f t="shared" si="2"/>
        <v>209534235</v>
      </c>
      <c r="K27" s="54"/>
      <c r="L27" s="54"/>
      <c r="M27" s="54">
        <f t="shared" si="3"/>
        <v>209534235</v>
      </c>
      <c r="N27" s="139"/>
    </row>
    <row r="28" spans="1:14" s="140" customFormat="1" ht="15">
      <c r="A28" s="119">
        <v>18001</v>
      </c>
      <c r="B28" s="124"/>
      <c r="C28" s="30" t="s">
        <v>31</v>
      </c>
      <c r="D28" s="61">
        <v>0</v>
      </c>
      <c r="E28" s="61">
        <v>79375570</v>
      </c>
      <c r="F28" s="61">
        <f t="shared" si="0"/>
        <v>79375570</v>
      </c>
      <c r="G28" s="61">
        <v>327071758</v>
      </c>
      <c r="H28" s="61"/>
      <c r="I28" s="156">
        <f t="shared" si="1"/>
        <v>327071758</v>
      </c>
      <c r="J28" s="138">
        <f t="shared" si="2"/>
        <v>406447328</v>
      </c>
      <c r="K28" s="54"/>
      <c r="L28" s="54"/>
      <c r="M28" s="54">
        <f t="shared" si="3"/>
        <v>406447328</v>
      </c>
      <c r="N28" s="139"/>
    </row>
    <row r="29" spans="1:14" s="140" customFormat="1" ht="15">
      <c r="A29" s="119">
        <v>68276</v>
      </c>
      <c r="B29" s="124"/>
      <c r="C29" s="30" t="s">
        <v>45</v>
      </c>
      <c r="D29" s="61">
        <v>0</v>
      </c>
      <c r="E29" s="61">
        <v>33322423</v>
      </c>
      <c r="F29" s="61">
        <f t="shared" si="0"/>
        <v>33322423</v>
      </c>
      <c r="G29" s="61">
        <v>306658486</v>
      </c>
      <c r="H29" s="61"/>
      <c r="I29" s="156">
        <f t="shared" si="1"/>
        <v>306658486</v>
      </c>
      <c r="J29" s="138">
        <f t="shared" si="2"/>
        <v>339980909</v>
      </c>
      <c r="K29" s="54"/>
      <c r="L29" s="54"/>
      <c r="M29" s="54">
        <f t="shared" si="3"/>
        <v>339980909</v>
      </c>
      <c r="N29" s="139"/>
    </row>
    <row r="30" spans="1:14" s="140" customFormat="1" ht="15">
      <c r="A30" s="119">
        <v>25290</v>
      </c>
      <c r="B30" s="124"/>
      <c r="C30" s="30" t="s">
        <v>100</v>
      </c>
      <c r="D30" s="61">
        <v>0</v>
      </c>
      <c r="E30" s="61">
        <v>40560417</v>
      </c>
      <c r="F30" s="61">
        <f t="shared" si="0"/>
        <v>40560417</v>
      </c>
      <c r="G30" s="61">
        <v>197213198</v>
      </c>
      <c r="H30" s="61"/>
      <c r="I30" s="156">
        <f t="shared" si="1"/>
        <v>197213198</v>
      </c>
      <c r="J30" s="138">
        <f t="shared" si="2"/>
        <v>237773615</v>
      </c>
      <c r="K30" s="54"/>
      <c r="L30" s="54"/>
      <c r="M30" s="54">
        <f t="shared" si="3"/>
        <v>237773615</v>
      </c>
      <c r="N30" s="139"/>
    </row>
    <row r="31" spans="1:14" s="140" customFormat="1" ht="15">
      <c r="A31" s="119">
        <v>25307</v>
      </c>
      <c r="B31" s="124"/>
      <c r="C31" s="30" t="s">
        <v>34</v>
      </c>
      <c r="D31" s="61">
        <v>0</v>
      </c>
      <c r="E31" s="61">
        <v>30254980</v>
      </c>
      <c r="F31" s="61">
        <f t="shared" si="0"/>
        <v>30254980</v>
      </c>
      <c r="G31" s="61">
        <v>124578880</v>
      </c>
      <c r="H31" s="61"/>
      <c r="I31" s="156">
        <f t="shared" si="1"/>
        <v>124578880</v>
      </c>
      <c r="J31" s="138">
        <f t="shared" si="2"/>
        <v>154833860</v>
      </c>
      <c r="K31" s="54"/>
      <c r="L31" s="54"/>
      <c r="M31" s="54">
        <f t="shared" si="3"/>
        <v>154833860</v>
      </c>
      <c r="N31" s="139"/>
    </row>
    <row r="32" spans="1:14" s="140" customFormat="1" ht="15">
      <c r="A32" s="119">
        <v>68307</v>
      </c>
      <c r="B32" s="124"/>
      <c r="C32" s="30" t="s">
        <v>101</v>
      </c>
      <c r="D32" s="61">
        <v>0</v>
      </c>
      <c r="E32" s="61">
        <v>31401968</v>
      </c>
      <c r="F32" s="61">
        <f t="shared" si="0"/>
        <v>31401968</v>
      </c>
      <c r="G32" s="61">
        <v>225099759</v>
      </c>
      <c r="H32" s="61"/>
      <c r="I32" s="156">
        <f t="shared" si="1"/>
        <v>225099759</v>
      </c>
      <c r="J32" s="138">
        <f t="shared" si="2"/>
        <v>256501727</v>
      </c>
      <c r="K32" s="54"/>
      <c r="L32" s="54"/>
      <c r="M32" s="54">
        <f t="shared" si="3"/>
        <v>256501727</v>
      </c>
      <c r="N32" s="139"/>
    </row>
    <row r="33" spans="1:14" s="140" customFormat="1" ht="15">
      <c r="A33" s="119">
        <v>73001</v>
      </c>
      <c r="B33" s="124"/>
      <c r="C33" s="30" t="s">
        <v>102</v>
      </c>
      <c r="D33" s="61">
        <v>0</v>
      </c>
      <c r="E33" s="61">
        <v>70016700</v>
      </c>
      <c r="F33" s="61">
        <f t="shared" si="0"/>
        <v>70016700</v>
      </c>
      <c r="G33" s="61">
        <v>844947360</v>
      </c>
      <c r="H33" s="61"/>
      <c r="I33" s="156">
        <f t="shared" si="1"/>
        <v>844947360</v>
      </c>
      <c r="J33" s="138">
        <f t="shared" si="2"/>
        <v>914964060</v>
      </c>
      <c r="K33" s="54"/>
      <c r="L33" s="54"/>
      <c r="M33" s="54">
        <f t="shared" si="3"/>
        <v>914964060</v>
      </c>
      <c r="N33" s="139"/>
    </row>
    <row r="34" spans="1:14" s="140" customFormat="1" ht="15">
      <c r="A34" s="119">
        <v>5360</v>
      </c>
      <c r="B34" s="124"/>
      <c r="C34" s="30" t="s">
        <v>103</v>
      </c>
      <c r="D34" s="61">
        <v>0</v>
      </c>
      <c r="E34" s="61">
        <v>49270550</v>
      </c>
      <c r="F34" s="61">
        <f t="shared" si="0"/>
        <v>49270550</v>
      </c>
      <c r="G34" s="61">
        <v>294996338</v>
      </c>
      <c r="H34" s="61"/>
      <c r="I34" s="156">
        <f t="shared" si="1"/>
        <v>294996338</v>
      </c>
      <c r="J34" s="138">
        <f t="shared" si="2"/>
        <v>344266888</v>
      </c>
      <c r="K34" s="54"/>
      <c r="L34" s="54"/>
      <c r="M34" s="54">
        <f t="shared" si="3"/>
        <v>344266888</v>
      </c>
      <c r="N34" s="139"/>
    </row>
    <row r="35" spans="1:14" s="140" customFormat="1" ht="15">
      <c r="A35" s="119">
        <v>23417</v>
      </c>
      <c r="B35" s="124"/>
      <c r="C35" s="30" t="s">
        <v>33</v>
      </c>
      <c r="D35" s="61">
        <v>0</v>
      </c>
      <c r="E35" s="61">
        <v>26628476</v>
      </c>
      <c r="F35" s="61">
        <f t="shared" si="0"/>
        <v>26628476</v>
      </c>
      <c r="G35" s="61">
        <v>317966005</v>
      </c>
      <c r="H35" s="61"/>
      <c r="I35" s="156">
        <f t="shared" si="1"/>
        <v>317966005</v>
      </c>
      <c r="J35" s="138">
        <f t="shared" si="2"/>
        <v>344594481</v>
      </c>
      <c r="K35" s="54"/>
      <c r="L35" s="54"/>
      <c r="M35" s="54">
        <f t="shared" si="3"/>
        <v>344594481</v>
      </c>
      <c r="N35" s="139"/>
    </row>
    <row r="36" spans="1:14" s="140" customFormat="1" ht="15">
      <c r="A36" s="119">
        <v>13430</v>
      </c>
      <c r="B36" s="124"/>
      <c r="C36" s="30" t="s">
        <v>104</v>
      </c>
      <c r="D36" s="61">
        <v>85000000</v>
      </c>
      <c r="E36" s="61">
        <v>33828579</v>
      </c>
      <c r="F36" s="61">
        <f t="shared" si="0"/>
        <v>118828579</v>
      </c>
      <c r="G36" s="61">
        <v>299002538</v>
      </c>
      <c r="H36" s="61"/>
      <c r="I36" s="156">
        <f t="shared" si="1"/>
        <v>299002538</v>
      </c>
      <c r="J36" s="138">
        <f t="shared" si="2"/>
        <v>417831117</v>
      </c>
      <c r="K36" s="54"/>
      <c r="L36" s="54"/>
      <c r="M36" s="54">
        <f t="shared" si="3"/>
        <v>417831117</v>
      </c>
      <c r="N36" s="139"/>
    </row>
    <row r="37" spans="1:14" s="140" customFormat="1" ht="15">
      <c r="A37" s="119">
        <v>44430</v>
      </c>
      <c r="B37" s="124"/>
      <c r="C37" s="30" t="s">
        <v>37</v>
      </c>
      <c r="D37" s="61">
        <v>0</v>
      </c>
      <c r="E37" s="61">
        <v>116592370</v>
      </c>
      <c r="F37" s="61">
        <f t="shared" si="0"/>
        <v>116592370</v>
      </c>
      <c r="G37" s="61">
        <v>349527651</v>
      </c>
      <c r="H37" s="61"/>
      <c r="I37" s="156">
        <f t="shared" si="1"/>
        <v>349527651</v>
      </c>
      <c r="J37" s="138">
        <f t="shared" si="2"/>
        <v>466120021</v>
      </c>
      <c r="K37" s="54"/>
      <c r="L37" s="54"/>
      <c r="M37" s="54">
        <f t="shared" si="3"/>
        <v>466120021</v>
      </c>
      <c r="N37" s="139"/>
    </row>
    <row r="38" spans="1:14" s="140" customFormat="1" ht="15">
      <c r="A38" s="119">
        <v>17001</v>
      </c>
      <c r="B38" s="124"/>
      <c r="C38" s="30" t="s">
        <v>30</v>
      </c>
      <c r="D38" s="61">
        <v>0</v>
      </c>
      <c r="E38" s="61">
        <v>264417120</v>
      </c>
      <c r="F38" s="61">
        <f t="shared" si="0"/>
        <v>264417120</v>
      </c>
      <c r="G38" s="61">
        <v>591030403</v>
      </c>
      <c r="H38" s="61"/>
      <c r="I38" s="156">
        <f t="shared" si="1"/>
        <v>591030403</v>
      </c>
      <c r="J38" s="138">
        <f t="shared" si="2"/>
        <v>855447523</v>
      </c>
      <c r="K38" s="54"/>
      <c r="L38" s="54"/>
      <c r="M38" s="54">
        <f t="shared" si="3"/>
        <v>855447523</v>
      </c>
      <c r="N38" s="139"/>
    </row>
    <row r="39" spans="1:14" s="140" customFormat="1" ht="15">
      <c r="A39" s="119">
        <v>5001</v>
      </c>
      <c r="B39" s="124"/>
      <c r="C39" s="30" t="s">
        <v>105</v>
      </c>
      <c r="D39" s="61">
        <v>0</v>
      </c>
      <c r="E39" s="61">
        <v>16901180685</v>
      </c>
      <c r="F39" s="61">
        <f t="shared" si="0"/>
        <v>16901180685</v>
      </c>
      <c r="G39" s="61">
        <v>2812540824</v>
      </c>
      <c r="H39" s="61"/>
      <c r="I39" s="156">
        <f t="shared" si="1"/>
        <v>2812540824</v>
      </c>
      <c r="J39" s="138">
        <f t="shared" si="2"/>
        <v>19713721509</v>
      </c>
      <c r="K39" s="54"/>
      <c r="L39" s="54"/>
      <c r="M39" s="54">
        <f t="shared" si="3"/>
        <v>19713721509</v>
      </c>
      <c r="N39" s="139"/>
    </row>
    <row r="40" spans="1:14" s="140" customFormat="1" ht="15">
      <c r="A40" s="119">
        <v>23001</v>
      </c>
      <c r="B40" s="124"/>
      <c r="C40" s="30" t="s">
        <v>106</v>
      </c>
      <c r="D40" s="61">
        <v>0</v>
      </c>
      <c r="E40" s="61">
        <v>78075839</v>
      </c>
      <c r="F40" s="61">
        <f t="shared" si="0"/>
        <v>78075839</v>
      </c>
      <c r="G40" s="61">
        <v>826560355</v>
      </c>
      <c r="H40" s="61"/>
      <c r="I40" s="156">
        <f t="shared" si="1"/>
        <v>826560355</v>
      </c>
      <c r="J40" s="138">
        <f t="shared" si="2"/>
        <v>904636194</v>
      </c>
      <c r="K40" s="54"/>
      <c r="L40" s="54"/>
      <c r="M40" s="54">
        <f t="shared" si="3"/>
        <v>904636194</v>
      </c>
      <c r="N40" s="139"/>
    </row>
    <row r="41" spans="1:14" s="140" customFormat="1" ht="15">
      <c r="A41" s="119">
        <v>41001</v>
      </c>
      <c r="B41" s="124"/>
      <c r="C41" s="30" t="s">
        <v>36</v>
      </c>
      <c r="D41" s="61">
        <v>0</v>
      </c>
      <c r="E41" s="61">
        <v>64862531</v>
      </c>
      <c r="F41" s="61">
        <f t="shared" si="0"/>
        <v>64862531</v>
      </c>
      <c r="G41" s="61">
        <v>615484284</v>
      </c>
      <c r="H41" s="61"/>
      <c r="I41" s="156">
        <f t="shared" si="1"/>
        <v>615484284</v>
      </c>
      <c r="J41" s="138">
        <f t="shared" si="2"/>
        <v>680346815</v>
      </c>
      <c r="K41" s="54"/>
      <c r="L41" s="54"/>
      <c r="M41" s="54">
        <f t="shared" si="3"/>
        <v>680346815</v>
      </c>
      <c r="N41" s="139"/>
    </row>
    <row r="42" spans="1:14" s="140" customFormat="1" ht="15">
      <c r="A42" s="119">
        <v>76520</v>
      </c>
      <c r="B42" s="124"/>
      <c r="C42" s="30" t="s">
        <v>50</v>
      </c>
      <c r="D42" s="61">
        <v>0</v>
      </c>
      <c r="E42" s="61">
        <v>40472453</v>
      </c>
      <c r="F42" s="61">
        <f t="shared" si="0"/>
        <v>40472453</v>
      </c>
      <c r="G42" s="61">
        <v>414062811</v>
      </c>
      <c r="H42" s="61"/>
      <c r="I42" s="156">
        <f t="shared" si="1"/>
        <v>414062811</v>
      </c>
      <c r="J42" s="138">
        <f t="shared" si="2"/>
        <v>454535264</v>
      </c>
      <c r="K42" s="54"/>
      <c r="L42" s="54"/>
      <c r="M42" s="54">
        <f t="shared" si="3"/>
        <v>454535264</v>
      </c>
      <c r="N42" s="139"/>
    </row>
    <row r="43" spans="1:14" s="140" customFormat="1" ht="15">
      <c r="A43" s="119">
        <v>52001</v>
      </c>
      <c r="B43" s="124"/>
      <c r="C43" s="30" t="s">
        <v>39</v>
      </c>
      <c r="D43" s="61">
        <v>0</v>
      </c>
      <c r="E43" s="61">
        <v>154338895</v>
      </c>
      <c r="F43" s="61">
        <f t="shared" si="0"/>
        <v>154338895</v>
      </c>
      <c r="G43" s="61">
        <v>706971757</v>
      </c>
      <c r="H43" s="61"/>
      <c r="I43" s="156">
        <f t="shared" si="1"/>
        <v>706971757</v>
      </c>
      <c r="J43" s="138">
        <f t="shared" si="2"/>
        <v>861310652</v>
      </c>
      <c r="K43" s="54"/>
      <c r="L43" s="54"/>
      <c r="M43" s="54">
        <f t="shared" si="3"/>
        <v>861310652</v>
      </c>
      <c r="N43" s="139"/>
    </row>
    <row r="44" spans="1:14" s="140" customFormat="1" ht="15">
      <c r="A44" s="119">
        <v>66001</v>
      </c>
      <c r="B44" s="124"/>
      <c r="C44" s="30" t="s">
        <v>42</v>
      </c>
      <c r="D44" s="61">
        <v>0</v>
      </c>
      <c r="E44" s="61">
        <v>265336998</v>
      </c>
      <c r="F44" s="61">
        <f t="shared" si="0"/>
        <v>265336998</v>
      </c>
      <c r="G44" s="61">
        <v>775045690</v>
      </c>
      <c r="H44" s="61"/>
      <c r="I44" s="156">
        <f t="shared" si="1"/>
        <v>775045690</v>
      </c>
      <c r="J44" s="138">
        <f t="shared" si="2"/>
        <v>1040382688</v>
      </c>
      <c r="K44" s="54"/>
      <c r="L44" s="54"/>
      <c r="M44" s="54">
        <f t="shared" si="3"/>
        <v>1040382688</v>
      </c>
      <c r="N44" s="139"/>
    </row>
    <row r="45" spans="1:14" s="140" customFormat="1" ht="15">
      <c r="A45" s="119">
        <v>19001</v>
      </c>
      <c r="B45" s="124"/>
      <c r="C45" s="30" t="s">
        <v>107</v>
      </c>
      <c r="D45" s="61">
        <v>0</v>
      </c>
      <c r="E45" s="61">
        <v>78855695</v>
      </c>
      <c r="F45" s="61">
        <f t="shared" si="0"/>
        <v>78855695</v>
      </c>
      <c r="G45" s="61">
        <v>445768393</v>
      </c>
      <c r="H45" s="61"/>
      <c r="I45" s="156">
        <f t="shared" si="1"/>
        <v>445768393</v>
      </c>
      <c r="J45" s="138">
        <f t="shared" si="2"/>
        <v>524624088</v>
      </c>
      <c r="K45" s="54"/>
      <c r="L45" s="54"/>
      <c r="M45" s="54">
        <f t="shared" si="3"/>
        <v>524624088</v>
      </c>
      <c r="N45" s="139"/>
    </row>
    <row r="46" spans="1:14" s="140" customFormat="1" ht="15">
      <c r="A46" s="119">
        <v>23660</v>
      </c>
      <c r="B46" s="124"/>
      <c r="C46" s="30" t="s">
        <v>108</v>
      </c>
      <c r="D46" s="61">
        <v>0</v>
      </c>
      <c r="E46" s="61">
        <v>23496129</v>
      </c>
      <c r="F46" s="61">
        <f t="shared" si="0"/>
        <v>23496129</v>
      </c>
      <c r="G46" s="61">
        <v>239101125</v>
      </c>
      <c r="H46" s="61"/>
      <c r="I46" s="156">
        <f t="shared" si="1"/>
        <v>239101125</v>
      </c>
      <c r="J46" s="138">
        <f t="shared" si="2"/>
        <v>262597254</v>
      </c>
      <c r="K46" s="54"/>
      <c r="L46" s="54"/>
      <c r="M46" s="54">
        <f t="shared" si="3"/>
        <v>262597254</v>
      </c>
      <c r="N46" s="139"/>
    </row>
    <row r="47" spans="1:14" s="140" customFormat="1" ht="15">
      <c r="A47" s="119">
        <v>70001</v>
      </c>
      <c r="B47" s="124"/>
      <c r="C47" s="30" t="s">
        <v>46</v>
      </c>
      <c r="D47" s="61">
        <v>0</v>
      </c>
      <c r="E47" s="61">
        <v>61529094</v>
      </c>
      <c r="F47" s="61">
        <f t="shared" si="0"/>
        <v>61529094</v>
      </c>
      <c r="G47" s="61">
        <v>538302868</v>
      </c>
      <c r="H47" s="61"/>
      <c r="I47" s="156">
        <f t="shared" si="1"/>
        <v>538302868</v>
      </c>
      <c r="J47" s="138">
        <f t="shared" si="2"/>
        <v>599831962</v>
      </c>
      <c r="K47" s="54"/>
      <c r="L47" s="54"/>
      <c r="M47" s="54">
        <f t="shared" si="3"/>
        <v>599831962</v>
      </c>
      <c r="N47" s="139"/>
    </row>
    <row r="48" spans="1:14" s="140" customFormat="1" ht="15">
      <c r="A48" s="119">
        <v>25754</v>
      </c>
      <c r="B48" s="124"/>
      <c r="C48" s="30" t="s">
        <v>35</v>
      </c>
      <c r="D48" s="61">
        <v>0</v>
      </c>
      <c r="E48" s="61">
        <v>104068279</v>
      </c>
      <c r="F48" s="61">
        <f t="shared" si="0"/>
        <v>104068279</v>
      </c>
      <c r="G48" s="61">
        <v>469927492</v>
      </c>
      <c r="H48" s="61"/>
      <c r="I48" s="156">
        <f t="shared" si="1"/>
        <v>469927492</v>
      </c>
      <c r="J48" s="138">
        <f t="shared" si="2"/>
        <v>573995771</v>
      </c>
      <c r="K48" s="54"/>
      <c r="L48" s="54"/>
      <c r="M48" s="54">
        <f t="shared" si="3"/>
        <v>573995771</v>
      </c>
      <c r="N48" s="142"/>
    </row>
    <row r="49" spans="1:14" s="140" customFormat="1" ht="15">
      <c r="A49" s="119">
        <v>15759</v>
      </c>
      <c r="B49" s="124"/>
      <c r="C49" s="30" t="s">
        <v>29</v>
      </c>
      <c r="D49" s="61">
        <v>0</v>
      </c>
      <c r="E49" s="61">
        <v>20311173</v>
      </c>
      <c r="F49" s="61">
        <f t="shared" si="0"/>
        <v>20311173</v>
      </c>
      <c r="G49" s="61">
        <v>204623351</v>
      </c>
      <c r="H49" s="61"/>
      <c r="I49" s="156">
        <f t="shared" si="1"/>
        <v>204623351</v>
      </c>
      <c r="J49" s="138">
        <f t="shared" si="2"/>
        <v>224934524</v>
      </c>
      <c r="K49" s="54"/>
      <c r="L49" s="54"/>
      <c r="M49" s="54">
        <f t="shared" si="3"/>
        <v>224934524</v>
      </c>
      <c r="N49" s="142"/>
    </row>
    <row r="50" spans="1:14" s="140" customFormat="1" ht="15">
      <c r="A50" s="119">
        <v>8758</v>
      </c>
      <c r="B50" s="124"/>
      <c r="C50" s="30" t="s">
        <v>27</v>
      </c>
      <c r="D50" s="61">
        <v>812000000</v>
      </c>
      <c r="E50" s="61">
        <v>67129874</v>
      </c>
      <c r="F50" s="61">
        <f t="shared" si="0"/>
        <v>879129874</v>
      </c>
      <c r="G50" s="61">
        <v>420755978</v>
      </c>
      <c r="H50" s="61"/>
      <c r="I50" s="156">
        <f t="shared" si="1"/>
        <v>420755978</v>
      </c>
      <c r="J50" s="138">
        <f t="shared" si="2"/>
        <v>1299885852</v>
      </c>
      <c r="K50" s="54"/>
      <c r="L50" s="54"/>
      <c r="M50" s="54">
        <f t="shared" si="3"/>
        <v>1299885852</v>
      </c>
      <c r="N50" s="142"/>
    </row>
    <row r="51" spans="1:14" s="140" customFormat="1" ht="15">
      <c r="A51" s="119">
        <v>76834</v>
      </c>
      <c r="B51" s="124"/>
      <c r="C51" s="30" t="s">
        <v>109</v>
      </c>
      <c r="D51" s="61">
        <v>0</v>
      </c>
      <c r="E51" s="61">
        <v>79949303</v>
      </c>
      <c r="F51" s="61">
        <f t="shared" si="0"/>
        <v>79949303</v>
      </c>
      <c r="G51" s="61">
        <v>293140901</v>
      </c>
      <c r="H51" s="61"/>
      <c r="I51" s="156">
        <f t="shared" si="1"/>
        <v>293140901</v>
      </c>
      <c r="J51" s="138">
        <f t="shared" si="2"/>
        <v>373090204</v>
      </c>
      <c r="K51" s="54"/>
      <c r="L51" s="54"/>
      <c r="M51" s="54">
        <f t="shared" si="3"/>
        <v>373090204</v>
      </c>
      <c r="N51" s="142"/>
    </row>
    <row r="52" spans="1:14" s="140" customFormat="1" ht="15">
      <c r="A52" s="119">
        <v>52835</v>
      </c>
      <c r="B52" s="124"/>
      <c r="C52" s="30" t="s">
        <v>40</v>
      </c>
      <c r="D52" s="61">
        <v>0</v>
      </c>
      <c r="E52" s="61">
        <v>29236904</v>
      </c>
      <c r="F52" s="61">
        <f t="shared" si="0"/>
        <v>29236904</v>
      </c>
      <c r="G52" s="61">
        <v>429144842</v>
      </c>
      <c r="H52" s="61"/>
      <c r="I52" s="156">
        <f t="shared" si="1"/>
        <v>429144842</v>
      </c>
      <c r="J52" s="138">
        <f t="shared" si="2"/>
        <v>458381746</v>
      </c>
      <c r="K52" s="54"/>
      <c r="L52" s="54"/>
      <c r="M52" s="54">
        <f t="shared" si="3"/>
        <v>458381746</v>
      </c>
      <c r="N52" s="142"/>
    </row>
    <row r="53" spans="1:14" s="140" customFormat="1" ht="15">
      <c r="A53" s="119">
        <v>15001</v>
      </c>
      <c r="B53" s="124"/>
      <c r="C53" s="30" t="s">
        <v>73</v>
      </c>
      <c r="D53" s="61">
        <v>0</v>
      </c>
      <c r="E53" s="61">
        <v>53829531</v>
      </c>
      <c r="F53" s="61">
        <f t="shared" si="0"/>
        <v>53829531</v>
      </c>
      <c r="G53" s="61">
        <v>232198560</v>
      </c>
      <c r="H53" s="61"/>
      <c r="I53" s="156">
        <f t="shared" si="1"/>
        <v>232198560</v>
      </c>
      <c r="J53" s="138">
        <f t="shared" si="2"/>
        <v>286028091</v>
      </c>
      <c r="K53" s="54"/>
      <c r="L53" s="54"/>
      <c r="M53" s="54">
        <f t="shared" si="3"/>
        <v>286028091</v>
      </c>
      <c r="N53" s="142"/>
    </row>
    <row r="54" spans="1:14" s="140" customFormat="1" ht="15">
      <c r="A54" s="119">
        <v>5837</v>
      </c>
      <c r="B54" s="124"/>
      <c r="C54" s="30" t="s">
        <v>72</v>
      </c>
      <c r="D54" s="61">
        <v>0</v>
      </c>
      <c r="E54" s="61">
        <v>35953820</v>
      </c>
      <c r="F54" s="61">
        <f t="shared" si="0"/>
        <v>35953820</v>
      </c>
      <c r="G54" s="61">
        <v>353485309</v>
      </c>
      <c r="H54" s="61"/>
      <c r="I54" s="156">
        <f t="shared" si="1"/>
        <v>353485309</v>
      </c>
      <c r="J54" s="138">
        <f t="shared" si="2"/>
        <v>389439129</v>
      </c>
      <c r="K54" s="54"/>
      <c r="L54" s="54"/>
      <c r="M54" s="54">
        <f t="shared" si="3"/>
        <v>389439129</v>
      </c>
      <c r="N54" s="142"/>
    </row>
    <row r="55" spans="1:14" s="140" customFormat="1" ht="15">
      <c r="A55" s="119">
        <v>20001</v>
      </c>
      <c r="B55" s="124"/>
      <c r="C55" s="30" t="s">
        <v>32</v>
      </c>
      <c r="D55" s="61">
        <v>0</v>
      </c>
      <c r="E55" s="61">
        <v>1714217079</v>
      </c>
      <c r="F55" s="61">
        <f t="shared" si="0"/>
        <v>1714217079</v>
      </c>
      <c r="G55" s="61">
        <v>657035709</v>
      </c>
      <c r="H55" s="61"/>
      <c r="I55" s="156">
        <f t="shared" si="1"/>
        <v>657035709</v>
      </c>
      <c r="J55" s="138">
        <f t="shared" si="2"/>
        <v>2371252788</v>
      </c>
      <c r="K55" s="54"/>
      <c r="L55" s="54"/>
      <c r="M55" s="54">
        <f t="shared" si="3"/>
        <v>2371252788</v>
      </c>
      <c r="N55" s="142"/>
    </row>
    <row r="56" spans="1:14" s="140" customFormat="1" ht="15">
      <c r="A56" s="119">
        <v>50001</v>
      </c>
      <c r="B56" s="124"/>
      <c r="C56" s="30" t="s">
        <v>38</v>
      </c>
      <c r="D56" s="61">
        <v>0</v>
      </c>
      <c r="E56" s="61">
        <v>103706160</v>
      </c>
      <c r="F56" s="61">
        <f t="shared" si="0"/>
        <v>103706160</v>
      </c>
      <c r="G56" s="61">
        <v>706921513</v>
      </c>
      <c r="H56" s="61"/>
      <c r="I56" s="156">
        <f t="shared" si="1"/>
        <v>706921513</v>
      </c>
      <c r="J56" s="138">
        <f t="shared" si="2"/>
        <v>810627673</v>
      </c>
      <c r="K56" s="54"/>
      <c r="L56" s="54"/>
      <c r="M56" s="54">
        <f t="shared" si="3"/>
        <v>810627673</v>
      </c>
      <c r="N56" s="142"/>
    </row>
    <row r="57" spans="1:14" s="140" customFormat="1" ht="15">
      <c r="A57" s="119">
        <v>27001</v>
      </c>
      <c r="B57" s="124"/>
      <c r="C57" s="30" t="s">
        <v>110</v>
      </c>
      <c r="D57" s="61">
        <v>661254000</v>
      </c>
      <c r="E57" s="61">
        <v>36696481</v>
      </c>
      <c r="F57" s="61">
        <f t="shared" si="0"/>
        <v>697950481</v>
      </c>
      <c r="G57" s="61">
        <v>387466960</v>
      </c>
      <c r="H57" s="61"/>
      <c r="I57" s="156">
        <f t="shared" si="1"/>
        <v>387466960</v>
      </c>
      <c r="J57" s="138">
        <f t="shared" si="2"/>
        <v>1085417441</v>
      </c>
      <c r="K57" s="54"/>
      <c r="L57" s="54"/>
      <c r="M57" s="54">
        <f t="shared" si="3"/>
        <v>1085417441</v>
      </c>
      <c r="N57" s="142"/>
    </row>
    <row r="58" spans="1:14" s="140" customFormat="1" ht="15">
      <c r="A58" s="119">
        <v>44847</v>
      </c>
      <c r="B58" s="124"/>
      <c r="C58" s="30" t="s">
        <v>111</v>
      </c>
      <c r="D58" s="61">
        <v>0</v>
      </c>
      <c r="E58" s="61">
        <v>558984276</v>
      </c>
      <c r="F58" s="61">
        <f t="shared" si="0"/>
        <v>558984276</v>
      </c>
      <c r="G58" s="61">
        <v>179356618</v>
      </c>
      <c r="H58" s="61"/>
      <c r="I58" s="156">
        <f t="shared" si="1"/>
        <v>179356618</v>
      </c>
      <c r="J58" s="138">
        <f t="shared" si="2"/>
        <v>738340894</v>
      </c>
      <c r="K58" s="54"/>
      <c r="L58" s="54"/>
      <c r="M58" s="54">
        <f t="shared" si="3"/>
        <v>738340894</v>
      </c>
      <c r="N58" s="142"/>
    </row>
    <row r="59" spans="1:14" s="140" customFormat="1" ht="15">
      <c r="A59" s="119">
        <v>5045</v>
      </c>
      <c r="B59" s="124"/>
      <c r="C59" s="30" t="s">
        <v>112</v>
      </c>
      <c r="D59" s="61">
        <v>0</v>
      </c>
      <c r="E59" s="61">
        <v>46599699</v>
      </c>
      <c r="F59" s="61">
        <f t="shared" si="0"/>
        <v>46599699</v>
      </c>
      <c r="G59" s="61">
        <v>213803383</v>
      </c>
      <c r="H59" s="61"/>
      <c r="I59" s="156">
        <f t="shared" si="1"/>
        <v>213803383</v>
      </c>
      <c r="J59" s="138">
        <f t="shared" si="2"/>
        <v>260403082</v>
      </c>
      <c r="K59" s="54"/>
      <c r="L59" s="54"/>
      <c r="M59" s="54">
        <f t="shared" si="3"/>
        <v>260403082</v>
      </c>
      <c r="N59" s="142"/>
    </row>
    <row r="60" spans="1:14" s="140" customFormat="1" ht="15">
      <c r="A60" s="119">
        <v>25269</v>
      </c>
      <c r="B60" s="124"/>
      <c r="C60" s="30" t="s">
        <v>113</v>
      </c>
      <c r="D60" s="61">
        <v>0</v>
      </c>
      <c r="E60" s="61">
        <v>12261976</v>
      </c>
      <c r="F60" s="61">
        <f t="shared" si="0"/>
        <v>12261976</v>
      </c>
      <c r="G60" s="61">
        <v>180174998</v>
      </c>
      <c r="H60" s="61"/>
      <c r="I60" s="156">
        <f t="shared" si="1"/>
        <v>180174998</v>
      </c>
      <c r="J60" s="138">
        <f t="shared" si="2"/>
        <v>192436974</v>
      </c>
      <c r="K60" s="54"/>
      <c r="L60" s="54"/>
      <c r="M60" s="54">
        <f t="shared" si="3"/>
        <v>192436974</v>
      </c>
      <c r="N60" s="142"/>
    </row>
    <row r="61" spans="1:14" s="140" customFormat="1" ht="15">
      <c r="A61" s="119">
        <v>44001</v>
      </c>
      <c r="B61" s="124"/>
      <c r="C61" s="60" t="s">
        <v>55</v>
      </c>
      <c r="D61" s="61">
        <v>0</v>
      </c>
      <c r="E61" s="61">
        <v>45417828</v>
      </c>
      <c r="F61" s="61">
        <f t="shared" si="0"/>
        <v>45417828</v>
      </c>
      <c r="G61" s="61">
        <v>387499622</v>
      </c>
      <c r="H61" s="61"/>
      <c r="I61" s="156">
        <f t="shared" si="1"/>
        <v>387499622</v>
      </c>
      <c r="J61" s="138">
        <f t="shared" si="2"/>
        <v>432917450</v>
      </c>
      <c r="K61" s="54"/>
      <c r="L61" s="54"/>
      <c r="M61" s="54">
        <f t="shared" si="3"/>
        <v>432917450</v>
      </c>
      <c r="N61" s="142"/>
    </row>
    <row r="62" spans="1:14" s="140" customFormat="1" ht="15">
      <c r="A62" s="119">
        <v>5615</v>
      </c>
      <c r="B62" s="124"/>
      <c r="C62" s="60" t="s">
        <v>51</v>
      </c>
      <c r="D62" s="61">
        <v>0</v>
      </c>
      <c r="E62" s="61">
        <v>34305932</v>
      </c>
      <c r="F62" s="61">
        <f t="shared" si="0"/>
        <v>34305932</v>
      </c>
      <c r="G62" s="61">
        <v>176288063</v>
      </c>
      <c r="H62" s="61"/>
      <c r="I62" s="156">
        <f t="shared" si="1"/>
        <v>176288063</v>
      </c>
      <c r="J62" s="138">
        <f t="shared" si="2"/>
        <v>210593995</v>
      </c>
      <c r="K62" s="54"/>
      <c r="L62" s="54"/>
      <c r="M62" s="54">
        <f t="shared" si="3"/>
        <v>210593995</v>
      </c>
      <c r="N62" s="142"/>
    </row>
    <row r="63" spans="1:14" s="140" customFormat="1" ht="15">
      <c r="A63" s="119">
        <v>25175</v>
      </c>
      <c r="B63" s="124"/>
      <c r="C63" s="60" t="s">
        <v>114</v>
      </c>
      <c r="D63" s="61">
        <v>0</v>
      </c>
      <c r="E63" s="61">
        <v>14181457</v>
      </c>
      <c r="F63" s="61">
        <f t="shared" si="0"/>
        <v>14181457</v>
      </c>
      <c r="G63" s="61">
        <v>141955494</v>
      </c>
      <c r="H63" s="61"/>
      <c r="I63" s="156">
        <f t="shared" si="1"/>
        <v>141955494</v>
      </c>
      <c r="J63" s="138">
        <f t="shared" si="2"/>
        <v>156136951</v>
      </c>
      <c r="K63" s="54"/>
      <c r="L63" s="54"/>
      <c r="M63" s="54">
        <f t="shared" si="3"/>
        <v>156136951</v>
      </c>
      <c r="N63" s="142"/>
    </row>
    <row r="64" spans="1:14" s="140" customFormat="1" ht="15">
      <c r="A64" s="119">
        <v>52356</v>
      </c>
      <c r="B64" s="124"/>
      <c r="C64" s="32" t="s">
        <v>56</v>
      </c>
      <c r="D64" s="61">
        <v>0</v>
      </c>
      <c r="E64" s="61">
        <v>49813193</v>
      </c>
      <c r="F64" s="61">
        <f t="shared" si="0"/>
        <v>49813193</v>
      </c>
      <c r="G64" s="61">
        <v>237124907</v>
      </c>
      <c r="H64" s="61"/>
      <c r="I64" s="156">
        <f t="shared" si="1"/>
        <v>237124907</v>
      </c>
      <c r="J64" s="138">
        <f t="shared" si="2"/>
        <v>286938100</v>
      </c>
      <c r="K64" s="54"/>
      <c r="L64" s="54"/>
      <c r="M64" s="54">
        <f t="shared" si="3"/>
        <v>286938100</v>
      </c>
      <c r="N64" s="139"/>
    </row>
    <row r="65" spans="1:14" s="140" customFormat="1" ht="15">
      <c r="A65" s="119">
        <v>76364</v>
      </c>
      <c r="B65" s="124"/>
      <c r="C65" s="32" t="s">
        <v>115</v>
      </c>
      <c r="D65" s="61">
        <v>0</v>
      </c>
      <c r="E65" s="61">
        <v>28958310</v>
      </c>
      <c r="F65" s="61">
        <f t="shared" si="0"/>
        <v>28958310</v>
      </c>
      <c r="G65" s="61">
        <v>150132186</v>
      </c>
      <c r="H65" s="61"/>
      <c r="I65" s="156">
        <f t="shared" si="1"/>
        <v>150132186</v>
      </c>
      <c r="J65" s="138">
        <f t="shared" si="2"/>
        <v>179090496</v>
      </c>
      <c r="K65" s="54"/>
      <c r="L65" s="54"/>
      <c r="M65" s="54">
        <f t="shared" si="3"/>
        <v>179090496</v>
      </c>
      <c r="N65" s="139"/>
    </row>
    <row r="66" spans="1:14" s="140" customFormat="1" ht="15">
      <c r="A66" s="119">
        <v>8433</v>
      </c>
      <c r="B66" s="124"/>
      <c r="C66" s="60" t="s">
        <v>52</v>
      </c>
      <c r="D66" s="61">
        <v>173000000</v>
      </c>
      <c r="E66" s="61">
        <v>1486902902</v>
      </c>
      <c r="F66" s="61">
        <f t="shared" si="0"/>
        <v>1659902902</v>
      </c>
      <c r="G66" s="61">
        <v>137769813</v>
      </c>
      <c r="H66" s="61"/>
      <c r="I66" s="156">
        <f t="shared" si="1"/>
        <v>137769813</v>
      </c>
      <c r="J66" s="138">
        <f t="shared" si="2"/>
        <v>1797672715</v>
      </c>
      <c r="K66" s="54"/>
      <c r="L66" s="54"/>
      <c r="M66" s="54">
        <f t="shared" si="3"/>
        <v>1797672715</v>
      </c>
      <c r="N66" s="139"/>
    </row>
    <row r="67" spans="1:14" s="140" customFormat="1" ht="15">
      <c r="A67" s="119">
        <v>25473</v>
      </c>
      <c r="B67" s="124"/>
      <c r="C67" s="60" t="s">
        <v>53</v>
      </c>
      <c r="D67" s="61">
        <v>0</v>
      </c>
      <c r="E67" s="61">
        <v>15959207</v>
      </c>
      <c r="F67" s="61">
        <f t="shared" si="0"/>
        <v>15959207</v>
      </c>
      <c r="G67" s="61">
        <v>119056077</v>
      </c>
      <c r="H67" s="61"/>
      <c r="I67" s="156">
        <f t="shared" si="1"/>
        <v>119056077</v>
      </c>
      <c r="J67" s="138">
        <f t="shared" si="2"/>
        <v>135015284</v>
      </c>
      <c r="K67" s="54"/>
      <c r="L67" s="54"/>
      <c r="M67" s="54">
        <f t="shared" si="3"/>
        <v>135015284</v>
      </c>
      <c r="N67" s="139"/>
    </row>
    <row r="68" spans="1:14" s="140" customFormat="1" ht="15">
      <c r="A68" s="119">
        <v>68547</v>
      </c>
      <c r="B68" s="124"/>
      <c r="C68" s="30" t="s">
        <v>57</v>
      </c>
      <c r="D68" s="61">
        <v>0</v>
      </c>
      <c r="E68" s="61">
        <v>68801944</v>
      </c>
      <c r="F68" s="61">
        <f t="shared" si="0"/>
        <v>68801944</v>
      </c>
      <c r="G68" s="61">
        <v>272692940</v>
      </c>
      <c r="H68" s="61"/>
      <c r="I68" s="156">
        <f t="shared" si="1"/>
        <v>272692940</v>
      </c>
      <c r="J68" s="138">
        <f t="shared" si="2"/>
        <v>341494884</v>
      </c>
      <c r="K68" s="54"/>
      <c r="L68" s="54"/>
      <c r="M68" s="54">
        <f t="shared" si="3"/>
        <v>341494884</v>
      </c>
      <c r="N68" s="139"/>
    </row>
    <row r="69" spans="1:14" s="140" customFormat="1" ht="15">
      <c r="A69" s="119">
        <v>41551</v>
      </c>
      <c r="B69" s="124"/>
      <c r="C69" s="30" t="s">
        <v>54</v>
      </c>
      <c r="D69" s="61">
        <v>0</v>
      </c>
      <c r="E69" s="61">
        <v>207000000</v>
      </c>
      <c r="F69" s="61">
        <f t="shared" si="0"/>
        <v>207000000</v>
      </c>
      <c r="G69" s="61">
        <v>264656779</v>
      </c>
      <c r="H69" s="61"/>
      <c r="I69" s="156">
        <f t="shared" si="1"/>
        <v>264656779</v>
      </c>
      <c r="J69" s="138">
        <f t="shared" si="2"/>
        <v>471656779</v>
      </c>
      <c r="K69" s="54"/>
      <c r="L69" s="54"/>
      <c r="M69" s="54">
        <f t="shared" si="3"/>
        <v>471656779</v>
      </c>
      <c r="N69" s="139"/>
    </row>
    <row r="70" spans="1:14" s="140" customFormat="1" ht="15">
      <c r="A70" s="119">
        <v>5631</v>
      </c>
      <c r="B70" s="124"/>
      <c r="C70" s="30" t="s">
        <v>79</v>
      </c>
      <c r="D70" s="61">
        <v>0</v>
      </c>
      <c r="E70" s="61">
        <v>29491578</v>
      </c>
      <c r="F70" s="61">
        <f t="shared" si="0"/>
        <v>29491578</v>
      </c>
      <c r="G70" s="61">
        <v>63923514</v>
      </c>
      <c r="H70" s="61"/>
      <c r="I70" s="156">
        <f t="shared" si="1"/>
        <v>63923514</v>
      </c>
      <c r="J70" s="138">
        <f t="shared" si="2"/>
        <v>93415092</v>
      </c>
      <c r="K70" s="54"/>
      <c r="L70" s="54"/>
      <c r="M70" s="54">
        <f t="shared" si="3"/>
        <v>93415092</v>
      </c>
      <c r="N70" s="139"/>
    </row>
    <row r="71" spans="1:14" s="140" customFormat="1" ht="15">
      <c r="A71" s="119">
        <v>85001</v>
      </c>
      <c r="B71" s="124"/>
      <c r="C71" s="30" t="s">
        <v>58</v>
      </c>
      <c r="D71" s="61">
        <v>0</v>
      </c>
      <c r="E71" s="61">
        <v>52493459</v>
      </c>
      <c r="F71" s="61">
        <f t="shared" si="0"/>
        <v>52493459</v>
      </c>
      <c r="G71" s="61">
        <v>319990494</v>
      </c>
      <c r="H71" s="61"/>
      <c r="I71" s="156">
        <f t="shared" si="1"/>
        <v>319990494</v>
      </c>
      <c r="J71" s="138">
        <f t="shared" si="2"/>
        <v>372483953</v>
      </c>
      <c r="K71" s="54"/>
      <c r="L71" s="54"/>
      <c r="M71" s="54">
        <f t="shared" si="3"/>
        <v>372483953</v>
      </c>
      <c r="N71" s="139"/>
    </row>
    <row r="72" spans="1:14" s="140" customFormat="1" ht="15">
      <c r="A72" s="119">
        <v>25899</v>
      </c>
      <c r="B72" s="124"/>
      <c r="C72" s="30" t="s">
        <v>116</v>
      </c>
      <c r="D72" s="61">
        <v>0</v>
      </c>
      <c r="E72" s="61">
        <v>15034816</v>
      </c>
      <c r="F72" s="61">
        <f t="shared" si="0"/>
        <v>15034816</v>
      </c>
      <c r="G72" s="61">
        <v>157344652</v>
      </c>
      <c r="H72" s="61"/>
      <c r="I72" s="156">
        <f t="shared" si="1"/>
        <v>157344652</v>
      </c>
      <c r="J72" s="138">
        <f t="shared" si="2"/>
        <v>172379468</v>
      </c>
      <c r="K72" s="54"/>
      <c r="L72" s="54"/>
      <c r="M72" s="54">
        <f t="shared" si="3"/>
        <v>172379468</v>
      </c>
      <c r="N72" s="139"/>
    </row>
    <row r="73" spans="1:14" s="140" customFormat="1" ht="15.75" customHeight="1" thickBot="1">
      <c r="A73" s="120" t="s">
        <v>117</v>
      </c>
      <c r="B73" s="125"/>
      <c r="C73" s="121" t="s">
        <v>89</v>
      </c>
      <c r="D73" s="61">
        <v>0</v>
      </c>
      <c r="E73" s="61">
        <v>24491106</v>
      </c>
      <c r="F73" s="61">
        <f t="shared" si="0"/>
        <v>24491106</v>
      </c>
      <c r="G73" s="61">
        <v>168994617</v>
      </c>
      <c r="H73" s="61"/>
      <c r="I73" s="156">
        <f t="shared" si="1"/>
        <v>168994617</v>
      </c>
      <c r="J73" s="138">
        <f t="shared" si="2"/>
        <v>193485723</v>
      </c>
      <c r="K73" s="122"/>
      <c r="L73" s="122"/>
      <c r="M73" s="54">
        <f t="shared" si="3"/>
        <v>193485723</v>
      </c>
      <c r="N73" s="143"/>
    </row>
    <row r="74" spans="1:13" ht="15.75" thickBot="1">
      <c r="A74" s="144"/>
      <c r="B74" s="144"/>
      <c r="C74" s="145"/>
      <c r="D74" s="146"/>
      <c r="E74" s="146"/>
      <c r="F74" s="146"/>
      <c r="G74" s="147"/>
      <c r="H74" s="148"/>
      <c r="I74" s="148"/>
      <c r="J74" s="148"/>
      <c r="K74" s="148"/>
      <c r="L74" s="149"/>
      <c r="M74" s="149"/>
    </row>
    <row r="75" spans="1:13" s="152" customFormat="1" ht="30.75" customHeight="1" thickBot="1">
      <c r="A75" s="150"/>
      <c r="B75" s="150"/>
      <c r="C75" s="151" t="s">
        <v>23</v>
      </c>
      <c r="D75" s="69">
        <f>SUM(D11:D74)</f>
        <v>1731254000</v>
      </c>
      <c r="E75" s="69">
        <f>SUM(E11:E74)</f>
        <v>53268254978</v>
      </c>
      <c r="F75" s="69">
        <f>SUM(F11:F74)</f>
        <v>54999508978</v>
      </c>
      <c r="G75" s="69">
        <f aca="true" t="shared" si="4" ref="G75:M75">SUM(G11:G74)</f>
        <v>36031088030</v>
      </c>
      <c r="H75" s="57">
        <f t="shared" si="4"/>
        <v>0</v>
      </c>
      <c r="I75" s="57">
        <f t="shared" si="4"/>
        <v>36031088030</v>
      </c>
      <c r="J75" s="57">
        <f t="shared" si="4"/>
        <v>91030597008</v>
      </c>
      <c r="K75" s="57">
        <f t="shared" si="4"/>
        <v>0</v>
      </c>
      <c r="L75" s="57">
        <f t="shared" si="4"/>
        <v>0</v>
      </c>
      <c r="M75" s="57">
        <f t="shared" si="4"/>
        <v>91030597008</v>
      </c>
    </row>
    <row r="76" spans="1:2" ht="15">
      <c r="A76" s="153"/>
      <c r="B76" s="153"/>
    </row>
    <row r="77" spans="1:13" ht="15">
      <c r="A77" s="154"/>
      <c r="B77" s="154"/>
      <c r="H77" s="50"/>
      <c r="I77" s="50"/>
      <c r="J77" s="50"/>
      <c r="M77" s="157"/>
    </row>
  </sheetData>
  <sheetProtection/>
  <autoFilter ref="A10:N73"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8515625" style="78" bestFit="1" customWidth="1"/>
    <col min="2" max="2" width="22.8515625" style="76" customWidth="1"/>
    <col min="3" max="3" width="29.421875" style="76" customWidth="1"/>
    <col min="4" max="4" width="15.140625" style="76" customWidth="1"/>
    <col min="5" max="5" width="20.1406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02" t="s">
        <v>60</v>
      </c>
      <c r="B4" s="202"/>
      <c r="C4" s="202"/>
      <c r="D4" s="202"/>
      <c r="E4" s="202"/>
      <c r="F4" s="202"/>
    </row>
    <row r="5" spans="1:6" ht="12.75">
      <c r="A5" s="202" t="s">
        <v>1257</v>
      </c>
      <c r="B5" s="202"/>
      <c r="C5" s="202"/>
      <c r="D5" s="202"/>
      <c r="E5" s="202"/>
      <c r="F5" s="202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zoomScalePageLayoutView="0" workbookViewId="0" topLeftCell="A10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1" t="s">
        <v>60</v>
      </c>
      <c r="B4" s="191"/>
      <c r="C4" s="191"/>
      <c r="D4" s="191"/>
      <c r="E4" s="191"/>
      <c r="F4" s="11"/>
      <c r="G4" s="1"/>
    </row>
    <row r="5" spans="1:7" ht="15.75">
      <c r="A5" s="203" t="s">
        <v>1258</v>
      </c>
      <c r="B5" s="203"/>
      <c r="C5" s="203"/>
      <c r="D5" s="203"/>
      <c r="E5" s="203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58">
        <f>SUM(B11:B14)</f>
        <v>87214358491</v>
      </c>
      <c r="C10" s="158">
        <f>SUM(C11:C14)</f>
        <v>91030597008</v>
      </c>
      <c r="D10" s="36">
        <f>SUM(D11:D14)</f>
        <v>0</v>
      </c>
      <c r="E10" s="158">
        <f>SUM(E11:E14)</f>
        <v>178244955499</v>
      </c>
      <c r="F10" s="19"/>
      <c r="G10" s="19"/>
      <c r="H10" s="53"/>
      <c r="I10" s="4"/>
      <c r="J10" s="4"/>
    </row>
    <row r="11" spans="1:10" ht="15.75">
      <c r="A11" s="115" t="s">
        <v>1247</v>
      </c>
      <c r="B11" s="72">
        <f>+Dptos!D44</f>
        <v>0</v>
      </c>
      <c r="C11" s="72">
        <f>+Distymuniccertf!D75</f>
        <v>1731254000</v>
      </c>
      <c r="D11" s="37">
        <v>0</v>
      </c>
      <c r="E11" s="72">
        <f aca="true" t="shared" si="0" ref="E11:E16">SUM(B11:D11)</f>
        <v>1731254000</v>
      </c>
      <c r="F11" s="19"/>
      <c r="G11" s="71"/>
      <c r="H11" s="4"/>
      <c r="I11" s="4"/>
      <c r="J11" s="4"/>
    </row>
    <row r="12" spans="1:10" ht="15.75">
      <c r="A12" s="115" t="s">
        <v>1248</v>
      </c>
      <c r="B12" s="72">
        <f>+Dptos!E44</f>
        <v>46593421203</v>
      </c>
      <c r="C12" s="72">
        <f>+Distymuniccertf!E75</f>
        <v>53268254978</v>
      </c>
      <c r="D12" s="37">
        <v>0</v>
      </c>
      <c r="E12" s="72">
        <f t="shared" si="0"/>
        <v>99861676181</v>
      </c>
      <c r="F12" s="19"/>
      <c r="G12" s="71"/>
      <c r="H12" s="4"/>
      <c r="I12" s="4"/>
      <c r="J12" s="4"/>
    </row>
    <row r="13" spans="1:10" ht="15.75">
      <c r="A13" s="116" t="s">
        <v>1249</v>
      </c>
      <c r="B13" s="73">
        <f>+Dptos!G44</f>
        <v>40620937288</v>
      </c>
      <c r="C13" s="73">
        <f>+Distymuniccertf!G75</f>
        <v>36031088030</v>
      </c>
      <c r="D13" s="43">
        <v>0</v>
      </c>
      <c r="E13" s="73">
        <f t="shared" si="0"/>
        <v>76652025318</v>
      </c>
      <c r="F13" s="19"/>
      <c r="G13" s="58"/>
      <c r="H13" s="4"/>
      <c r="I13" s="4"/>
      <c r="J13" s="4"/>
    </row>
    <row r="14" spans="1:10" ht="15.75">
      <c r="A14" s="116" t="s">
        <v>1250</v>
      </c>
      <c r="B14" s="73">
        <f>+Dptos!H44</f>
        <v>0</v>
      </c>
      <c r="C14" s="7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18">
        <v>0</v>
      </c>
      <c r="C15" s="118">
        <f>+Distymuniccertf!K75</f>
        <v>0</v>
      </c>
      <c r="D15" s="117">
        <f>+'Munc no certf'!E1050</f>
        <v>0</v>
      </c>
      <c r="E15" s="118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60">
        <f>+Dptos!M44</f>
        <v>0</v>
      </c>
      <c r="C16" s="160">
        <f>+Distymuniccertf!L75</f>
        <v>0</v>
      </c>
      <c r="D16" s="38">
        <f>+'Munc no certf'!E1050</f>
        <v>0</v>
      </c>
      <c r="E16" s="101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59">
        <f>+B10+SUM(B16:B16)</f>
        <v>87214358491</v>
      </c>
      <c r="C17" s="159">
        <f>+C10+SUM(C16:C16)</f>
        <v>91030597008</v>
      </c>
      <c r="D17" s="39">
        <f>+D10+SUM(D16:D16)</f>
        <v>0</v>
      </c>
      <c r="E17" s="159">
        <f>+E10+SUM(E16:E16)</f>
        <v>178244955499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"/>
      <c r="G19" s="26"/>
    </row>
    <row r="20" ht="12.75">
      <c r="E20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2018-02-23T22:50:16Z</dcterms:modified>
  <cp:category/>
  <cp:version/>
  <cp:contentType/>
  <cp:contentStatus/>
</cp:coreProperties>
</file>