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0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Print_Area" localSheetId="1">'Distymuniccertf'!#REF!</definedName>
    <definedName name="_xlnm.Print_Area" localSheetId="0">'Dptos'!#REF!</definedName>
    <definedName name="_xlnm.Print_Area" localSheetId="2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<sst xmlns="http://schemas.openxmlformats.org/spreadsheetml/2006/main" count="164" uniqueCount="140">
  <si>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</si>
  <si>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</si>
  <si>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</si>
  <si>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</si>
  <si>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</si>
  <si>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</si>
  <si>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</si>
  <si>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</si>
  <si>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</si>
  <si>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</si>
  <si>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</si>
  <si>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</si>
  <si>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</si>
  <si>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</si>
  <si>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</si>
  <si>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</si>
  <si>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</si>
  <si>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</si>
  <si>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</si>
  <si>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</si>
  <si>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</si>
  <si>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</si>
  <si>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</si>
  <si>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</si>
  <si>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</si>
  <si>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</si>
  <si>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</si>
  <si>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</si>
  <si>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</si>
  <si>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</si>
  <si>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</si>
  <si>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</si>
  <si>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</si>
  <si>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</si>
  <si>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</si>
  <si>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</si>
  <si>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</si>
  <si>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</si>
  <si>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</si>
  <si>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</si>
  <si>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</si>
  <si>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</si>
  <si>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</si>
  <si>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</si>
  <si>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</si>
  <si>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</si>
  <si>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</si>
  <si>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</si>
  <si>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</si>
  <si>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</si>
  <si>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</si>
  <si>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</si>
  <si>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</si>
  <si>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</si>
  <si>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</si>
  <si>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</si>
  <si>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</si>
  <si>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</si>
  <si>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</si>
  <si>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</si>
  <si>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</si>
  <si>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</si>
  <si>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</si>
  <si>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</si>
  <si>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</si>
  <si>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</si>
  <si>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</si>
  <si>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</si>
  <si>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</si>
  <si>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</si>
  <si>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</si>
  <si>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</si>
  <si>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</si>
  <si>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</si>
  <si>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</si>
  <si>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</si>
  <si>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</si>
  <si>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</si>
  <si>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</si>
  <si>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</si>
  <si>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</si>
  <si>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</si>
  <si>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</si>
  <si>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</si>
  <si>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</si>
  <si>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</si>
  <si>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</si>
  <si>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</si>
  <si>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</si>
  <si>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</si>
  <si>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</si>
  <si>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</si>
  <si>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</si>
  <si>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</si>
  <si>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</si>
  <si>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</si>
  <si>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</si>
  <si>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</si>
  <si>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</si>
  <si>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</si>
  <si>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</si>
  <si>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</si>
  <si>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</si>
  <si>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</si>
  <si>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</si>
  <si>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</si>
  <si>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</si>
  <si>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</si>
  <si>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</si>
  <si>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</si>
  <si>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</si>
  <si>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</si>
  <si>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</si>
  <si>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</si>
  <si>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</si>
  <si>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</si>
  <si>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</si>
  <si>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</si>
  <si>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</si>
  <si>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</si>
  <si>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</si>
  <si>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</si>
  <si>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</si>
  <si>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</si>
  <si>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</si>
  <si>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</si>
  <si>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</si>
  <si>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</si>
  <si>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</si>
  <si>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</si>
  <si>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</si>
  <si>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</si>
  <si>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</si>
  <si>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DGAF-suspensión giros calidad Resolución 4604 del 18-dic-14</t>
  </si>
  <si>
    <t>DGAF-suspensión giros calidad Resolución 3386 del 14-sep-15</t>
  </si>
  <si>
    <t>NORTE DE SANTANDER</t>
  </si>
  <si>
    <t>VALLE DEL CAUCA</t>
  </si>
  <si>
    <t>DISTRITOS Y MUNICIPIOS CERTIFICADOS - PAC - ABRIL 2016</t>
  </si>
  <si>
    <t>DEPARTAMENTOS - PAC- ABRIL 2016</t>
  </si>
  <si>
    <t>ABRIL 2016</t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</si>
</sst>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4" fillId="0" borderId="8" applyNumberFormat="0" applyFill="0" applyAlignment="0" applyProtection="0"/>
    <xf numFmtId="0" fontId="57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8" applyNumberFormat="1" applyFont="1" applyAlignment="1">
      <alignment/>
    </xf>
    <xf numFmtId="179" fontId="2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179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8" applyNumberFormat="1" applyFont="1" applyFill="1" applyBorder="1" applyAlignment="1">
      <alignment horizontal="left"/>
    </xf>
    <xf numFmtId="179" fontId="0" fillId="0" borderId="0" xfId="48" applyNumberFormat="1" applyFont="1" applyAlignment="1">
      <alignment horizontal="left"/>
    </xf>
    <xf numFmtId="179" fontId="3" fillId="0" borderId="0" xfId="48" applyNumberFormat="1" applyFont="1" applyAlignment="1">
      <alignment/>
    </xf>
    <xf numFmtId="179" fontId="3" fillId="0" borderId="0" xfId="48" applyNumberFormat="1" applyFont="1" applyAlignment="1">
      <alignment horizontal="center"/>
    </xf>
    <xf numFmtId="179" fontId="0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8" applyNumberFormat="1" applyFont="1" applyFill="1" applyBorder="1" applyAlignment="1">
      <alignment horizontal="center" vertical="center" wrapText="1"/>
    </xf>
    <xf numFmtId="179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8" applyNumberFormat="1" applyFont="1" applyBorder="1" applyAlignment="1">
      <alignment/>
    </xf>
    <xf numFmtId="179" fontId="0" fillId="0" borderId="11" xfId="48" applyNumberFormat="1" applyFont="1" applyBorder="1" applyAlignment="1">
      <alignment/>
    </xf>
    <xf numFmtId="179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8" applyNumberFormat="1" applyFont="1" applyAlignment="1">
      <alignment/>
    </xf>
    <xf numFmtId="178" fontId="0" fillId="33" borderId="0" xfId="48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9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8" applyNumberFormat="1" applyFont="1" applyFill="1" applyBorder="1" applyAlignment="1">
      <alignment horizontal="center" vertical="center" wrapText="1"/>
    </xf>
    <xf numFmtId="179" fontId="3" fillId="0" borderId="16" xfId="48" applyNumberFormat="1" applyFont="1" applyFill="1" applyBorder="1" applyAlignment="1">
      <alignment horizontal="center" vertical="center" wrapText="1"/>
    </xf>
    <xf numFmtId="179" fontId="5" fillId="35" borderId="11" xfId="48" applyNumberFormat="1" applyFont="1" applyFill="1" applyBorder="1" applyAlignment="1">
      <alignment vertical="center"/>
    </xf>
    <xf numFmtId="179" fontId="5" fillId="0" borderId="11" xfId="48" applyNumberFormat="1" applyFont="1" applyBorder="1" applyAlignment="1">
      <alignment/>
    </xf>
    <xf numFmtId="179" fontId="0" fillId="0" borderId="0" xfId="48" applyNumberFormat="1" applyFont="1" applyAlignment="1">
      <alignment horizontal="left" vertical="center"/>
    </xf>
    <xf numFmtId="179" fontId="4" fillId="0" borderId="0" xfId="48" applyNumberFormat="1" applyFont="1" applyFill="1" applyAlignment="1">
      <alignment horizontal="left"/>
    </xf>
    <xf numFmtId="179" fontId="33" fillId="0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8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8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8" applyNumberFormat="1" applyFont="1" applyBorder="1" applyAlignment="1">
      <alignment vertical="center"/>
    </xf>
    <xf numFmtId="179" fontId="9" fillId="0" borderId="11" xfId="48" applyNumberFormat="1" applyFont="1" applyBorder="1" applyAlignment="1">
      <alignment/>
    </xf>
    <xf numFmtId="179" fontId="2" fillId="0" borderId="11" xfId="48" applyNumberFormat="1" applyFont="1" applyBorder="1" applyAlignment="1">
      <alignment/>
    </xf>
    <xf numFmtId="179" fontId="2" fillId="0" borderId="11" xfId="48" applyNumberFormat="1" applyFont="1" applyFill="1" applyBorder="1" applyAlignment="1">
      <alignment/>
    </xf>
    <xf numFmtId="179" fontId="2" fillId="35" borderId="11" xfId="48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8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8" applyNumberFormat="1" applyFont="1" applyFill="1" applyBorder="1" applyAlignment="1">
      <alignment/>
    </xf>
    <xf numFmtId="179" fontId="9" fillId="34" borderId="11" xfId="48" applyNumberFormat="1" applyFont="1" applyFill="1" applyBorder="1" applyAlignment="1">
      <alignment/>
    </xf>
    <xf numFmtId="179" fontId="9" fillId="0" borderId="0" xfId="48" applyNumberFormat="1" applyFont="1" applyAlignment="1">
      <alignment/>
    </xf>
    <xf numFmtId="179" fontId="5" fillId="34" borderId="17" xfId="48" applyNumberFormat="1" applyFont="1" applyFill="1" applyBorder="1" applyAlignment="1">
      <alignment horizontal="center" vertical="center" wrapText="1"/>
    </xf>
    <xf numFmtId="179" fontId="5" fillId="34" borderId="18" xfId="48" applyNumberFormat="1" applyFont="1" applyFill="1" applyBorder="1" applyAlignment="1">
      <alignment horizontal="center" vertical="center" wrapText="1"/>
    </xf>
    <xf numFmtId="179" fontId="6" fillId="0" borderId="0" xfId="48" applyNumberFormat="1" applyFont="1" applyAlignment="1">
      <alignment/>
    </xf>
    <xf numFmtId="179" fontId="0" fillId="0" borderId="0" xfId="48" applyNumberFormat="1" applyFont="1" applyFill="1" applyAlignment="1">
      <alignment/>
    </xf>
    <xf numFmtId="179" fontId="11" fillId="0" borderId="0" xfId="48" applyNumberFormat="1" applyFont="1" applyAlignment="1">
      <alignment/>
    </xf>
    <xf numFmtId="178" fontId="9" fillId="0" borderId="0" xfId="48" applyFont="1" applyAlignment="1">
      <alignment/>
    </xf>
    <xf numFmtId="179" fontId="2" fillId="35" borderId="0" xfId="48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8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8" applyNumberFormat="1" applyFont="1" applyBorder="1" applyAlignment="1">
      <alignment/>
    </xf>
    <xf numFmtId="178" fontId="2" fillId="0" borderId="0" xfId="48" applyNumberFormat="1" applyFont="1" applyBorder="1" applyAlignment="1">
      <alignment horizontal="center" vertical="center" wrapText="1"/>
    </xf>
    <xf numFmtId="179" fontId="11" fillId="0" borderId="11" xfId="48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8" applyNumberFormat="1" applyFont="1" applyBorder="1" applyAlignment="1">
      <alignment horizontal="left" vertical="center"/>
    </xf>
    <xf numFmtId="178" fontId="14" fillId="0" borderId="18" xfId="48" applyNumberFormat="1" applyFont="1" applyBorder="1" applyAlignment="1">
      <alignment horizontal="left" vertical="center"/>
    </xf>
    <xf numFmtId="179" fontId="14" fillId="0" borderId="17" xfId="48" applyNumberFormat="1" applyFont="1" applyBorder="1" applyAlignment="1">
      <alignment horizontal="left" vertical="center"/>
    </xf>
    <xf numFmtId="178" fontId="2" fillId="0" borderId="17" xfId="48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8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79" fontId="58" fillId="33" borderId="11" xfId="48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178" fontId="3" fillId="0" borderId="0" xfId="48" applyFont="1" applyAlignment="1">
      <alignment horizontal="center"/>
    </xf>
    <xf numFmtId="178" fontId="2" fillId="37" borderId="11" xfId="48" applyFont="1" applyFill="1" applyBorder="1" applyAlignment="1">
      <alignment horizontal="center" vertical="center" wrapText="1"/>
    </xf>
    <xf numFmtId="178" fontId="2" fillId="37" borderId="19" xfId="48" applyFont="1" applyFill="1" applyBorder="1" applyAlignment="1">
      <alignment horizontal="center" vertical="center" wrapText="1"/>
    </xf>
    <xf numFmtId="178" fontId="2" fillId="38" borderId="19" xfId="48" applyFont="1" applyFill="1" applyBorder="1" applyAlignment="1">
      <alignment horizontal="center" vertical="center" wrapText="1"/>
    </xf>
    <xf numFmtId="178" fontId="9" fillId="0" borderId="11" xfId="48" applyFont="1" applyBorder="1" applyAlignment="1">
      <alignment/>
    </xf>
    <xf numFmtId="178" fontId="0" fillId="0" borderId="0" xfId="48" applyFont="1" applyAlignment="1">
      <alignment/>
    </xf>
    <xf numFmtId="178" fontId="8" fillId="0" borderId="0" xfId="48" applyNumberFormat="1" applyFont="1" applyAlignment="1">
      <alignment/>
    </xf>
    <xf numFmtId="178" fontId="3" fillId="0" borderId="0" xfId="48" applyNumberFormat="1" applyFont="1" applyAlignment="1">
      <alignment horizontal="center"/>
    </xf>
    <xf numFmtId="178" fontId="2" fillId="37" borderId="11" xfId="48" applyNumberFormat="1" applyFont="1" applyFill="1" applyBorder="1" applyAlignment="1">
      <alignment horizontal="center" vertical="center" wrapText="1"/>
    </xf>
    <xf numFmtId="178" fontId="2" fillId="37" borderId="19" xfId="48" applyNumberFormat="1" applyFont="1" applyFill="1" applyBorder="1" applyAlignment="1">
      <alignment horizontal="center" vertical="center" wrapText="1"/>
    </xf>
    <xf numFmtId="178" fontId="2" fillId="38" borderId="19" xfId="48" applyNumberFormat="1" applyFont="1" applyFill="1" applyBorder="1" applyAlignment="1">
      <alignment horizontal="center" vertical="center" wrapText="1"/>
    </xf>
    <xf numFmtId="178" fontId="3" fillId="0" borderId="14" xfId="48" applyNumberFormat="1" applyFont="1" applyFill="1" applyBorder="1" applyAlignment="1">
      <alignment horizontal="center" vertical="center" wrapText="1"/>
    </xf>
    <xf numFmtId="178" fontId="9" fillId="0" borderId="11" xfId="48" applyNumberFormat="1" applyFont="1" applyBorder="1" applyAlignment="1">
      <alignment/>
    </xf>
    <xf numFmtId="178" fontId="9" fillId="0" borderId="11" xfId="48" applyNumberFormat="1" applyFont="1" applyFill="1" applyBorder="1" applyAlignment="1">
      <alignment horizontal="left"/>
    </xf>
    <xf numFmtId="178" fontId="11" fillId="0" borderId="0" xfId="48" applyNumberFormat="1" applyFont="1" applyAlignment="1">
      <alignment/>
    </xf>
    <xf numFmtId="178" fontId="9" fillId="0" borderId="0" xfId="48" applyNumberFormat="1" applyFont="1" applyAlignment="1">
      <alignment/>
    </xf>
    <xf numFmtId="178" fontId="3" fillId="0" borderId="0" xfId="48" applyFont="1" applyAlignment="1">
      <alignment/>
    </xf>
    <xf numFmtId="178" fontId="3" fillId="0" borderId="0" xfId="48" applyFont="1" applyFill="1" applyBorder="1" applyAlignment="1">
      <alignment horizontal="center" vertical="center" wrapText="1"/>
    </xf>
    <xf numFmtId="178" fontId="9" fillId="0" borderId="11" xfId="48" applyFont="1" applyFill="1" applyBorder="1" applyAlignment="1">
      <alignment/>
    </xf>
    <xf numFmtId="178" fontId="0" fillId="33" borderId="0" xfId="48" applyFont="1" applyFill="1" applyBorder="1" applyAlignment="1">
      <alignment horizontal="left"/>
    </xf>
    <xf numFmtId="178" fontId="0" fillId="33" borderId="20" xfId="48" applyFont="1" applyFill="1" applyBorder="1" applyAlignment="1">
      <alignment/>
    </xf>
    <xf numFmtId="178" fontId="2" fillId="0" borderId="17" xfId="48" applyFont="1" applyBorder="1" applyAlignment="1">
      <alignment vertical="center"/>
    </xf>
    <xf numFmtId="179" fontId="2" fillId="36" borderId="11" xfId="48" applyNumberFormat="1" applyFont="1" applyFill="1" applyBorder="1" applyAlignment="1">
      <alignment vertical="center"/>
    </xf>
    <xf numFmtId="179" fontId="2" fillId="36" borderId="11" xfId="48" applyNumberFormat="1" applyFont="1" applyFill="1" applyBorder="1" applyAlignment="1">
      <alignment/>
    </xf>
    <xf numFmtId="178" fontId="9" fillId="4" borderId="11" xfId="48" applyFont="1" applyFill="1" applyBorder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59" fillId="0" borderId="0" xfId="48" applyNumberFormat="1" applyFont="1" applyAlignment="1">
      <alignment/>
    </xf>
    <xf numFmtId="179" fontId="0" fillId="0" borderId="0" xfId="0" applyNumberFormat="1" applyFont="1" applyAlignment="1">
      <alignment/>
    </xf>
    <xf numFmtId="43" fontId="6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39" borderId="25" xfId="48" applyNumberFormat="1" applyFont="1" applyFill="1" applyBorder="1" applyAlignment="1">
      <alignment horizontal="center" vertical="center" wrapText="1"/>
    </xf>
    <xf numFmtId="179" fontId="9" fillId="39" borderId="26" xfId="48" applyNumberFormat="1" applyFont="1" applyFill="1" applyBorder="1" applyAlignment="1">
      <alignment horizontal="center" vertical="center" wrapText="1"/>
    </xf>
    <xf numFmtId="179" fontId="9" fillId="39" borderId="27" xfId="48" applyNumberFormat="1" applyFont="1" applyFill="1" applyBorder="1" applyAlignment="1">
      <alignment horizontal="center" vertical="center" wrapText="1"/>
    </xf>
    <xf numFmtId="178" fontId="2" fillId="0" borderId="24" xfId="48" applyNumberFormat="1" applyFont="1" applyFill="1" applyBorder="1" applyAlignment="1">
      <alignment horizontal="center" vertical="center" wrapText="1"/>
    </xf>
    <xf numFmtId="178" fontId="2" fillId="40" borderId="28" xfId="48" applyNumberFormat="1" applyFont="1" applyFill="1" applyBorder="1" applyAlignment="1">
      <alignment horizontal="center" vertical="center" wrapText="1"/>
    </xf>
    <xf numFmtId="178" fontId="2" fillId="40" borderId="29" xfId="48" applyNumberFormat="1" applyFont="1" applyFill="1" applyBorder="1" applyAlignment="1">
      <alignment horizontal="center" vertical="center" wrapText="1"/>
    </xf>
    <xf numFmtId="179" fontId="2" fillId="41" borderId="30" xfId="48" applyNumberFormat="1" applyFont="1" applyFill="1" applyBorder="1" applyAlignment="1">
      <alignment horizontal="center" vertical="center" wrapText="1"/>
    </xf>
    <xf numFmtId="179" fontId="2" fillId="41" borderId="15" xfId="48" applyNumberFormat="1" applyFont="1" applyFill="1" applyBorder="1" applyAlignment="1">
      <alignment horizontal="center" vertical="center" wrapText="1"/>
    </xf>
    <xf numFmtId="179" fontId="2" fillId="41" borderId="31" xfId="48" applyNumberFormat="1" applyFont="1" applyFill="1" applyBorder="1" applyAlignment="1">
      <alignment horizontal="center" vertical="center" wrapText="1"/>
    </xf>
    <xf numFmtId="178" fontId="2" fillId="42" borderId="32" xfId="48" applyNumberFormat="1" applyFont="1" applyFill="1" applyBorder="1" applyAlignment="1">
      <alignment horizontal="center" vertical="center" wrapText="1"/>
    </xf>
    <xf numFmtId="178" fontId="2" fillId="42" borderId="33" xfId="48" applyNumberFormat="1" applyFont="1" applyFill="1" applyBorder="1" applyAlignment="1">
      <alignment horizontal="center" vertical="center" wrapText="1"/>
    </xf>
    <xf numFmtId="178" fontId="9" fillId="42" borderId="34" xfId="48" applyNumberFormat="1" applyFont="1" applyFill="1" applyBorder="1" applyAlignment="1">
      <alignment vertical="center" wrapText="1"/>
    </xf>
    <xf numFmtId="178" fontId="2" fillId="38" borderId="11" xfId="48" applyNumberFormat="1" applyFont="1" applyFill="1" applyBorder="1" applyAlignment="1">
      <alignment horizontal="center" vertical="center"/>
    </xf>
    <xf numFmtId="178" fontId="2" fillId="42" borderId="25" xfId="48" applyNumberFormat="1" applyFont="1" applyFill="1" applyBorder="1" applyAlignment="1">
      <alignment horizontal="center" vertical="center" wrapText="1"/>
    </xf>
    <xf numFmtId="178" fontId="2" fillId="42" borderId="26" xfId="48" applyNumberFormat="1" applyFont="1" applyFill="1" applyBorder="1" applyAlignment="1">
      <alignment horizontal="center" vertical="center" wrapText="1"/>
    </xf>
    <xf numFmtId="178" fontId="9" fillId="42" borderId="27" xfId="48" applyNumberFormat="1" applyFont="1" applyFill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8" borderId="11" xfId="48" applyFont="1" applyFill="1" applyBorder="1" applyAlignment="1">
      <alignment horizontal="center"/>
    </xf>
    <xf numFmtId="178" fontId="2" fillId="0" borderId="24" xfId="48" applyFont="1" applyFill="1" applyBorder="1" applyAlignment="1">
      <alignment horizontal="center" vertical="center" wrapText="1"/>
    </xf>
    <xf numFmtId="179" fontId="2" fillId="33" borderId="24" xfId="48" applyNumberFormat="1" applyFont="1" applyFill="1" applyBorder="1" applyAlignment="1">
      <alignment horizontal="center" vertical="center" wrapText="1"/>
    </xf>
    <xf numFmtId="179" fontId="2" fillId="33" borderId="11" xfId="48" applyNumberFormat="1" applyFont="1" applyFill="1" applyBorder="1" applyAlignment="1">
      <alignment horizontal="center" vertical="center" wrapText="1"/>
    </xf>
    <xf numFmtId="179" fontId="2" fillId="33" borderId="19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4" xfId="48" applyNumberFormat="1" applyFont="1" applyFill="1" applyBorder="1" applyAlignment="1">
      <alignment horizontal="center" vertical="center" wrapText="1"/>
    </xf>
    <xf numFmtId="178" fontId="2" fillId="43" borderId="11" xfId="48" applyNumberFormat="1" applyFont="1" applyFill="1" applyBorder="1" applyAlignment="1">
      <alignment horizontal="center" vertical="center" wrapText="1"/>
    </xf>
    <xf numFmtId="178" fontId="9" fillId="43" borderId="19" xfId="48" applyNumberFormat="1" applyFont="1" applyFill="1" applyBorder="1" applyAlignment="1">
      <alignment vertical="center" wrapText="1"/>
    </xf>
    <xf numFmtId="178" fontId="2" fillId="40" borderId="11" xfId="48" applyFont="1" applyFill="1" applyBorder="1" applyAlignment="1">
      <alignment horizontal="center" vertical="center" wrapText="1"/>
    </xf>
    <xf numFmtId="178" fontId="9" fillId="0" borderId="19" xfId="48" applyFont="1" applyBorder="1" applyAlignment="1">
      <alignment horizontal="center" vertical="center" wrapText="1"/>
    </xf>
    <xf numFmtId="179" fontId="2" fillId="41" borderId="24" xfId="48" applyNumberFormat="1" applyFont="1" applyFill="1" applyBorder="1" applyAlignment="1">
      <alignment horizontal="center" vertical="center" wrapText="1"/>
    </xf>
    <xf numFmtId="179" fontId="2" fillId="41" borderId="11" xfId="48" applyNumberFormat="1" applyFont="1" applyFill="1" applyBorder="1" applyAlignment="1">
      <alignment horizontal="center" vertical="center" wrapText="1"/>
    </xf>
    <xf numFmtId="179" fontId="2" fillId="41" borderId="19" xfId="48" applyNumberFormat="1" applyFont="1" applyFill="1" applyBorder="1" applyAlignment="1">
      <alignment horizontal="center" vertical="center" wrapText="1"/>
    </xf>
    <xf numFmtId="179" fontId="2" fillId="37" borderId="24" xfId="48" applyNumberFormat="1" applyFont="1" applyFill="1" applyBorder="1" applyAlignment="1">
      <alignment horizontal="center" vertical="center" wrapText="1"/>
    </xf>
    <xf numFmtId="179" fontId="2" fillId="37" borderId="11" xfId="48" applyNumberFormat="1" applyFont="1" applyFill="1" applyBorder="1" applyAlignment="1">
      <alignment horizontal="center" vertical="center" wrapText="1"/>
    </xf>
    <xf numFmtId="179" fontId="2" fillId="37" borderId="19" xfId="48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7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="80" zoomScaleNormal="80" zoomScalePageLayoutView="0" workbookViewId="0" topLeftCell="A4">
      <pane xSplit="2" ySplit="7" topLeftCell="D11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I40" sqref="I40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6" width="26.7109375" style="38" customWidth="1"/>
    <col min="7" max="7" width="26.28125" style="26" customWidth="1"/>
    <col min="8" max="8" width="23.00390625" style="26" customWidth="1"/>
    <col min="9" max="9" width="26.7109375" style="26" customWidth="1"/>
    <col min="10" max="10" width="30.7109375" style="8" customWidth="1"/>
    <col min="11" max="16384" width="8.7109375" style="8" customWidth="1"/>
  </cols>
  <sheetData>
    <row r="1" spans="1:9" ht="20.25">
      <c r="A1" s="64" t="s">
        <v>61</v>
      </c>
      <c r="B1" s="64"/>
      <c r="C1" s="100"/>
      <c r="D1" s="100"/>
      <c r="E1" s="100"/>
      <c r="F1" s="100"/>
      <c r="G1" s="65"/>
      <c r="H1" s="65"/>
      <c r="I1" s="65"/>
    </row>
    <row r="2" spans="1:9" ht="20.25">
      <c r="A2" s="64" t="s">
        <v>74</v>
      </c>
      <c r="B2" s="64"/>
      <c r="C2" s="100"/>
      <c r="D2" s="100"/>
      <c r="E2" s="100"/>
      <c r="F2" s="100"/>
      <c r="G2" s="65"/>
      <c r="H2" s="65"/>
      <c r="I2" s="65"/>
    </row>
    <row r="3" spans="1:9" ht="20.25">
      <c r="A3" s="66"/>
      <c r="B3" s="64"/>
      <c r="C3" s="100"/>
      <c r="D3" s="100"/>
      <c r="E3" s="100"/>
      <c r="F3" s="100"/>
      <c r="G3" s="65"/>
      <c r="H3" s="65"/>
      <c r="I3" s="65"/>
    </row>
    <row r="4" spans="1:9" ht="20.25">
      <c r="A4" s="124" t="s">
        <v>62</v>
      </c>
      <c r="B4" s="124"/>
      <c r="C4" s="124"/>
      <c r="D4" s="124"/>
      <c r="E4" s="124"/>
      <c r="F4" s="124"/>
      <c r="G4" s="124"/>
      <c r="H4" s="124"/>
      <c r="I4" s="124"/>
    </row>
    <row r="5" spans="1:9" ht="20.25">
      <c r="A5" s="124" t="s">
        <v>138</v>
      </c>
      <c r="B5" s="124"/>
      <c r="C5" s="124"/>
      <c r="D5" s="124"/>
      <c r="E5" s="124"/>
      <c r="F5" s="124"/>
      <c r="G5" s="124"/>
      <c r="H5" s="124"/>
      <c r="I5" s="124"/>
    </row>
    <row r="6" spans="2:9" ht="15" customHeight="1" thickBot="1">
      <c r="B6" s="11"/>
      <c r="C6" s="101"/>
      <c r="D6" s="101"/>
      <c r="E6" s="101"/>
      <c r="F6" s="101"/>
      <c r="G6" s="25"/>
      <c r="H6" s="25"/>
      <c r="I6" s="25"/>
    </row>
    <row r="7" spans="1:10" ht="15.75" customHeight="1">
      <c r="A7" s="125" t="s">
        <v>0</v>
      </c>
      <c r="B7" s="128" t="s">
        <v>1</v>
      </c>
      <c r="C7" s="134" t="s">
        <v>59</v>
      </c>
      <c r="D7" s="134"/>
      <c r="E7" s="134"/>
      <c r="F7" s="134"/>
      <c r="G7" s="137" t="s">
        <v>108</v>
      </c>
      <c r="H7" s="137" t="s">
        <v>109</v>
      </c>
      <c r="I7" s="131" t="s">
        <v>2</v>
      </c>
      <c r="J7" s="140" t="s">
        <v>111</v>
      </c>
    </row>
    <row r="8" spans="1:10" s="37" customFormat="1" ht="41.25" customHeight="1">
      <c r="A8" s="126"/>
      <c r="B8" s="129"/>
      <c r="C8" s="102" t="s">
        <v>63</v>
      </c>
      <c r="D8" s="143" t="s">
        <v>90</v>
      </c>
      <c r="E8" s="143"/>
      <c r="F8" s="135" t="s">
        <v>76</v>
      </c>
      <c r="G8" s="138"/>
      <c r="H8" s="138"/>
      <c r="I8" s="132"/>
      <c r="J8" s="141"/>
    </row>
    <row r="9" spans="1:10" ht="41.25" customHeight="1" thickBot="1">
      <c r="A9" s="127"/>
      <c r="B9" s="130"/>
      <c r="C9" s="103" t="s">
        <v>60</v>
      </c>
      <c r="D9" s="104" t="s">
        <v>85</v>
      </c>
      <c r="E9" s="104" t="s">
        <v>84</v>
      </c>
      <c r="F9" s="136"/>
      <c r="G9" s="139"/>
      <c r="H9" s="139"/>
      <c r="I9" s="133"/>
      <c r="J9" s="142"/>
    </row>
    <row r="10" spans="1:9" ht="27.75" customHeight="1">
      <c r="A10" s="43"/>
      <c r="B10" s="44"/>
      <c r="C10" s="105" t="s">
        <v>65</v>
      </c>
      <c r="D10" s="105" t="s">
        <v>66</v>
      </c>
      <c r="E10" s="105" t="s">
        <v>67</v>
      </c>
      <c r="F10" s="105" t="s">
        <v>83</v>
      </c>
      <c r="G10" s="45"/>
      <c r="H10" s="45"/>
      <c r="I10" s="46" t="s">
        <v>68</v>
      </c>
    </row>
    <row r="11" spans="1:10" s="9" customFormat="1" ht="15.75">
      <c r="A11" s="51">
        <v>91</v>
      </c>
      <c r="B11" s="55" t="s">
        <v>20</v>
      </c>
      <c r="C11" s="98">
        <v>3830374553</v>
      </c>
      <c r="D11" s="98">
        <v>288275616</v>
      </c>
      <c r="E11" s="98">
        <v>134194056</v>
      </c>
      <c r="F11" s="107">
        <f aca="true" t="shared" si="0" ref="F11:F42">+E11+D11+C11</f>
        <v>4252844225</v>
      </c>
      <c r="G11" s="106"/>
      <c r="H11" s="54"/>
      <c r="I11" s="89">
        <v>0</v>
      </c>
      <c r="J11" s="80">
        <f>+F11+H11+I11+G11</f>
        <v>4252844225</v>
      </c>
    </row>
    <row r="12" spans="1:10" s="9" customFormat="1" ht="15">
      <c r="A12" s="56">
        <v>5</v>
      </c>
      <c r="B12" s="55" t="s">
        <v>4</v>
      </c>
      <c r="C12" s="98">
        <v>67780819866</v>
      </c>
      <c r="D12" s="98">
        <v>7676790668</v>
      </c>
      <c r="E12" s="98">
        <v>3610280130</v>
      </c>
      <c r="F12" s="107">
        <f t="shared" si="0"/>
        <v>79067890664</v>
      </c>
      <c r="G12" s="106"/>
      <c r="H12" s="54"/>
      <c r="I12" s="89">
        <v>2588403371</v>
      </c>
      <c r="J12" s="80">
        <f aca="true" t="shared" si="1" ref="J12:J42">+F12+H12+I12+G12</f>
        <v>81656294035</v>
      </c>
    </row>
    <row r="13" spans="1:10" s="9" customFormat="1" ht="15">
      <c r="A13" s="56">
        <v>81</v>
      </c>
      <c r="B13" s="55" t="s">
        <v>17</v>
      </c>
      <c r="C13" s="98">
        <v>9653256824</v>
      </c>
      <c r="D13" s="98">
        <v>1095397197</v>
      </c>
      <c r="E13" s="98">
        <v>516429219</v>
      </c>
      <c r="F13" s="107">
        <f t="shared" si="0"/>
        <v>11265083240</v>
      </c>
      <c r="G13" s="106"/>
      <c r="H13" s="54"/>
      <c r="I13" s="89">
        <v>7325851</v>
      </c>
      <c r="J13" s="80">
        <f t="shared" si="1"/>
        <v>11272409091</v>
      </c>
    </row>
    <row r="14" spans="1:10" s="9" customFormat="1" ht="15">
      <c r="A14" s="56">
        <v>8</v>
      </c>
      <c r="B14" s="55" t="s">
        <v>95</v>
      </c>
      <c r="C14" s="98">
        <v>16116203108</v>
      </c>
      <c r="D14" s="98">
        <v>1833575114</v>
      </c>
      <c r="E14" s="98">
        <v>864808714</v>
      </c>
      <c r="F14" s="107">
        <f t="shared" si="0"/>
        <v>18814586936</v>
      </c>
      <c r="G14" s="106"/>
      <c r="H14" s="54"/>
      <c r="I14" s="89">
        <v>1023733024</v>
      </c>
      <c r="J14" s="80">
        <f t="shared" si="1"/>
        <v>19838319960</v>
      </c>
    </row>
    <row r="15" spans="1:10" s="9" customFormat="1" ht="15">
      <c r="A15" s="56">
        <v>13</v>
      </c>
      <c r="B15" s="55" t="s">
        <v>93</v>
      </c>
      <c r="C15" s="98">
        <v>29199844744</v>
      </c>
      <c r="D15" s="98">
        <v>3946179264</v>
      </c>
      <c r="E15" s="98">
        <v>1864270216</v>
      </c>
      <c r="F15" s="107">
        <f t="shared" si="0"/>
        <v>35010294224</v>
      </c>
      <c r="G15" s="106"/>
      <c r="H15" s="54"/>
      <c r="I15" s="89">
        <v>853959994</v>
      </c>
      <c r="J15" s="80">
        <f t="shared" si="1"/>
        <v>35864254218</v>
      </c>
    </row>
    <row r="16" spans="1:10" s="9" customFormat="1" ht="15">
      <c r="A16" s="56">
        <v>15</v>
      </c>
      <c r="B16" s="55" t="s">
        <v>97</v>
      </c>
      <c r="C16" s="98">
        <v>30700891396</v>
      </c>
      <c r="D16" s="98">
        <v>3543040063</v>
      </c>
      <c r="E16" s="98">
        <v>1681648052</v>
      </c>
      <c r="F16" s="107">
        <f t="shared" si="0"/>
        <v>35925579511</v>
      </c>
      <c r="G16" s="106"/>
      <c r="H16" s="54"/>
      <c r="I16" s="89">
        <v>1646871419</v>
      </c>
      <c r="J16" s="80">
        <f t="shared" si="1"/>
        <v>37572450930</v>
      </c>
    </row>
    <row r="17" spans="1:10" s="9" customFormat="1" ht="15">
      <c r="A17" s="56">
        <v>17</v>
      </c>
      <c r="B17" s="55" t="s">
        <v>5</v>
      </c>
      <c r="C17" s="98">
        <v>16005976491</v>
      </c>
      <c r="D17" s="98">
        <v>2082778091</v>
      </c>
      <c r="E17" s="98">
        <v>982359430</v>
      </c>
      <c r="F17" s="107">
        <f t="shared" si="0"/>
        <v>19071114012</v>
      </c>
      <c r="G17" s="106"/>
      <c r="H17" s="54"/>
      <c r="I17" s="89">
        <v>180134479</v>
      </c>
      <c r="J17" s="80">
        <f t="shared" si="1"/>
        <v>19251248491</v>
      </c>
    </row>
    <row r="18" spans="1:10" s="9" customFormat="1" ht="15">
      <c r="A18" s="56">
        <v>18</v>
      </c>
      <c r="B18" s="55" t="s">
        <v>99</v>
      </c>
      <c r="C18" s="98">
        <v>9043403366</v>
      </c>
      <c r="D18" s="98">
        <v>1176622327</v>
      </c>
      <c r="E18" s="98">
        <v>550994208</v>
      </c>
      <c r="F18" s="107">
        <f t="shared" si="0"/>
        <v>10771019901</v>
      </c>
      <c r="G18" s="106"/>
      <c r="H18" s="54"/>
      <c r="I18" s="89">
        <v>0</v>
      </c>
      <c r="J18" s="80">
        <f t="shared" si="1"/>
        <v>10771019901</v>
      </c>
    </row>
    <row r="19" spans="1:10" s="9" customFormat="1" ht="15">
      <c r="A19" s="56">
        <v>85</v>
      </c>
      <c r="B19" s="55" t="s">
        <v>18</v>
      </c>
      <c r="C19" s="98">
        <v>9282871018</v>
      </c>
      <c r="D19" s="98">
        <v>1009602329</v>
      </c>
      <c r="E19" s="98">
        <v>464971325</v>
      </c>
      <c r="F19" s="107">
        <f t="shared" si="0"/>
        <v>10757444672</v>
      </c>
      <c r="G19" s="106"/>
      <c r="H19" s="54"/>
      <c r="I19" s="89">
        <v>25062708</v>
      </c>
      <c r="J19" s="80">
        <f t="shared" si="1"/>
        <v>10782507380</v>
      </c>
    </row>
    <row r="20" spans="1:10" s="9" customFormat="1" ht="15">
      <c r="A20" s="56">
        <v>19</v>
      </c>
      <c r="B20" s="55" t="s">
        <v>6</v>
      </c>
      <c r="C20" s="98">
        <v>35267919435</v>
      </c>
      <c r="D20" s="98">
        <v>4290567677</v>
      </c>
      <c r="E20" s="98">
        <v>2019833033</v>
      </c>
      <c r="F20" s="107">
        <f t="shared" si="0"/>
        <v>41578320145</v>
      </c>
      <c r="G20" s="106"/>
      <c r="H20" s="54"/>
      <c r="I20" s="89">
        <v>804287696</v>
      </c>
      <c r="J20" s="80">
        <f t="shared" si="1"/>
        <v>42382607841</v>
      </c>
    </row>
    <row r="21" spans="1:10" s="9" customFormat="1" ht="15">
      <c r="A21" s="56">
        <v>20</v>
      </c>
      <c r="B21" s="55" t="s">
        <v>7</v>
      </c>
      <c r="C21" s="98">
        <v>22771276393</v>
      </c>
      <c r="D21" s="98">
        <v>2630654600</v>
      </c>
      <c r="E21" s="98">
        <v>1241163418</v>
      </c>
      <c r="F21" s="107">
        <f t="shared" si="0"/>
        <v>26643094411</v>
      </c>
      <c r="G21" s="106"/>
      <c r="H21" s="54"/>
      <c r="I21" s="89">
        <v>216395684</v>
      </c>
      <c r="J21" s="80">
        <f t="shared" si="1"/>
        <v>26859490095</v>
      </c>
    </row>
    <row r="22" spans="1:10" s="9" customFormat="1" ht="15">
      <c r="A22" s="56">
        <v>27</v>
      </c>
      <c r="B22" s="55" t="s">
        <v>100</v>
      </c>
      <c r="C22" s="98">
        <v>13227389795</v>
      </c>
      <c r="D22" s="98">
        <v>1600439897</v>
      </c>
      <c r="E22" s="98">
        <v>750469570</v>
      </c>
      <c r="F22" s="107">
        <f t="shared" si="0"/>
        <v>15578299262</v>
      </c>
      <c r="G22" s="106"/>
      <c r="H22" s="54"/>
      <c r="I22" s="89">
        <v>578038202</v>
      </c>
      <c r="J22" s="80">
        <f t="shared" si="1"/>
        <v>16156337464</v>
      </c>
    </row>
    <row r="23" spans="1:10" s="9" customFormat="1" ht="15">
      <c r="A23" s="56">
        <v>23</v>
      </c>
      <c r="B23" s="57" t="s">
        <v>96</v>
      </c>
      <c r="C23" s="98">
        <v>36010081737</v>
      </c>
      <c r="D23" s="98">
        <v>4275217098</v>
      </c>
      <c r="E23" s="98">
        <v>2015313307</v>
      </c>
      <c r="F23" s="107">
        <f t="shared" si="0"/>
        <v>42300612142</v>
      </c>
      <c r="G23" s="106"/>
      <c r="H23" s="54"/>
      <c r="I23" s="89">
        <v>454507886</v>
      </c>
      <c r="J23" s="80">
        <f t="shared" si="1"/>
        <v>42755120028</v>
      </c>
    </row>
    <row r="24" spans="1:10" s="9" customFormat="1" ht="15">
      <c r="A24" s="56">
        <v>25</v>
      </c>
      <c r="B24" s="55" t="s">
        <v>8</v>
      </c>
      <c r="C24" s="98">
        <v>37317372824</v>
      </c>
      <c r="D24" s="98">
        <v>4752614709</v>
      </c>
      <c r="E24" s="98">
        <v>2242378608</v>
      </c>
      <c r="F24" s="107">
        <f t="shared" si="0"/>
        <v>44312366141</v>
      </c>
      <c r="G24" s="106"/>
      <c r="H24" s="54"/>
      <c r="I24" s="89">
        <v>3011736003</v>
      </c>
      <c r="J24" s="80">
        <f t="shared" si="1"/>
        <v>47324102144</v>
      </c>
    </row>
    <row r="25" spans="1:10" s="9" customFormat="1" ht="15">
      <c r="A25" s="56">
        <v>94</v>
      </c>
      <c r="B25" s="55" t="s">
        <v>103</v>
      </c>
      <c r="C25" s="98">
        <v>2528148077</v>
      </c>
      <c r="D25" s="98">
        <v>147307307</v>
      </c>
      <c r="E25" s="98">
        <v>67854398</v>
      </c>
      <c r="F25" s="107">
        <f t="shared" si="0"/>
        <v>2743309782</v>
      </c>
      <c r="G25" s="106"/>
      <c r="H25" s="54"/>
      <c r="I25" s="89">
        <v>0</v>
      </c>
      <c r="J25" s="80">
        <f t="shared" si="1"/>
        <v>2743309782</v>
      </c>
    </row>
    <row r="26" spans="1:10" s="9" customFormat="1" ht="15">
      <c r="A26" s="56">
        <v>95</v>
      </c>
      <c r="B26" s="55" t="s">
        <v>21</v>
      </c>
      <c r="C26" s="98">
        <v>3864244932</v>
      </c>
      <c r="D26" s="98">
        <v>351308195</v>
      </c>
      <c r="E26" s="98">
        <v>164534323</v>
      </c>
      <c r="F26" s="107">
        <f t="shared" si="0"/>
        <v>4380087450</v>
      </c>
      <c r="G26" s="106"/>
      <c r="H26" s="54"/>
      <c r="I26" s="89">
        <v>0</v>
      </c>
      <c r="J26" s="80">
        <f t="shared" si="1"/>
        <v>4380087450</v>
      </c>
    </row>
    <row r="27" spans="1:10" s="9" customFormat="1" ht="15">
      <c r="A27" s="56">
        <v>41</v>
      </c>
      <c r="B27" s="55" t="s">
        <v>9</v>
      </c>
      <c r="C27" s="98">
        <v>20201647776</v>
      </c>
      <c r="D27" s="98">
        <v>2500900441</v>
      </c>
      <c r="E27" s="98">
        <v>1179204864</v>
      </c>
      <c r="F27" s="107">
        <f t="shared" si="0"/>
        <v>23881753081</v>
      </c>
      <c r="G27" s="106"/>
      <c r="H27" s="54"/>
      <c r="I27" s="89">
        <v>0</v>
      </c>
      <c r="J27" s="80">
        <f t="shared" si="1"/>
        <v>23881753081</v>
      </c>
    </row>
    <row r="28" spans="1:10" s="9" customFormat="1" ht="15">
      <c r="A28" s="56">
        <v>44</v>
      </c>
      <c r="B28" s="58" t="s">
        <v>91</v>
      </c>
      <c r="C28" s="98">
        <v>16595790539</v>
      </c>
      <c r="D28" s="98">
        <v>1211793010</v>
      </c>
      <c r="E28" s="98">
        <v>572110085</v>
      </c>
      <c r="F28" s="107">
        <f t="shared" si="0"/>
        <v>18379693634</v>
      </c>
      <c r="G28" s="106"/>
      <c r="H28" s="54"/>
      <c r="I28" s="89">
        <v>159403054</v>
      </c>
      <c r="J28" s="80">
        <f t="shared" si="1"/>
        <v>18539096688</v>
      </c>
    </row>
    <row r="29" spans="1:10" s="9" customFormat="1" ht="15">
      <c r="A29" s="56">
        <v>47</v>
      </c>
      <c r="B29" s="55" t="s">
        <v>10</v>
      </c>
      <c r="C29" s="98">
        <v>25879515333</v>
      </c>
      <c r="D29" s="98">
        <v>3152451711</v>
      </c>
      <c r="E29" s="98">
        <v>1488358366</v>
      </c>
      <c r="F29" s="107">
        <f t="shared" si="0"/>
        <v>30520325410</v>
      </c>
      <c r="G29" s="106"/>
      <c r="H29" s="54"/>
      <c r="I29" s="89">
        <v>544835676</v>
      </c>
      <c r="J29" s="80">
        <f t="shared" si="1"/>
        <v>31065161086</v>
      </c>
    </row>
    <row r="30" spans="1:10" s="9" customFormat="1" ht="15">
      <c r="A30" s="56">
        <v>50</v>
      </c>
      <c r="B30" s="55" t="s">
        <v>11</v>
      </c>
      <c r="C30" s="98">
        <v>13079392262</v>
      </c>
      <c r="D30" s="98">
        <v>1544840429</v>
      </c>
      <c r="E30" s="98">
        <v>725466350</v>
      </c>
      <c r="F30" s="107">
        <f t="shared" si="0"/>
        <v>15349699041</v>
      </c>
      <c r="G30" s="106"/>
      <c r="H30" s="54"/>
      <c r="I30" s="89">
        <v>251305053</v>
      </c>
      <c r="J30" s="80">
        <f t="shared" si="1"/>
        <v>15601004094</v>
      </c>
    </row>
    <row r="31" spans="1:10" s="9" customFormat="1" ht="15">
      <c r="A31" s="56">
        <v>52</v>
      </c>
      <c r="B31" s="58" t="s">
        <v>12</v>
      </c>
      <c r="C31" s="98">
        <v>31240008756</v>
      </c>
      <c r="D31" s="98">
        <v>3679095698</v>
      </c>
      <c r="E31" s="98">
        <v>1734688414</v>
      </c>
      <c r="F31" s="107">
        <f t="shared" si="0"/>
        <v>36653792868</v>
      </c>
      <c r="G31" s="106"/>
      <c r="H31" s="54"/>
      <c r="I31" s="89">
        <v>0</v>
      </c>
      <c r="J31" s="80">
        <f t="shared" si="1"/>
        <v>36653792868</v>
      </c>
    </row>
    <row r="32" spans="1:10" s="9" customFormat="1" ht="15">
      <c r="A32" s="56">
        <v>54</v>
      </c>
      <c r="B32" s="58" t="s">
        <v>135</v>
      </c>
      <c r="C32" s="98">
        <v>21354064534</v>
      </c>
      <c r="D32" s="98">
        <v>2658768915</v>
      </c>
      <c r="E32" s="98">
        <v>1257662202</v>
      </c>
      <c r="F32" s="107">
        <f t="shared" si="0"/>
        <v>25270495651</v>
      </c>
      <c r="G32" s="106"/>
      <c r="H32" s="54"/>
      <c r="I32" s="89">
        <v>0</v>
      </c>
      <c r="J32" s="80">
        <f t="shared" si="1"/>
        <v>25270495651</v>
      </c>
    </row>
    <row r="33" spans="1:10" s="9" customFormat="1" ht="15">
      <c r="A33" s="56">
        <v>86</v>
      </c>
      <c r="B33" s="55" t="s">
        <v>19</v>
      </c>
      <c r="C33" s="98">
        <v>14315456383</v>
      </c>
      <c r="D33" s="98">
        <v>1571966408</v>
      </c>
      <c r="E33" s="98">
        <v>736932982</v>
      </c>
      <c r="F33" s="107">
        <f t="shared" si="0"/>
        <v>16624355773</v>
      </c>
      <c r="G33" s="106"/>
      <c r="H33" s="54"/>
      <c r="I33" s="89">
        <v>81175843</v>
      </c>
      <c r="J33" s="80">
        <f t="shared" si="1"/>
        <v>16705531616</v>
      </c>
    </row>
    <row r="34" spans="1:10" s="9" customFormat="1" ht="15">
      <c r="A34" s="56">
        <v>63</v>
      </c>
      <c r="B34" s="55" t="s">
        <v>101</v>
      </c>
      <c r="C34" s="98">
        <v>8032687044</v>
      </c>
      <c r="D34" s="98">
        <v>913586835</v>
      </c>
      <c r="E34" s="98">
        <v>432485202</v>
      </c>
      <c r="F34" s="107">
        <f t="shared" si="0"/>
        <v>9378759081</v>
      </c>
      <c r="G34" s="106"/>
      <c r="H34" s="54"/>
      <c r="I34" s="89">
        <v>0</v>
      </c>
      <c r="J34" s="80">
        <f t="shared" si="1"/>
        <v>9378759081</v>
      </c>
    </row>
    <row r="35" spans="1:10" s="9" customFormat="1" ht="15">
      <c r="A35" s="56">
        <v>66</v>
      </c>
      <c r="B35" s="55" t="s">
        <v>13</v>
      </c>
      <c r="C35" s="98">
        <v>8439958388</v>
      </c>
      <c r="D35" s="98">
        <v>990205355</v>
      </c>
      <c r="E35" s="98">
        <v>466073414</v>
      </c>
      <c r="F35" s="107">
        <f t="shared" si="0"/>
        <v>9896237157</v>
      </c>
      <c r="G35" s="106"/>
      <c r="H35" s="54"/>
      <c r="I35" s="89">
        <v>0</v>
      </c>
      <c r="J35" s="80">
        <f t="shared" si="1"/>
        <v>9896237157</v>
      </c>
    </row>
    <row r="36" spans="1:10" s="9" customFormat="1" ht="15">
      <c r="A36" s="56">
        <v>88</v>
      </c>
      <c r="B36" s="55" t="s">
        <v>94</v>
      </c>
      <c r="C36" s="98">
        <v>1671896844</v>
      </c>
      <c r="D36" s="98">
        <v>166728096</v>
      </c>
      <c r="E36" s="98">
        <v>78629678</v>
      </c>
      <c r="F36" s="107">
        <f t="shared" si="0"/>
        <v>1917254618</v>
      </c>
      <c r="G36" s="106"/>
      <c r="H36" s="54"/>
      <c r="I36" s="89">
        <v>90502390</v>
      </c>
      <c r="J36" s="80">
        <f t="shared" si="1"/>
        <v>2007757008</v>
      </c>
    </row>
    <row r="37" spans="1:10" s="9" customFormat="1" ht="15">
      <c r="A37" s="56">
        <v>68</v>
      </c>
      <c r="B37" s="55" t="s">
        <v>14</v>
      </c>
      <c r="C37" s="98">
        <v>27896919708</v>
      </c>
      <c r="D37" s="98">
        <v>3324210620</v>
      </c>
      <c r="E37" s="98">
        <v>1568348981</v>
      </c>
      <c r="F37" s="107">
        <f t="shared" si="0"/>
        <v>32789479309</v>
      </c>
      <c r="G37" s="106"/>
      <c r="H37" s="54"/>
      <c r="I37" s="89">
        <v>1480523223</v>
      </c>
      <c r="J37" s="80">
        <f t="shared" si="1"/>
        <v>34270002532</v>
      </c>
    </row>
    <row r="38" spans="1:10" s="9" customFormat="1" ht="15">
      <c r="A38" s="56">
        <v>70</v>
      </c>
      <c r="B38" s="55" t="s">
        <v>15</v>
      </c>
      <c r="C38" s="98">
        <v>23591285629</v>
      </c>
      <c r="D38" s="98">
        <v>3012887944</v>
      </c>
      <c r="E38" s="98">
        <v>1423785582</v>
      </c>
      <c r="F38" s="107">
        <f t="shared" si="0"/>
        <v>28027959155</v>
      </c>
      <c r="G38" s="106"/>
      <c r="H38" s="54"/>
      <c r="I38" s="89">
        <v>168601426</v>
      </c>
      <c r="J38" s="80">
        <f t="shared" si="1"/>
        <v>28196560581</v>
      </c>
    </row>
    <row r="39" spans="1:10" s="9" customFormat="1" ht="15">
      <c r="A39" s="56">
        <v>73</v>
      </c>
      <c r="B39" s="55" t="s">
        <v>16</v>
      </c>
      <c r="C39" s="98">
        <v>27166202415</v>
      </c>
      <c r="D39" s="98">
        <v>3343109608</v>
      </c>
      <c r="E39" s="98">
        <v>1578462668</v>
      </c>
      <c r="F39" s="107">
        <f t="shared" si="0"/>
        <v>32087774691</v>
      </c>
      <c r="G39" s="106"/>
      <c r="H39" s="54"/>
      <c r="I39" s="89">
        <v>2511728192</v>
      </c>
      <c r="J39" s="80">
        <f t="shared" si="1"/>
        <v>34599502883</v>
      </c>
    </row>
    <row r="40" spans="1:10" s="9" customFormat="1" ht="15">
      <c r="A40" s="56">
        <v>76</v>
      </c>
      <c r="B40" s="58" t="s">
        <v>136</v>
      </c>
      <c r="C40" s="98">
        <v>23280195172</v>
      </c>
      <c r="D40" s="98">
        <v>2728891331</v>
      </c>
      <c r="E40" s="98">
        <v>1287221081</v>
      </c>
      <c r="F40" s="107">
        <f t="shared" si="0"/>
        <v>27296307584</v>
      </c>
      <c r="G40" s="106"/>
      <c r="H40" s="54"/>
      <c r="I40" s="89">
        <v>3358859729</v>
      </c>
      <c r="J40" s="80">
        <f t="shared" si="1"/>
        <v>30655167313</v>
      </c>
    </row>
    <row r="41" spans="1:10" s="9" customFormat="1" ht="15">
      <c r="A41" s="56">
        <v>97</v>
      </c>
      <c r="B41" s="55" t="s">
        <v>104</v>
      </c>
      <c r="C41" s="98">
        <v>2353177761</v>
      </c>
      <c r="D41" s="98">
        <v>140861343</v>
      </c>
      <c r="E41" s="98">
        <v>65472984</v>
      </c>
      <c r="F41" s="107">
        <f t="shared" si="0"/>
        <v>2559512088</v>
      </c>
      <c r="G41" s="106"/>
      <c r="H41" s="54"/>
      <c r="I41" s="89">
        <v>8019708</v>
      </c>
      <c r="J41" s="80">
        <f t="shared" si="1"/>
        <v>2567531796</v>
      </c>
    </row>
    <row r="42" spans="1:10" s="9" customFormat="1" ht="15">
      <c r="A42" s="56">
        <v>99</v>
      </c>
      <c r="B42" s="55" t="s">
        <v>22</v>
      </c>
      <c r="C42" s="98">
        <v>3746027436</v>
      </c>
      <c r="D42" s="98">
        <v>213309983</v>
      </c>
      <c r="E42" s="98">
        <v>98949176</v>
      </c>
      <c r="F42" s="107">
        <f t="shared" si="0"/>
        <v>4058286595</v>
      </c>
      <c r="G42" s="106"/>
      <c r="H42" s="54"/>
      <c r="I42" s="89">
        <v>0</v>
      </c>
      <c r="J42" s="80">
        <f t="shared" si="1"/>
        <v>4058286595</v>
      </c>
    </row>
    <row r="43" spans="1:10" ht="13.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611444300539</v>
      </c>
      <c r="D44" s="84">
        <f t="shared" si="2"/>
        <v>71853977879</v>
      </c>
      <c r="E44" s="84">
        <f t="shared" si="2"/>
        <v>33865354036</v>
      </c>
      <c r="F44" s="84">
        <f t="shared" si="2"/>
        <v>717163632454</v>
      </c>
      <c r="G44" s="84">
        <f t="shared" si="2"/>
        <v>0</v>
      </c>
      <c r="H44" s="86">
        <f t="shared" si="2"/>
        <v>0</v>
      </c>
      <c r="I44" s="84">
        <f t="shared" si="2"/>
        <v>20045410611</v>
      </c>
      <c r="J44" s="85">
        <f t="shared" si="2"/>
        <v>737209043065</v>
      </c>
    </row>
    <row r="45" ht="12.75">
      <c r="B45" s="26"/>
    </row>
    <row r="46" spans="1:8" ht="18">
      <c r="A46" s="15"/>
      <c r="B46" s="4"/>
      <c r="C46" s="108"/>
      <c r="D46" s="109"/>
      <c r="E46" s="109"/>
      <c r="H46" s="69"/>
    </row>
    <row r="47" ht="18">
      <c r="H47" s="74"/>
    </row>
    <row r="90" ht="12.75">
      <c r="E90" s="38">
        <f>+J11+Dptos!I44</f>
        <v>24298254836</v>
      </c>
    </row>
  </sheetData>
  <sheetProtection/>
  <autoFilter ref="A9:J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E2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J11" sqref="J11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99" customWidth="1"/>
    <col min="7" max="7" width="26.28125" style="26" customWidth="1"/>
    <col min="8" max="8" width="22.7109375" style="26" customWidth="1"/>
    <col min="9" max="9" width="22.28125" style="26" customWidth="1"/>
    <col min="10" max="10" width="21.00390625" style="38" customWidth="1"/>
    <col min="11" max="11" width="25.7109375" style="8" customWidth="1"/>
    <col min="12" max="12" width="55.7109375" style="8" customWidth="1"/>
    <col min="13" max="16384" width="11.421875" style="8" customWidth="1"/>
  </cols>
  <sheetData>
    <row r="1" spans="1:9" ht="20.25">
      <c r="A1" s="27" t="s">
        <v>61</v>
      </c>
      <c r="B1" s="3"/>
      <c r="C1" s="110"/>
      <c r="D1" s="110"/>
      <c r="E1" s="110"/>
      <c r="F1" s="110"/>
      <c r="G1" s="24"/>
      <c r="H1" s="24"/>
      <c r="I1" s="24"/>
    </row>
    <row r="2" spans="1:9" ht="20.25">
      <c r="A2" s="27" t="s">
        <v>74</v>
      </c>
      <c r="B2" s="3"/>
      <c r="C2" s="110"/>
      <c r="D2" s="110"/>
      <c r="E2" s="110"/>
      <c r="F2" s="110"/>
      <c r="G2" s="24"/>
      <c r="H2" s="24"/>
      <c r="I2" s="24"/>
    </row>
    <row r="3" spans="2:9" ht="12.75">
      <c r="B3" s="3"/>
      <c r="C3" s="110"/>
      <c r="D3" s="110"/>
      <c r="E3" s="110"/>
      <c r="F3" s="110"/>
      <c r="G3" s="24"/>
      <c r="H3" s="24"/>
      <c r="I3" s="24"/>
    </row>
    <row r="4" spans="1:10" ht="15.75">
      <c r="A4" s="156" t="s">
        <v>62</v>
      </c>
      <c r="B4" s="156"/>
      <c r="C4" s="156"/>
      <c r="D4" s="156"/>
      <c r="E4" s="156"/>
      <c r="F4" s="156"/>
      <c r="G4" s="156"/>
      <c r="H4" s="156"/>
      <c r="I4" s="156"/>
      <c r="J4" s="156"/>
    </row>
    <row r="5" spans="1:10" ht="15.75">
      <c r="A5" s="156" t="s">
        <v>137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9" ht="13.5" thickBot="1">
      <c r="A6" s="12"/>
      <c r="B6" s="11"/>
      <c r="C6" s="94"/>
      <c r="D6" s="94"/>
      <c r="E6" s="94"/>
      <c r="F6" s="94"/>
      <c r="G6" s="25"/>
      <c r="H6" s="25"/>
      <c r="I6" s="25"/>
    </row>
    <row r="7" spans="1:12" ht="16.5" customHeight="1">
      <c r="A7" s="147" t="s">
        <v>0</v>
      </c>
      <c r="B7" s="149" t="s">
        <v>78</v>
      </c>
      <c r="C7" s="152" t="s">
        <v>59</v>
      </c>
      <c r="D7" s="152"/>
      <c r="E7" s="152"/>
      <c r="F7" s="152"/>
      <c r="G7" s="162" t="s">
        <v>108</v>
      </c>
      <c r="H7" s="162" t="s">
        <v>109</v>
      </c>
      <c r="I7" s="165" t="s">
        <v>110</v>
      </c>
      <c r="J7" s="157" t="s">
        <v>2</v>
      </c>
      <c r="K7" s="144" t="s">
        <v>111</v>
      </c>
      <c r="L7" s="153" t="s">
        <v>132</v>
      </c>
    </row>
    <row r="8" spans="1:12" ht="27.75" customHeight="1">
      <c r="A8" s="148"/>
      <c r="B8" s="150"/>
      <c r="C8" s="95" t="s">
        <v>63</v>
      </c>
      <c r="D8" s="151" t="s">
        <v>90</v>
      </c>
      <c r="E8" s="151"/>
      <c r="F8" s="160" t="s">
        <v>64</v>
      </c>
      <c r="G8" s="163"/>
      <c r="H8" s="163"/>
      <c r="I8" s="166"/>
      <c r="J8" s="158"/>
      <c r="K8" s="145"/>
      <c r="L8" s="154"/>
    </row>
    <row r="9" spans="1:12" ht="37.5" customHeight="1" thickBot="1">
      <c r="A9" s="127"/>
      <c r="B9" s="130"/>
      <c r="C9" s="96" t="s">
        <v>60</v>
      </c>
      <c r="D9" s="97" t="s">
        <v>85</v>
      </c>
      <c r="E9" s="97" t="s">
        <v>84</v>
      </c>
      <c r="F9" s="161"/>
      <c r="G9" s="164"/>
      <c r="H9" s="164"/>
      <c r="I9" s="167"/>
      <c r="J9" s="159"/>
      <c r="K9" s="146"/>
      <c r="L9" s="155"/>
    </row>
    <row r="10" spans="1:10" ht="30" customHeight="1">
      <c r="A10" s="21"/>
      <c r="B10" s="13"/>
      <c r="C10" s="111" t="s">
        <v>65</v>
      </c>
      <c r="D10" s="111" t="s">
        <v>66</v>
      </c>
      <c r="E10" s="111" t="s">
        <v>67</v>
      </c>
      <c r="F10" s="111" t="s">
        <v>83</v>
      </c>
      <c r="G10" s="28"/>
      <c r="H10" s="28"/>
      <c r="I10" s="81"/>
      <c r="J10" s="41" t="s">
        <v>107</v>
      </c>
    </row>
    <row r="11" spans="1:12" s="40" customFormat="1" ht="18">
      <c r="A11" s="54">
        <v>11001</v>
      </c>
      <c r="B11" s="52" t="s">
        <v>112</v>
      </c>
      <c r="C11" s="98">
        <v>96840700445</v>
      </c>
      <c r="D11" s="98">
        <v>13810473878</v>
      </c>
      <c r="E11" s="98">
        <v>6539001125</v>
      </c>
      <c r="F11" s="112">
        <f aca="true" t="shared" si="0" ref="F11:F42">+E11+D11+C11</f>
        <v>117190175448</v>
      </c>
      <c r="G11" s="106"/>
      <c r="H11" s="82"/>
      <c r="I11" s="80"/>
      <c r="J11" s="80">
        <v>3577472275</v>
      </c>
      <c r="K11" s="80">
        <f>+F11+H11+I11+J11+G11</f>
        <v>120767647723</v>
      </c>
      <c r="L11" s="92"/>
    </row>
    <row r="12" spans="1:12" s="40" customFormat="1" ht="18">
      <c r="A12" s="54">
        <v>8001</v>
      </c>
      <c r="B12" s="52" t="s">
        <v>87</v>
      </c>
      <c r="C12" s="98">
        <v>24360871364</v>
      </c>
      <c r="D12" s="98">
        <v>3268952263</v>
      </c>
      <c r="E12" s="98">
        <v>1542621610</v>
      </c>
      <c r="F12" s="112">
        <f t="shared" si="0"/>
        <v>29172445237</v>
      </c>
      <c r="G12" s="106"/>
      <c r="H12" s="82"/>
      <c r="I12" s="80"/>
      <c r="J12" s="80">
        <v>0</v>
      </c>
      <c r="K12" s="80">
        <f aca="true" t="shared" si="1" ref="K12:K73">+F12+H12+I12+J12+G12</f>
        <v>29172445237</v>
      </c>
      <c r="L12" s="92"/>
    </row>
    <row r="13" spans="1:12" s="40" customFormat="1" ht="18">
      <c r="A13" s="54">
        <v>13001</v>
      </c>
      <c r="B13" s="52" t="s">
        <v>88</v>
      </c>
      <c r="C13" s="98">
        <v>20456339253</v>
      </c>
      <c r="D13" s="98">
        <v>2100034682</v>
      </c>
      <c r="E13" s="98">
        <v>991898674</v>
      </c>
      <c r="F13" s="112">
        <f t="shared" si="0"/>
        <v>23548272609</v>
      </c>
      <c r="G13" s="106"/>
      <c r="H13" s="82"/>
      <c r="I13" s="80"/>
      <c r="J13" s="80">
        <v>0</v>
      </c>
      <c r="K13" s="80">
        <f t="shared" si="1"/>
        <v>23548272609</v>
      </c>
      <c r="L13" s="92"/>
    </row>
    <row r="14" spans="1:12" s="40" customFormat="1" ht="18">
      <c r="A14" s="54">
        <v>47001</v>
      </c>
      <c r="B14" s="52" t="s">
        <v>89</v>
      </c>
      <c r="C14" s="98">
        <v>12503824965</v>
      </c>
      <c r="D14" s="98">
        <v>1448297025</v>
      </c>
      <c r="E14" s="98">
        <v>686222845</v>
      </c>
      <c r="F14" s="112">
        <f t="shared" si="0"/>
        <v>14638344835</v>
      </c>
      <c r="G14" s="106"/>
      <c r="H14" s="82"/>
      <c r="I14" s="80"/>
      <c r="J14" s="80">
        <v>0</v>
      </c>
      <c r="K14" s="80">
        <f t="shared" si="1"/>
        <v>14638344835</v>
      </c>
      <c r="L14" s="92"/>
    </row>
    <row r="15" spans="1:12" s="40" customFormat="1" ht="18">
      <c r="A15" s="54">
        <v>63001</v>
      </c>
      <c r="B15" s="52" t="s">
        <v>41</v>
      </c>
      <c r="C15" s="98">
        <v>6449919714</v>
      </c>
      <c r="D15" s="98">
        <v>753538831</v>
      </c>
      <c r="E15" s="98">
        <v>356475394</v>
      </c>
      <c r="F15" s="112">
        <f t="shared" si="0"/>
        <v>7559933939</v>
      </c>
      <c r="G15" s="106"/>
      <c r="H15" s="82"/>
      <c r="I15" s="80"/>
      <c r="J15" s="80">
        <v>0</v>
      </c>
      <c r="K15" s="80">
        <f t="shared" si="1"/>
        <v>7559933939</v>
      </c>
      <c r="L15" s="92"/>
    </row>
    <row r="16" spans="1:12" s="40" customFormat="1" ht="18">
      <c r="A16" s="54">
        <v>68081</v>
      </c>
      <c r="B16" s="52" t="s">
        <v>86</v>
      </c>
      <c r="C16" s="98">
        <v>5802097970</v>
      </c>
      <c r="D16" s="98">
        <v>661983902</v>
      </c>
      <c r="E16" s="98">
        <v>312533875</v>
      </c>
      <c r="F16" s="112">
        <f t="shared" si="0"/>
        <v>6776615747</v>
      </c>
      <c r="G16" s="106"/>
      <c r="H16" s="82"/>
      <c r="I16" s="80"/>
      <c r="J16" s="80">
        <v>0</v>
      </c>
      <c r="K16" s="80">
        <f t="shared" si="1"/>
        <v>6776615747</v>
      </c>
      <c r="L16" s="92"/>
    </row>
    <row r="17" spans="1:12" s="40" customFormat="1" ht="18">
      <c r="A17" s="54">
        <v>5088</v>
      </c>
      <c r="B17" s="77" t="s">
        <v>25</v>
      </c>
      <c r="C17" s="98">
        <v>7707548587</v>
      </c>
      <c r="D17" s="98">
        <v>760745815</v>
      </c>
      <c r="E17" s="98">
        <v>359765098</v>
      </c>
      <c r="F17" s="112">
        <f t="shared" si="0"/>
        <v>8828059500</v>
      </c>
      <c r="G17" s="106"/>
      <c r="H17" s="82"/>
      <c r="I17" s="80"/>
      <c r="J17" s="80">
        <v>0</v>
      </c>
      <c r="K17" s="80">
        <f t="shared" si="1"/>
        <v>8828059500</v>
      </c>
      <c r="L17" s="92"/>
    </row>
    <row r="18" spans="1:12" s="40" customFormat="1" ht="18">
      <c r="A18" s="54">
        <v>68001</v>
      </c>
      <c r="B18" s="52" t="s">
        <v>44</v>
      </c>
      <c r="C18" s="98">
        <v>10450478630</v>
      </c>
      <c r="D18" s="98">
        <v>1287326539</v>
      </c>
      <c r="E18" s="98">
        <v>608656140</v>
      </c>
      <c r="F18" s="112">
        <f t="shared" si="0"/>
        <v>12346461309</v>
      </c>
      <c r="G18" s="106"/>
      <c r="H18" s="82"/>
      <c r="I18" s="80"/>
      <c r="J18" s="80">
        <v>0</v>
      </c>
      <c r="K18" s="80">
        <f t="shared" si="1"/>
        <v>12346461309</v>
      </c>
      <c r="L18" s="92"/>
    </row>
    <row r="19" spans="1:12" s="40" customFormat="1" ht="18">
      <c r="A19" s="54">
        <v>76109</v>
      </c>
      <c r="B19" s="52" t="s">
        <v>47</v>
      </c>
      <c r="C19" s="98">
        <v>9765875623</v>
      </c>
      <c r="D19" s="98">
        <v>863639290</v>
      </c>
      <c r="E19" s="98">
        <v>405261830</v>
      </c>
      <c r="F19" s="112">
        <f t="shared" si="0"/>
        <v>11034776743</v>
      </c>
      <c r="G19" s="106"/>
      <c r="H19" s="82"/>
      <c r="I19" s="80"/>
      <c r="J19" s="80">
        <v>0</v>
      </c>
      <c r="K19" s="80">
        <f t="shared" si="1"/>
        <v>11034776743</v>
      </c>
      <c r="L19" s="92"/>
    </row>
    <row r="20" spans="1:12" s="40" customFormat="1" ht="18">
      <c r="A20" s="54">
        <v>76111</v>
      </c>
      <c r="B20" s="52" t="s">
        <v>48</v>
      </c>
      <c r="C20" s="98">
        <v>2642735514</v>
      </c>
      <c r="D20" s="98">
        <v>298140429</v>
      </c>
      <c r="E20" s="98">
        <v>140330702</v>
      </c>
      <c r="F20" s="112">
        <f t="shared" si="0"/>
        <v>3081206645</v>
      </c>
      <c r="G20" s="106"/>
      <c r="H20" s="82"/>
      <c r="I20" s="80"/>
      <c r="J20" s="80">
        <v>0</v>
      </c>
      <c r="K20" s="80">
        <f t="shared" si="1"/>
        <v>3081206645</v>
      </c>
      <c r="L20" s="92"/>
    </row>
    <row r="21" spans="1:12" s="40" customFormat="1" ht="18">
      <c r="A21" s="54">
        <v>76001</v>
      </c>
      <c r="B21" s="52" t="s">
        <v>75</v>
      </c>
      <c r="C21" s="98">
        <v>34447455131</v>
      </c>
      <c r="D21" s="98">
        <v>3119723235</v>
      </c>
      <c r="E21" s="98">
        <v>1473937210</v>
      </c>
      <c r="F21" s="112">
        <f t="shared" si="0"/>
        <v>39041115576</v>
      </c>
      <c r="G21" s="106"/>
      <c r="H21" s="82"/>
      <c r="I21" s="80"/>
      <c r="J21" s="80">
        <v>0</v>
      </c>
      <c r="K21" s="80">
        <f t="shared" si="1"/>
        <v>39041115576</v>
      </c>
      <c r="L21" s="92"/>
    </row>
    <row r="22" spans="1:12" s="40" customFormat="1" ht="18">
      <c r="A22" s="54">
        <v>76147</v>
      </c>
      <c r="B22" s="52" t="s">
        <v>49</v>
      </c>
      <c r="C22" s="98">
        <v>2958078514</v>
      </c>
      <c r="D22" s="98">
        <v>333636401</v>
      </c>
      <c r="E22" s="98">
        <v>157846306</v>
      </c>
      <c r="F22" s="112">
        <f t="shared" si="0"/>
        <v>3449561221</v>
      </c>
      <c r="G22" s="106"/>
      <c r="H22" s="82"/>
      <c r="I22" s="80"/>
      <c r="J22" s="80">
        <v>0</v>
      </c>
      <c r="K22" s="80">
        <f t="shared" si="1"/>
        <v>3449561221</v>
      </c>
      <c r="L22" s="92"/>
    </row>
    <row r="23" spans="1:12" s="40" customFormat="1" ht="18">
      <c r="A23" s="54">
        <v>47189</v>
      </c>
      <c r="B23" s="53" t="s">
        <v>98</v>
      </c>
      <c r="C23" s="98">
        <v>3731465050</v>
      </c>
      <c r="D23" s="98">
        <v>448538435</v>
      </c>
      <c r="E23" s="98">
        <v>212115936</v>
      </c>
      <c r="F23" s="118">
        <f t="shared" si="0"/>
        <v>4392119421</v>
      </c>
      <c r="G23" s="106"/>
      <c r="H23" s="82"/>
      <c r="I23" s="80"/>
      <c r="J23" s="80">
        <v>0</v>
      </c>
      <c r="K23" s="80">
        <f t="shared" si="1"/>
        <v>4392119421</v>
      </c>
      <c r="L23" s="92"/>
    </row>
    <row r="24" spans="1:12" s="40" customFormat="1" ht="18">
      <c r="A24" s="54">
        <v>54001</v>
      </c>
      <c r="B24" s="53" t="s">
        <v>113</v>
      </c>
      <c r="C24" s="98">
        <v>16121459540</v>
      </c>
      <c r="D24" s="98">
        <v>2086603863</v>
      </c>
      <c r="E24" s="98">
        <v>988570418</v>
      </c>
      <c r="F24" s="112">
        <f t="shared" si="0"/>
        <v>19196633821</v>
      </c>
      <c r="G24" s="106"/>
      <c r="H24" s="82"/>
      <c r="I24" s="80"/>
      <c r="J24" s="80">
        <v>0</v>
      </c>
      <c r="K24" s="80">
        <f t="shared" si="1"/>
        <v>19196633821</v>
      </c>
      <c r="L24" s="92"/>
    </row>
    <row r="25" spans="1:12" s="40" customFormat="1" ht="18">
      <c r="A25" s="54">
        <v>66170</v>
      </c>
      <c r="B25" s="52" t="s">
        <v>43</v>
      </c>
      <c r="C25" s="98">
        <v>3905835460</v>
      </c>
      <c r="D25" s="98">
        <v>477974634</v>
      </c>
      <c r="E25" s="98">
        <v>226246037</v>
      </c>
      <c r="F25" s="112">
        <f t="shared" si="0"/>
        <v>4610056131</v>
      </c>
      <c r="G25" s="106"/>
      <c r="H25" s="82"/>
      <c r="I25" s="80"/>
      <c r="J25" s="80">
        <v>0</v>
      </c>
      <c r="K25" s="80">
        <f t="shared" si="1"/>
        <v>4610056131</v>
      </c>
      <c r="L25" s="92"/>
    </row>
    <row r="26" spans="1:12" s="40" customFormat="1" ht="18">
      <c r="A26" s="54">
        <v>15238</v>
      </c>
      <c r="B26" s="52" t="s">
        <v>28</v>
      </c>
      <c r="C26" s="98">
        <v>2815272192</v>
      </c>
      <c r="D26" s="98">
        <v>333807312</v>
      </c>
      <c r="E26" s="98">
        <v>158119666</v>
      </c>
      <c r="F26" s="112">
        <f t="shared" si="0"/>
        <v>3307199170</v>
      </c>
      <c r="G26" s="106"/>
      <c r="H26" s="82"/>
      <c r="I26" s="80"/>
      <c r="J26" s="80">
        <v>0</v>
      </c>
      <c r="K26" s="80">
        <f t="shared" si="1"/>
        <v>3307199170</v>
      </c>
      <c r="L26" s="92"/>
    </row>
    <row r="27" spans="1:12" s="40" customFormat="1" ht="18">
      <c r="A27" s="54">
        <v>5266</v>
      </c>
      <c r="B27" s="52" t="s">
        <v>26</v>
      </c>
      <c r="C27" s="98">
        <v>2346900713</v>
      </c>
      <c r="D27" s="98">
        <v>262789368</v>
      </c>
      <c r="E27" s="98">
        <v>124522278</v>
      </c>
      <c r="F27" s="112">
        <f t="shared" si="0"/>
        <v>2734212359</v>
      </c>
      <c r="G27" s="106"/>
      <c r="H27" s="82"/>
      <c r="I27" s="80"/>
      <c r="J27" s="80">
        <v>0</v>
      </c>
      <c r="K27" s="80">
        <f t="shared" si="1"/>
        <v>2734212359</v>
      </c>
      <c r="L27" s="92"/>
    </row>
    <row r="28" spans="1:12" s="40" customFormat="1" ht="18">
      <c r="A28" s="54">
        <v>18001</v>
      </c>
      <c r="B28" s="52" t="s">
        <v>31</v>
      </c>
      <c r="C28" s="98">
        <v>5153258190</v>
      </c>
      <c r="D28" s="98">
        <v>620828331</v>
      </c>
      <c r="E28" s="98">
        <v>292402323</v>
      </c>
      <c r="F28" s="112">
        <f t="shared" si="0"/>
        <v>6066488844</v>
      </c>
      <c r="G28" s="106"/>
      <c r="H28" s="82"/>
      <c r="I28" s="80"/>
      <c r="J28" s="80">
        <v>0</v>
      </c>
      <c r="K28" s="80">
        <f t="shared" si="1"/>
        <v>6066488844</v>
      </c>
      <c r="L28" s="92"/>
    </row>
    <row r="29" spans="1:12" s="40" customFormat="1" ht="18">
      <c r="A29" s="54">
        <v>68276</v>
      </c>
      <c r="B29" s="52" t="s">
        <v>45</v>
      </c>
      <c r="C29" s="98">
        <v>4238527570</v>
      </c>
      <c r="D29" s="98">
        <v>549321776</v>
      </c>
      <c r="E29" s="98">
        <v>259347652</v>
      </c>
      <c r="F29" s="112">
        <f t="shared" si="0"/>
        <v>5047196998</v>
      </c>
      <c r="G29" s="106"/>
      <c r="H29" s="82"/>
      <c r="I29" s="80"/>
      <c r="J29" s="80">
        <v>0</v>
      </c>
      <c r="K29" s="80">
        <f t="shared" si="1"/>
        <v>5047196998</v>
      </c>
      <c r="L29" s="92"/>
    </row>
    <row r="30" spans="1:12" s="40" customFormat="1" ht="18">
      <c r="A30" s="54">
        <v>25290</v>
      </c>
      <c r="B30" s="52" t="s">
        <v>114</v>
      </c>
      <c r="C30" s="98">
        <v>2682618068</v>
      </c>
      <c r="D30" s="98">
        <v>349959278</v>
      </c>
      <c r="E30" s="98">
        <v>165351747</v>
      </c>
      <c r="F30" s="112">
        <f t="shared" si="0"/>
        <v>3197929093</v>
      </c>
      <c r="G30" s="106"/>
      <c r="H30" s="82"/>
      <c r="I30" s="80"/>
      <c r="J30" s="80">
        <v>0</v>
      </c>
      <c r="K30" s="80">
        <f t="shared" si="1"/>
        <v>3197929093</v>
      </c>
      <c r="L30" s="92"/>
    </row>
    <row r="31" spans="1:12" s="40" customFormat="1" ht="18">
      <c r="A31" s="54">
        <v>25307</v>
      </c>
      <c r="B31" s="52" t="s">
        <v>34</v>
      </c>
      <c r="C31" s="98">
        <v>1914810298</v>
      </c>
      <c r="D31" s="98">
        <v>227186147</v>
      </c>
      <c r="E31" s="98">
        <v>106981109</v>
      </c>
      <c r="F31" s="112">
        <f t="shared" si="0"/>
        <v>2248977554</v>
      </c>
      <c r="G31" s="106"/>
      <c r="H31" s="82"/>
      <c r="I31" s="80"/>
      <c r="J31" s="80">
        <v>0</v>
      </c>
      <c r="K31" s="80">
        <f t="shared" si="1"/>
        <v>2248977554</v>
      </c>
      <c r="L31" s="92"/>
    </row>
    <row r="32" spans="1:12" s="40" customFormat="1" ht="18">
      <c r="A32" s="54">
        <v>68307</v>
      </c>
      <c r="B32" s="52" t="s">
        <v>115</v>
      </c>
      <c r="C32" s="98">
        <v>3323868156</v>
      </c>
      <c r="D32" s="98">
        <v>399194742</v>
      </c>
      <c r="E32" s="98">
        <v>191629296</v>
      </c>
      <c r="F32" s="112">
        <f t="shared" si="0"/>
        <v>3914692194</v>
      </c>
      <c r="G32" s="106"/>
      <c r="H32" s="82"/>
      <c r="I32" s="89"/>
      <c r="J32" s="80">
        <v>0</v>
      </c>
      <c r="K32" s="80">
        <f t="shared" si="1"/>
        <v>3914692194</v>
      </c>
      <c r="L32" s="92"/>
    </row>
    <row r="33" spans="1:12" s="40" customFormat="1" ht="18">
      <c r="A33" s="54">
        <v>73001</v>
      </c>
      <c r="B33" s="52" t="s">
        <v>116</v>
      </c>
      <c r="C33" s="98">
        <v>12178357420</v>
      </c>
      <c r="D33" s="98">
        <v>1527464579</v>
      </c>
      <c r="E33" s="98">
        <v>723297178</v>
      </c>
      <c r="F33" s="112">
        <f t="shared" si="0"/>
        <v>14429119177</v>
      </c>
      <c r="G33" s="106"/>
      <c r="H33" s="82"/>
      <c r="I33" s="89"/>
      <c r="J33" s="80">
        <v>0</v>
      </c>
      <c r="K33" s="80">
        <f t="shared" si="1"/>
        <v>14429119177</v>
      </c>
      <c r="L33" s="92"/>
    </row>
    <row r="34" spans="1:12" s="40" customFormat="1" ht="18">
      <c r="A34" s="54">
        <v>5360</v>
      </c>
      <c r="B34" s="52" t="s">
        <v>117</v>
      </c>
      <c r="C34" s="98">
        <v>4588284506</v>
      </c>
      <c r="D34" s="98">
        <v>521310213</v>
      </c>
      <c r="E34" s="98">
        <v>242375040</v>
      </c>
      <c r="F34" s="112">
        <f t="shared" si="0"/>
        <v>5351969759</v>
      </c>
      <c r="G34" s="106"/>
      <c r="H34" s="82"/>
      <c r="I34" s="89"/>
      <c r="J34" s="80">
        <v>0</v>
      </c>
      <c r="K34" s="80">
        <f t="shared" si="1"/>
        <v>5351969759</v>
      </c>
      <c r="L34" s="92"/>
    </row>
    <row r="35" spans="1:12" s="40" customFormat="1" ht="18">
      <c r="A35" s="54">
        <v>23417</v>
      </c>
      <c r="B35" s="52" t="s">
        <v>33</v>
      </c>
      <c r="C35" s="98">
        <v>4535566435</v>
      </c>
      <c r="D35" s="98">
        <v>548130485</v>
      </c>
      <c r="E35" s="98">
        <v>258925507</v>
      </c>
      <c r="F35" s="112">
        <f t="shared" si="0"/>
        <v>5342622427</v>
      </c>
      <c r="G35" s="106"/>
      <c r="H35" s="82"/>
      <c r="I35" s="89"/>
      <c r="J35" s="80">
        <v>0</v>
      </c>
      <c r="K35" s="80">
        <f t="shared" si="1"/>
        <v>5342622427</v>
      </c>
      <c r="L35" s="92"/>
    </row>
    <row r="36" spans="1:12" s="40" customFormat="1" ht="18">
      <c r="A36" s="54">
        <v>13430</v>
      </c>
      <c r="B36" s="52" t="s">
        <v>118</v>
      </c>
      <c r="C36" s="98">
        <v>4522309002</v>
      </c>
      <c r="D36" s="98">
        <v>511951120</v>
      </c>
      <c r="E36" s="98">
        <v>241719926</v>
      </c>
      <c r="F36" s="112">
        <f t="shared" si="0"/>
        <v>5275980048</v>
      </c>
      <c r="G36" s="106"/>
      <c r="H36" s="82"/>
      <c r="I36" s="89"/>
      <c r="J36" s="80">
        <v>0</v>
      </c>
      <c r="K36" s="80">
        <f t="shared" si="1"/>
        <v>5275980048</v>
      </c>
      <c r="L36" s="92"/>
    </row>
    <row r="37" spans="1:12" s="40" customFormat="1" ht="18">
      <c r="A37" s="54">
        <v>44430</v>
      </c>
      <c r="B37" s="52" t="s">
        <v>37</v>
      </c>
      <c r="C37" s="98">
        <v>5483986265</v>
      </c>
      <c r="D37" s="98">
        <v>539978706</v>
      </c>
      <c r="E37" s="98">
        <v>254227248</v>
      </c>
      <c r="F37" s="112">
        <f t="shared" si="0"/>
        <v>6278192219</v>
      </c>
      <c r="G37" s="106"/>
      <c r="H37" s="82"/>
      <c r="I37" s="89"/>
      <c r="J37" s="80">
        <v>0</v>
      </c>
      <c r="K37" s="80">
        <f t="shared" si="1"/>
        <v>6278192219</v>
      </c>
      <c r="L37" s="92"/>
    </row>
    <row r="38" spans="1:12" s="40" customFormat="1" ht="18">
      <c r="A38" s="54">
        <v>17001</v>
      </c>
      <c r="B38" s="52" t="s">
        <v>30</v>
      </c>
      <c r="C38" s="98">
        <v>8413007385</v>
      </c>
      <c r="D38" s="98">
        <v>1043482563</v>
      </c>
      <c r="E38" s="98">
        <v>495262958</v>
      </c>
      <c r="F38" s="112">
        <f t="shared" si="0"/>
        <v>9951752906</v>
      </c>
      <c r="G38" s="106"/>
      <c r="H38" s="82"/>
      <c r="I38" s="89"/>
      <c r="J38" s="80">
        <v>0</v>
      </c>
      <c r="K38" s="80">
        <f t="shared" si="1"/>
        <v>9951752906</v>
      </c>
      <c r="L38" s="92"/>
    </row>
    <row r="39" spans="1:12" s="40" customFormat="1" ht="18">
      <c r="A39" s="54">
        <v>5001</v>
      </c>
      <c r="B39" s="52" t="s">
        <v>119</v>
      </c>
      <c r="C39" s="98">
        <v>42898436542</v>
      </c>
      <c r="D39" s="98">
        <v>4382484909</v>
      </c>
      <c r="E39" s="98">
        <v>2072513883</v>
      </c>
      <c r="F39" s="112">
        <f t="shared" si="0"/>
        <v>49353435334</v>
      </c>
      <c r="G39" s="106"/>
      <c r="H39" s="82"/>
      <c r="I39" s="89"/>
      <c r="J39" s="80">
        <v>0</v>
      </c>
      <c r="K39" s="80">
        <f t="shared" si="1"/>
        <v>49353435334</v>
      </c>
      <c r="L39" s="92"/>
    </row>
    <row r="40" spans="1:12" s="40" customFormat="1" ht="18">
      <c r="A40" s="54">
        <v>23001</v>
      </c>
      <c r="B40" s="52" t="s">
        <v>120</v>
      </c>
      <c r="C40" s="98">
        <v>12394307281</v>
      </c>
      <c r="D40" s="98">
        <v>1459083507</v>
      </c>
      <c r="E40" s="98">
        <v>686520302</v>
      </c>
      <c r="F40" s="112">
        <f t="shared" si="0"/>
        <v>14539911090</v>
      </c>
      <c r="G40" s="106"/>
      <c r="H40" s="82"/>
      <c r="I40" s="89"/>
      <c r="J40" s="80">
        <v>0</v>
      </c>
      <c r="K40" s="80">
        <f t="shared" si="1"/>
        <v>14539911090</v>
      </c>
      <c r="L40" s="92"/>
    </row>
    <row r="41" spans="1:12" s="40" customFormat="1" ht="18">
      <c r="A41" s="54">
        <v>41001</v>
      </c>
      <c r="B41" s="52" t="s">
        <v>36</v>
      </c>
      <c r="C41" s="98">
        <v>9351331003</v>
      </c>
      <c r="D41" s="98">
        <v>1123771240</v>
      </c>
      <c r="E41" s="98">
        <v>530239574</v>
      </c>
      <c r="F41" s="112">
        <f t="shared" si="0"/>
        <v>11005341817</v>
      </c>
      <c r="G41" s="106"/>
      <c r="H41" s="82"/>
      <c r="I41" s="89"/>
      <c r="J41" s="80">
        <v>0</v>
      </c>
      <c r="K41" s="80">
        <f t="shared" si="1"/>
        <v>11005341817</v>
      </c>
      <c r="L41" s="92"/>
    </row>
    <row r="42" spans="1:12" s="40" customFormat="1" ht="18">
      <c r="A42" s="54">
        <v>76520</v>
      </c>
      <c r="B42" s="52" t="s">
        <v>50</v>
      </c>
      <c r="C42" s="98">
        <v>6049561640</v>
      </c>
      <c r="D42" s="98">
        <v>714823449</v>
      </c>
      <c r="E42" s="98">
        <v>337868464</v>
      </c>
      <c r="F42" s="112">
        <f t="shared" si="0"/>
        <v>7102253553</v>
      </c>
      <c r="G42" s="106"/>
      <c r="H42" s="82"/>
      <c r="I42" s="89"/>
      <c r="J42" s="80">
        <v>0</v>
      </c>
      <c r="K42" s="80">
        <f t="shared" si="1"/>
        <v>7102253553</v>
      </c>
      <c r="L42" s="92"/>
    </row>
    <row r="43" spans="1:12" s="40" customFormat="1" ht="18">
      <c r="A43" s="54">
        <v>52001</v>
      </c>
      <c r="B43" s="52" t="s">
        <v>39</v>
      </c>
      <c r="C43" s="98">
        <v>10652068879</v>
      </c>
      <c r="D43" s="98">
        <v>1300476968</v>
      </c>
      <c r="E43" s="98">
        <v>615861067</v>
      </c>
      <c r="F43" s="112">
        <f aca="true" t="shared" si="2" ref="F43:F73">+E43+D43+C43</f>
        <v>12568406914</v>
      </c>
      <c r="G43" s="106"/>
      <c r="H43" s="82"/>
      <c r="I43" s="89"/>
      <c r="J43" s="80">
        <v>0</v>
      </c>
      <c r="K43" s="80">
        <f t="shared" si="1"/>
        <v>12568406914</v>
      </c>
      <c r="L43" s="92"/>
    </row>
    <row r="44" spans="1:12" s="40" customFormat="1" ht="18">
      <c r="A44" s="54">
        <v>66001</v>
      </c>
      <c r="B44" s="52" t="s">
        <v>42</v>
      </c>
      <c r="C44" s="98">
        <v>11033520403</v>
      </c>
      <c r="D44" s="98">
        <v>1360181529</v>
      </c>
      <c r="E44" s="98">
        <v>644344118</v>
      </c>
      <c r="F44" s="112">
        <f t="shared" si="2"/>
        <v>13038046050</v>
      </c>
      <c r="G44" s="106"/>
      <c r="H44" s="82"/>
      <c r="I44" s="89"/>
      <c r="J44" s="80">
        <v>0</v>
      </c>
      <c r="K44" s="80">
        <f t="shared" si="1"/>
        <v>13038046050</v>
      </c>
      <c r="L44" s="92"/>
    </row>
    <row r="45" spans="1:12" s="40" customFormat="1" ht="18">
      <c r="A45" s="54">
        <v>19001</v>
      </c>
      <c r="B45" s="52" t="s">
        <v>121</v>
      </c>
      <c r="C45" s="98">
        <v>6892306086</v>
      </c>
      <c r="D45" s="98">
        <v>821674883</v>
      </c>
      <c r="E45" s="98">
        <v>388649213</v>
      </c>
      <c r="F45" s="112">
        <f t="shared" si="2"/>
        <v>8102630182</v>
      </c>
      <c r="G45" s="106"/>
      <c r="H45" s="82"/>
      <c r="I45" s="89"/>
      <c r="J45" s="80">
        <v>0</v>
      </c>
      <c r="K45" s="80">
        <f t="shared" si="1"/>
        <v>8102630182</v>
      </c>
      <c r="L45" s="92"/>
    </row>
    <row r="46" spans="1:12" s="40" customFormat="1" ht="18">
      <c r="A46" s="54">
        <v>23660</v>
      </c>
      <c r="B46" s="52" t="s">
        <v>122</v>
      </c>
      <c r="C46" s="98">
        <v>3426198559</v>
      </c>
      <c r="D46" s="98">
        <v>438168623</v>
      </c>
      <c r="E46" s="98">
        <v>207437482</v>
      </c>
      <c r="F46" s="112">
        <f t="shared" si="2"/>
        <v>4071804664</v>
      </c>
      <c r="G46" s="106"/>
      <c r="H46" s="82"/>
      <c r="I46" s="89"/>
      <c r="J46" s="80">
        <v>0</v>
      </c>
      <c r="K46" s="80">
        <f t="shared" si="1"/>
        <v>4071804664</v>
      </c>
      <c r="L46" s="92"/>
    </row>
    <row r="47" spans="1:12" s="40" customFormat="1" ht="18">
      <c r="A47" s="54">
        <v>70001</v>
      </c>
      <c r="B47" s="52" t="s">
        <v>46</v>
      </c>
      <c r="C47" s="98">
        <v>8075590074</v>
      </c>
      <c r="D47" s="98">
        <v>939396969</v>
      </c>
      <c r="E47" s="98">
        <v>428892538</v>
      </c>
      <c r="F47" s="112">
        <f t="shared" si="2"/>
        <v>9443879581</v>
      </c>
      <c r="G47" s="106"/>
      <c r="H47" s="82"/>
      <c r="I47" s="89"/>
      <c r="J47" s="80">
        <v>0</v>
      </c>
      <c r="K47" s="80">
        <f t="shared" si="1"/>
        <v>9443879581</v>
      </c>
      <c r="L47" s="92"/>
    </row>
    <row r="48" spans="1:12" s="40" customFormat="1" ht="18">
      <c r="A48" s="54">
        <v>25754</v>
      </c>
      <c r="B48" s="52" t="s">
        <v>35</v>
      </c>
      <c r="C48" s="98">
        <v>9020702808</v>
      </c>
      <c r="D48" s="98">
        <v>811532135</v>
      </c>
      <c r="E48" s="98">
        <v>383589523</v>
      </c>
      <c r="F48" s="112">
        <f t="shared" si="2"/>
        <v>10215824466</v>
      </c>
      <c r="G48" s="106"/>
      <c r="H48" s="82"/>
      <c r="I48" s="89"/>
      <c r="J48" s="80">
        <v>0</v>
      </c>
      <c r="K48" s="80">
        <f t="shared" si="1"/>
        <v>10215824466</v>
      </c>
      <c r="L48" s="92"/>
    </row>
    <row r="49" spans="1:12" s="40" customFormat="1" ht="18">
      <c r="A49" s="54">
        <v>15759</v>
      </c>
      <c r="B49" s="52" t="s">
        <v>29</v>
      </c>
      <c r="C49" s="98">
        <v>2987887469</v>
      </c>
      <c r="D49" s="98">
        <v>366404209</v>
      </c>
      <c r="E49" s="98">
        <v>173454427</v>
      </c>
      <c r="F49" s="112">
        <f t="shared" si="2"/>
        <v>3527746105</v>
      </c>
      <c r="G49" s="106"/>
      <c r="H49" s="82"/>
      <c r="I49" s="89"/>
      <c r="J49" s="80">
        <v>0</v>
      </c>
      <c r="K49" s="80">
        <f t="shared" si="1"/>
        <v>3527746105</v>
      </c>
      <c r="L49" s="92"/>
    </row>
    <row r="50" spans="1:12" s="40" customFormat="1" ht="18">
      <c r="A50" s="54">
        <v>8758</v>
      </c>
      <c r="B50" s="52" t="s">
        <v>27</v>
      </c>
      <c r="C50" s="98">
        <v>8631987066</v>
      </c>
      <c r="D50" s="98">
        <v>721242206</v>
      </c>
      <c r="E50" s="98">
        <v>340840262</v>
      </c>
      <c r="F50" s="112">
        <f t="shared" si="2"/>
        <v>9694069534</v>
      </c>
      <c r="G50" s="106"/>
      <c r="H50" s="82"/>
      <c r="I50" s="89"/>
      <c r="J50" s="80">
        <v>0</v>
      </c>
      <c r="K50" s="80">
        <f t="shared" si="1"/>
        <v>9694069534</v>
      </c>
      <c r="L50" s="93" t="s">
        <v>133</v>
      </c>
    </row>
    <row r="51" spans="1:12" s="40" customFormat="1" ht="18">
      <c r="A51" s="54">
        <v>76834</v>
      </c>
      <c r="B51" s="52" t="s">
        <v>123</v>
      </c>
      <c r="C51" s="98">
        <v>4233610771</v>
      </c>
      <c r="D51" s="98">
        <v>516926382</v>
      </c>
      <c r="E51" s="98">
        <v>244344998</v>
      </c>
      <c r="F51" s="112">
        <f t="shared" si="2"/>
        <v>4994882151</v>
      </c>
      <c r="G51" s="106"/>
      <c r="H51" s="82"/>
      <c r="I51" s="89"/>
      <c r="J51" s="80">
        <v>0</v>
      </c>
      <c r="K51" s="80">
        <f t="shared" si="1"/>
        <v>4994882151</v>
      </c>
      <c r="L51" s="92"/>
    </row>
    <row r="52" spans="1:12" s="40" customFormat="1" ht="18">
      <c r="A52" s="54">
        <v>52835</v>
      </c>
      <c r="B52" s="52" t="s">
        <v>40</v>
      </c>
      <c r="C52" s="98">
        <v>7344140417</v>
      </c>
      <c r="D52" s="98">
        <v>697995750</v>
      </c>
      <c r="E52" s="98">
        <v>327343704</v>
      </c>
      <c r="F52" s="112">
        <f t="shared" si="2"/>
        <v>8369479871</v>
      </c>
      <c r="G52" s="106"/>
      <c r="H52" s="82"/>
      <c r="I52" s="89"/>
      <c r="J52" s="80">
        <v>0</v>
      </c>
      <c r="K52" s="80">
        <f t="shared" si="1"/>
        <v>8369479871</v>
      </c>
      <c r="L52" s="92"/>
    </row>
    <row r="53" spans="1:12" s="40" customFormat="1" ht="18">
      <c r="A53" s="54">
        <v>15001</v>
      </c>
      <c r="B53" s="52" t="s">
        <v>82</v>
      </c>
      <c r="C53" s="98">
        <v>3776585915</v>
      </c>
      <c r="D53" s="98">
        <v>433974508</v>
      </c>
      <c r="E53" s="98">
        <v>205214208</v>
      </c>
      <c r="F53" s="112">
        <f t="shared" si="2"/>
        <v>4415774631</v>
      </c>
      <c r="G53" s="106"/>
      <c r="H53" s="82"/>
      <c r="I53" s="91"/>
      <c r="J53" s="80">
        <v>0</v>
      </c>
      <c r="K53" s="80">
        <f t="shared" si="1"/>
        <v>4415774631</v>
      </c>
      <c r="L53" s="93" t="s">
        <v>134</v>
      </c>
    </row>
    <row r="54" spans="1:12" s="40" customFormat="1" ht="18">
      <c r="A54" s="54">
        <v>5837</v>
      </c>
      <c r="B54" s="52" t="s">
        <v>81</v>
      </c>
      <c r="C54" s="98">
        <v>5581288171</v>
      </c>
      <c r="D54" s="98">
        <v>620284698</v>
      </c>
      <c r="E54" s="98">
        <v>290687005</v>
      </c>
      <c r="F54" s="112">
        <f t="shared" si="2"/>
        <v>6492259874</v>
      </c>
      <c r="G54" s="106"/>
      <c r="H54" s="82"/>
      <c r="I54" s="89"/>
      <c r="J54" s="80">
        <v>0</v>
      </c>
      <c r="K54" s="80">
        <f t="shared" si="1"/>
        <v>6492259874</v>
      </c>
      <c r="L54" s="92"/>
    </row>
    <row r="55" spans="1:12" s="40" customFormat="1" ht="18">
      <c r="A55" s="54">
        <v>20001</v>
      </c>
      <c r="B55" s="52" t="s">
        <v>32</v>
      </c>
      <c r="C55" s="98">
        <v>11785975113</v>
      </c>
      <c r="D55" s="98">
        <v>1407736316</v>
      </c>
      <c r="E55" s="98">
        <v>664575451</v>
      </c>
      <c r="F55" s="112">
        <f t="shared" si="2"/>
        <v>13858286880</v>
      </c>
      <c r="G55" s="106"/>
      <c r="H55" s="82"/>
      <c r="I55" s="89"/>
      <c r="J55" s="80">
        <v>0</v>
      </c>
      <c r="K55" s="80">
        <f t="shared" si="1"/>
        <v>13858286880</v>
      </c>
      <c r="L55" s="92"/>
    </row>
    <row r="56" spans="1:12" s="40" customFormat="1" ht="18">
      <c r="A56" s="54">
        <v>50001</v>
      </c>
      <c r="B56" s="52" t="s">
        <v>38</v>
      </c>
      <c r="C56" s="98">
        <v>11258277212</v>
      </c>
      <c r="D56" s="98">
        <v>1295543409</v>
      </c>
      <c r="E56" s="98">
        <v>612968929</v>
      </c>
      <c r="F56" s="112">
        <f t="shared" si="2"/>
        <v>13166789550</v>
      </c>
      <c r="G56" s="106"/>
      <c r="H56" s="82"/>
      <c r="I56" s="89"/>
      <c r="J56" s="80">
        <v>0</v>
      </c>
      <c r="K56" s="80">
        <f t="shared" si="1"/>
        <v>13166789550</v>
      </c>
      <c r="L56" s="92"/>
    </row>
    <row r="57" spans="1:12" s="40" customFormat="1" ht="18">
      <c r="A57" s="54">
        <v>27001</v>
      </c>
      <c r="B57" s="52" t="s">
        <v>124</v>
      </c>
      <c r="C57" s="98">
        <v>6085324050</v>
      </c>
      <c r="D57" s="98">
        <v>729527039</v>
      </c>
      <c r="E57" s="98">
        <v>345113981</v>
      </c>
      <c r="F57" s="112">
        <f t="shared" si="2"/>
        <v>7159965070</v>
      </c>
      <c r="G57" s="106"/>
      <c r="H57" s="82"/>
      <c r="I57" s="89"/>
      <c r="J57" s="80">
        <v>0</v>
      </c>
      <c r="K57" s="80">
        <f t="shared" si="1"/>
        <v>7159965070</v>
      </c>
      <c r="L57" s="92"/>
    </row>
    <row r="58" spans="1:12" s="40" customFormat="1" ht="18">
      <c r="A58" s="54">
        <v>44847</v>
      </c>
      <c r="B58" s="52" t="s">
        <v>125</v>
      </c>
      <c r="C58" s="98">
        <v>4674598129</v>
      </c>
      <c r="D58" s="98">
        <v>159637286</v>
      </c>
      <c r="E58" s="98">
        <v>74816021</v>
      </c>
      <c r="F58" s="112">
        <f t="shared" si="2"/>
        <v>4909051436</v>
      </c>
      <c r="G58" s="106"/>
      <c r="H58" s="82"/>
      <c r="I58" s="89"/>
      <c r="J58" s="80">
        <v>0</v>
      </c>
      <c r="K58" s="80">
        <f t="shared" si="1"/>
        <v>4909051436</v>
      </c>
      <c r="L58" s="92"/>
    </row>
    <row r="59" spans="1:12" s="40" customFormat="1" ht="18">
      <c r="A59" s="54">
        <v>5045</v>
      </c>
      <c r="B59" s="52" t="s">
        <v>126</v>
      </c>
      <c r="C59" s="98">
        <v>3690820481</v>
      </c>
      <c r="D59" s="98">
        <v>375801229</v>
      </c>
      <c r="E59" s="98">
        <v>173039654</v>
      </c>
      <c r="F59" s="112">
        <f t="shared" si="2"/>
        <v>4239661364</v>
      </c>
      <c r="G59" s="106"/>
      <c r="H59" s="82"/>
      <c r="I59" s="89"/>
      <c r="J59" s="80">
        <v>0</v>
      </c>
      <c r="K59" s="80">
        <f t="shared" si="1"/>
        <v>4239661364</v>
      </c>
      <c r="L59" s="92"/>
    </row>
    <row r="60" spans="1:12" s="40" customFormat="1" ht="18">
      <c r="A60" s="54">
        <v>25269</v>
      </c>
      <c r="B60" s="52" t="s">
        <v>127</v>
      </c>
      <c r="C60" s="98">
        <v>2532629348</v>
      </c>
      <c r="D60" s="98">
        <v>323925808</v>
      </c>
      <c r="E60" s="98">
        <v>152965562</v>
      </c>
      <c r="F60" s="112">
        <f t="shared" si="2"/>
        <v>3009520718</v>
      </c>
      <c r="G60" s="106"/>
      <c r="H60" s="82"/>
      <c r="I60" s="89"/>
      <c r="J60" s="80">
        <v>0</v>
      </c>
      <c r="K60" s="80">
        <f t="shared" si="1"/>
        <v>3009520718</v>
      </c>
      <c r="L60" s="92"/>
    </row>
    <row r="61" spans="1:12" s="40" customFormat="1" ht="18">
      <c r="A61" s="54">
        <v>44001</v>
      </c>
      <c r="B61" s="90" t="s">
        <v>55</v>
      </c>
      <c r="C61" s="98">
        <v>13378382905</v>
      </c>
      <c r="D61" s="98">
        <v>627739510</v>
      </c>
      <c r="E61" s="98">
        <v>296380666</v>
      </c>
      <c r="F61" s="112">
        <f t="shared" si="2"/>
        <v>14302503081</v>
      </c>
      <c r="G61" s="106"/>
      <c r="H61" s="82"/>
      <c r="I61" s="89"/>
      <c r="J61" s="80">
        <v>0</v>
      </c>
      <c r="K61" s="80">
        <f t="shared" si="1"/>
        <v>14302503081</v>
      </c>
      <c r="L61" s="92"/>
    </row>
    <row r="62" spans="1:12" s="40" customFormat="1" ht="18">
      <c r="A62" s="54">
        <v>5615</v>
      </c>
      <c r="B62" s="90" t="s">
        <v>51</v>
      </c>
      <c r="C62" s="98">
        <v>2812692085</v>
      </c>
      <c r="D62" s="98">
        <v>304092092</v>
      </c>
      <c r="E62" s="98">
        <v>143654270</v>
      </c>
      <c r="F62" s="112">
        <f t="shared" si="2"/>
        <v>3260438447</v>
      </c>
      <c r="G62" s="106"/>
      <c r="H62" s="82"/>
      <c r="I62" s="89"/>
      <c r="J62" s="80">
        <v>0</v>
      </c>
      <c r="K62" s="80">
        <f t="shared" si="1"/>
        <v>3260438447</v>
      </c>
      <c r="L62" s="92"/>
    </row>
    <row r="63" spans="1:12" s="40" customFormat="1" ht="18">
      <c r="A63" s="54">
        <v>25175</v>
      </c>
      <c r="B63" s="90" t="s">
        <v>128</v>
      </c>
      <c r="C63" s="98">
        <v>1908716924</v>
      </c>
      <c r="D63" s="98">
        <v>258314435</v>
      </c>
      <c r="E63" s="98">
        <v>121747690</v>
      </c>
      <c r="F63" s="112">
        <f t="shared" si="2"/>
        <v>2288779049</v>
      </c>
      <c r="G63" s="106"/>
      <c r="H63" s="82"/>
      <c r="I63" s="89"/>
      <c r="J63" s="80">
        <v>0</v>
      </c>
      <c r="K63" s="80">
        <f t="shared" si="1"/>
        <v>2288779049</v>
      </c>
      <c r="L63" s="92"/>
    </row>
    <row r="64" spans="1:12" s="40" customFormat="1" ht="18">
      <c r="A64" s="54">
        <v>52356</v>
      </c>
      <c r="B64" s="54" t="s">
        <v>56</v>
      </c>
      <c r="C64" s="98">
        <v>3473831379</v>
      </c>
      <c r="D64" s="98">
        <v>439066453</v>
      </c>
      <c r="E64" s="98">
        <v>207336787</v>
      </c>
      <c r="F64" s="112">
        <f t="shared" si="2"/>
        <v>4120234619</v>
      </c>
      <c r="G64" s="106"/>
      <c r="H64" s="82"/>
      <c r="I64" s="89"/>
      <c r="J64" s="80">
        <v>0</v>
      </c>
      <c r="K64" s="80">
        <f t="shared" si="1"/>
        <v>4120234619</v>
      </c>
      <c r="L64" s="92"/>
    </row>
    <row r="65" spans="1:12" s="40" customFormat="1" ht="18">
      <c r="A65" s="54">
        <v>76364</v>
      </c>
      <c r="B65" s="54" t="s">
        <v>129</v>
      </c>
      <c r="C65" s="98">
        <v>2706864693</v>
      </c>
      <c r="D65" s="98">
        <v>268371985</v>
      </c>
      <c r="E65" s="98">
        <v>126082118</v>
      </c>
      <c r="F65" s="112">
        <f t="shared" si="2"/>
        <v>3101318796</v>
      </c>
      <c r="G65" s="106"/>
      <c r="H65" s="82"/>
      <c r="I65" s="89"/>
      <c r="J65" s="80">
        <v>0</v>
      </c>
      <c r="K65" s="80">
        <f t="shared" si="1"/>
        <v>3101318796</v>
      </c>
      <c r="L65" s="92"/>
    </row>
    <row r="66" spans="1:12" s="40" customFormat="1" ht="18">
      <c r="A66" s="54">
        <v>8433</v>
      </c>
      <c r="B66" s="90" t="s">
        <v>52</v>
      </c>
      <c r="C66" s="98">
        <v>3076944039</v>
      </c>
      <c r="D66" s="98">
        <v>249251869</v>
      </c>
      <c r="E66" s="98">
        <v>117535498</v>
      </c>
      <c r="F66" s="112">
        <f t="shared" si="2"/>
        <v>3443731406</v>
      </c>
      <c r="G66" s="106"/>
      <c r="H66" s="82"/>
      <c r="I66" s="89"/>
      <c r="J66" s="80">
        <v>0</v>
      </c>
      <c r="K66" s="80">
        <f t="shared" si="1"/>
        <v>3443731406</v>
      </c>
      <c r="L66" s="92"/>
    </row>
    <row r="67" spans="1:12" s="40" customFormat="1" ht="18">
      <c r="A67" s="54">
        <v>25473</v>
      </c>
      <c r="B67" s="90" t="s">
        <v>53</v>
      </c>
      <c r="C67" s="98">
        <v>1815167189</v>
      </c>
      <c r="D67" s="98">
        <v>204484433</v>
      </c>
      <c r="E67" s="98">
        <v>96696653</v>
      </c>
      <c r="F67" s="112">
        <f t="shared" si="2"/>
        <v>2116348275</v>
      </c>
      <c r="G67" s="106"/>
      <c r="H67" s="82"/>
      <c r="I67" s="89"/>
      <c r="J67" s="80">
        <v>0</v>
      </c>
      <c r="K67" s="80">
        <f t="shared" si="1"/>
        <v>2116348275</v>
      </c>
      <c r="L67" s="92"/>
    </row>
    <row r="68" spans="1:12" s="40" customFormat="1" ht="18">
      <c r="A68" s="54">
        <v>68547</v>
      </c>
      <c r="B68" s="52" t="s">
        <v>57</v>
      </c>
      <c r="C68" s="98">
        <v>3941665187</v>
      </c>
      <c r="D68" s="98">
        <v>479016381</v>
      </c>
      <c r="E68" s="98">
        <v>227035680</v>
      </c>
      <c r="F68" s="112">
        <f t="shared" si="2"/>
        <v>4647717248</v>
      </c>
      <c r="G68" s="106"/>
      <c r="H68" s="82"/>
      <c r="I68" s="89"/>
      <c r="J68" s="80">
        <v>0</v>
      </c>
      <c r="K68" s="80">
        <f t="shared" si="1"/>
        <v>4647717248</v>
      </c>
      <c r="L68" s="92"/>
    </row>
    <row r="69" spans="1:12" s="40" customFormat="1" ht="18">
      <c r="A69" s="54">
        <v>41551</v>
      </c>
      <c r="B69" s="52" t="s">
        <v>54</v>
      </c>
      <c r="C69" s="98">
        <v>4327568234</v>
      </c>
      <c r="D69" s="98">
        <v>474923603</v>
      </c>
      <c r="E69" s="98">
        <v>224049610</v>
      </c>
      <c r="F69" s="112">
        <f t="shared" si="2"/>
        <v>5026541447</v>
      </c>
      <c r="G69" s="106"/>
      <c r="H69" s="82"/>
      <c r="I69" s="89"/>
      <c r="J69" s="80">
        <v>0</v>
      </c>
      <c r="K69" s="80">
        <f t="shared" si="1"/>
        <v>5026541447</v>
      </c>
      <c r="L69" s="92"/>
    </row>
    <row r="70" spans="1:12" s="40" customFormat="1" ht="18">
      <c r="A70" s="54">
        <v>5631</v>
      </c>
      <c r="B70" s="52" t="s">
        <v>92</v>
      </c>
      <c r="C70" s="98">
        <v>1026084948</v>
      </c>
      <c r="D70" s="98">
        <v>111337675</v>
      </c>
      <c r="E70" s="98">
        <v>52788835</v>
      </c>
      <c r="F70" s="112">
        <f t="shared" si="2"/>
        <v>1190211458</v>
      </c>
      <c r="G70" s="106"/>
      <c r="H70" s="82"/>
      <c r="I70" s="89"/>
      <c r="J70" s="80">
        <v>0</v>
      </c>
      <c r="K70" s="80">
        <f t="shared" si="1"/>
        <v>1190211458</v>
      </c>
      <c r="L70" s="92"/>
    </row>
    <row r="71" spans="1:12" s="40" customFormat="1" ht="18">
      <c r="A71" s="54">
        <v>85001</v>
      </c>
      <c r="B71" s="52" t="s">
        <v>58</v>
      </c>
      <c r="C71" s="98">
        <v>4852742200</v>
      </c>
      <c r="D71" s="98">
        <v>567943937</v>
      </c>
      <c r="E71" s="98">
        <v>260343413</v>
      </c>
      <c r="F71" s="112">
        <f t="shared" si="2"/>
        <v>5681029550</v>
      </c>
      <c r="G71" s="106"/>
      <c r="H71" s="82"/>
      <c r="I71" s="89"/>
      <c r="J71" s="80">
        <v>0</v>
      </c>
      <c r="K71" s="80">
        <f t="shared" si="1"/>
        <v>5681029550</v>
      </c>
      <c r="L71" s="92"/>
    </row>
    <row r="72" spans="1:12" s="40" customFormat="1" ht="18">
      <c r="A72" s="54">
        <v>25899</v>
      </c>
      <c r="B72" s="52" t="s">
        <v>130</v>
      </c>
      <c r="C72" s="98">
        <v>2275775263</v>
      </c>
      <c r="D72" s="98">
        <v>277793161</v>
      </c>
      <c r="E72" s="98">
        <v>131513088</v>
      </c>
      <c r="F72" s="112">
        <f t="shared" si="2"/>
        <v>2685081512</v>
      </c>
      <c r="G72" s="106"/>
      <c r="H72" s="82"/>
      <c r="I72" s="80"/>
      <c r="J72" s="80">
        <v>0</v>
      </c>
      <c r="K72" s="80">
        <f t="shared" si="1"/>
        <v>2685081512</v>
      </c>
      <c r="L72" s="92"/>
    </row>
    <row r="73" spans="1:12" s="40" customFormat="1" ht="18">
      <c r="A73" s="54" t="s">
        <v>131</v>
      </c>
      <c r="B73" s="52" t="s">
        <v>102</v>
      </c>
      <c r="C73" s="98">
        <v>2471604845</v>
      </c>
      <c r="D73" s="98">
        <v>300799253</v>
      </c>
      <c r="E73" s="98">
        <v>142291306</v>
      </c>
      <c r="F73" s="112">
        <f t="shared" si="2"/>
        <v>2914695404</v>
      </c>
      <c r="G73" s="106"/>
      <c r="H73" s="82"/>
      <c r="I73" s="80"/>
      <c r="J73" s="80"/>
      <c r="K73" s="80">
        <f t="shared" si="1"/>
        <v>2914695404</v>
      </c>
      <c r="L73" s="92"/>
    </row>
    <row r="74" spans="1:11" ht="13.5" thickBot="1">
      <c r="A74" s="22"/>
      <c r="B74" s="14"/>
      <c r="C74" s="113"/>
      <c r="D74" s="113"/>
      <c r="E74" s="113"/>
      <c r="F74" s="114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5">
        <f>SUM(C11:C74)</f>
        <v>560786639268</v>
      </c>
      <c r="D75" s="115">
        <f>SUM(D11:D74)</f>
        <v>64718741681</v>
      </c>
      <c r="E75" s="115">
        <f>SUM(E11:E74)</f>
        <v>30564381108</v>
      </c>
      <c r="F75" s="115">
        <f aca="true" t="shared" si="3" ref="F75:K75">SUM(F11:F74)</f>
        <v>656069762057</v>
      </c>
      <c r="G75" s="87">
        <f t="shared" si="3"/>
        <v>0</v>
      </c>
      <c r="H75" s="87">
        <f t="shared" si="3"/>
        <v>0</v>
      </c>
      <c r="I75" s="87">
        <f t="shared" si="3"/>
        <v>0</v>
      </c>
      <c r="J75" s="87">
        <f t="shared" si="3"/>
        <v>3577472275</v>
      </c>
      <c r="K75" s="87">
        <f t="shared" si="3"/>
        <v>659647234332</v>
      </c>
    </row>
    <row r="76" ht="12.75">
      <c r="A76" s="23"/>
    </row>
    <row r="77" spans="1:9" ht="18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="115" zoomScaleNormal="115" zoomScalePageLayoutView="0" workbookViewId="0" topLeftCell="A28">
      <selection activeCell="E19" sqref="E19:E21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31.71093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4" t="s">
        <v>61</v>
      </c>
      <c r="B1" s="18"/>
      <c r="C1" s="18"/>
      <c r="D1" s="18"/>
      <c r="E1" s="18"/>
      <c r="F1" s="18"/>
      <c r="G1" s="1"/>
    </row>
    <row r="2" spans="1:7" ht="15.75">
      <c r="A2" s="34" t="s">
        <v>74</v>
      </c>
      <c r="B2" s="18"/>
      <c r="C2" s="18"/>
      <c r="D2" s="18"/>
      <c r="E2" s="18"/>
      <c r="F2" s="18"/>
      <c r="G2" s="1"/>
    </row>
    <row r="3" spans="1:7" ht="15.75">
      <c r="A3" s="35"/>
      <c r="B3" s="18"/>
      <c r="C3" s="18"/>
      <c r="D3" s="18"/>
      <c r="E3" s="18"/>
      <c r="F3" s="18"/>
      <c r="G3" s="1"/>
    </row>
    <row r="4" spans="1:7" ht="15.75">
      <c r="A4" s="156" t="s">
        <v>62</v>
      </c>
      <c r="B4" s="156"/>
      <c r="C4" s="156"/>
      <c r="D4" s="156"/>
      <c r="E4" s="156"/>
      <c r="F4" s="16"/>
      <c r="G4" s="1"/>
    </row>
    <row r="5" spans="1:7" ht="15.75">
      <c r="A5" s="168" t="s">
        <v>139</v>
      </c>
      <c r="B5" s="168"/>
      <c r="C5" s="168"/>
      <c r="D5" s="168"/>
      <c r="E5" s="168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2" t="s">
        <v>69</v>
      </c>
      <c r="B10" s="59">
        <f>SUM(B11:B13)</f>
        <v>717163632454</v>
      </c>
      <c r="C10" s="59">
        <f>SUM(C11:C13)</f>
        <v>656069762057</v>
      </c>
      <c r="D10" s="59">
        <f>SUM(D11:D13)</f>
        <v>0</v>
      </c>
      <c r="E10" s="116">
        <f>SUM(E11:E13)</f>
        <v>1373233394511</v>
      </c>
      <c r="F10" s="31"/>
      <c r="G10" s="31"/>
      <c r="H10" s="79"/>
      <c r="I10" s="5"/>
      <c r="J10" s="5"/>
    </row>
    <row r="11" spans="1:10" ht="15.75">
      <c r="A11" s="32" t="s">
        <v>70</v>
      </c>
      <c r="B11" s="60">
        <f>+Dptos!C44</f>
        <v>611444300539</v>
      </c>
      <c r="C11" s="60">
        <f>+Distymuniccertf!C75</f>
        <v>560786639268</v>
      </c>
      <c r="D11" s="60"/>
      <c r="E11" s="60">
        <f>+B11+C11</f>
        <v>1172230939807</v>
      </c>
      <c r="F11" s="31"/>
      <c r="G11" s="122"/>
      <c r="H11" s="5"/>
      <c r="I11" s="5"/>
      <c r="J11" s="5"/>
    </row>
    <row r="12" spans="1:10" ht="15.75">
      <c r="A12" s="67" t="s">
        <v>71</v>
      </c>
      <c r="B12" s="68">
        <f>+Dptos!D44</f>
        <v>71853977879</v>
      </c>
      <c r="C12" s="68">
        <f>+Distymuniccertf!D75</f>
        <v>64718741681</v>
      </c>
      <c r="D12" s="68"/>
      <c r="E12" s="68">
        <f>SUM(B12:D12)</f>
        <v>136572719560</v>
      </c>
      <c r="F12" s="31"/>
      <c r="G12" s="88"/>
      <c r="H12" s="5"/>
      <c r="I12" s="5"/>
      <c r="J12" s="5"/>
    </row>
    <row r="13" spans="1:10" ht="15.75">
      <c r="A13" s="67" t="s">
        <v>77</v>
      </c>
      <c r="B13" s="68">
        <f>+Dptos!E44</f>
        <v>33865354036</v>
      </c>
      <c r="C13" s="68">
        <f>+Distymuniccertf!E75</f>
        <v>30564381108</v>
      </c>
      <c r="D13" s="68"/>
      <c r="E13" s="68">
        <f>SUM(B13:D13)</f>
        <v>64429735144</v>
      </c>
      <c r="F13" s="31"/>
      <c r="G13" s="119"/>
      <c r="H13" s="8"/>
      <c r="I13" s="5"/>
      <c r="J13" s="5"/>
    </row>
    <row r="14" spans="1:10" ht="15.75">
      <c r="A14" s="48" t="s">
        <v>105</v>
      </c>
      <c r="B14" s="61">
        <v>0</v>
      </c>
      <c r="C14" s="61">
        <v>0</v>
      </c>
      <c r="D14" s="61"/>
      <c r="E14" s="61">
        <f>SUM(B14:D14)</f>
        <v>0</v>
      </c>
      <c r="F14" s="31"/>
      <c r="G14" s="120"/>
      <c r="H14" s="5"/>
      <c r="I14" s="5"/>
      <c r="J14" s="5"/>
    </row>
    <row r="15" spans="1:10" ht="15.75">
      <c r="A15" s="48" t="s">
        <v>2</v>
      </c>
      <c r="B15" s="61">
        <f>+Dptos!I44</f>
        <v>20045410611</v>
      </c>
      <c r="C15" s="61">
        <f>+Distymuniccertf!J75</f>
        <v>3577472275</v>
      </c>
      <c r="D15" s="61"/>
      <c r="E15" s="117">
        <f>SUM(B15:D15)</f>
        <v>23622882886</v>
      </c>
      <c r="F15" s="31"/>
      <c r="G15" s="88"/>
      <c r="H15" s="88"/>
      <c r="I15" s="5"/>
      <c r="J15" s="5"/>
    </row>
    <row r="16" spans="1:10" ht="15.75">
      <c r="A16" s="48" t="s">
        <v>24</v>
      </c>
      <c r="B16" s="62">
        <v>0</v>
      </c>
      <c r="C16" s="61">
        <v>0</v>
      </c>
      <c r="D16" s="61"/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737209043065</v>
      </c>
      <c r="C17" s="63">
        <f>+C10+SUM(C15:C16)</f>
        <v>659647234332</v>
      </c>
      <c r="D17" s="63">
        <f>+D10+SUM(D15:D16)</f>
        <v>0</v>
      </c>
      <c r="E17" s="78">
        <f>+E10+E15+E16+E14</f>
        <v>1396856277397</v>
      </c>
      <c r="F17" s="76" t="s">
        <v>106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2.75">
      <c r="B19"/>
      <c r="C19" s="73"/>
      <c r="D19" s="26"/>
      <c r="G19" s="40"/>
    </row>
    <row r="20" spans="2:7" ht="12.75">
      <c r="B20"/>
      <c r="C20" s="73"/>
      <c r="G20" s="40"/>
    </row>
    <row r="21" spans="2:7" ht="12.75">
      <c r="B21"/>
      <c r="C21" s="73"/>
      <c r="D21" s="26"/>
      <c r="F21" s="26"/>
      <c r="G21" s="40"/>
    </row>
    <row r="22" spans="2:7" ht="12.75">
      <c r="B22"/>
      <c r="C22" s="73"/>
      <c r="D22" s="26"/>
      <c r="G22" s="40"/>
    </row>
    <row r="23" spans="4:5" ht="12.75">
      <c r="D23" s="121"/>
      <c r="E23" s="12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</cp:lastModifiedBy>
  <cp:lastPrinted>2015-12-15T19:09:46Z</cp:lastPrinted>
  <dcterms:created xsi:type="dcterms:W3CDTF">2004-01-24T23:46:15Z</dcterms:created>
  <dcterms:modified xsi:type="dcterms:W3CDTF">2016-04-27T20:31:29Z</dcterms:modified>
  <cp:category/>
  <cp:version/>
  <cp:contentType/>
  <cp:contentStatus/>
</cp:coreProperties>
</file>