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2"/>
  </bookViews>
  <sheets>
    <sheet name="Dptos" sheetId="1" r:id="rId1"/>
    <sheet name="Distymuniccertf" sheetId="2" r:id="rId2"/>
    <sheet name="Resumen" sheetId="3" r:id="rId3"/>
  </sheets>
  <definedNames>
    <definedName name="_xlnm._FilterDatabase" localSheetId="1" hidden="1">'Distymuniccertf'!$A$10:$H$58</definedName>
    <definedName name="_xlnm._FilterDatabase" localSheetId="0" hidden="1">'Dptos'!$A$11:$I$11</definedName>
    <definedName name="_xlnm.Print_Area" localSheetId="1">'Distymuniccertf'!$A$2:$G$60</definedName>
    <definedName name="_xlnm.Print_Area" localSheetId="0">'Dptos'!$B$12:$H$46</definedName>
    <definedName name="_xlnm.Print_Area" localSheetId="2">'Resumen'!$A$1:$E$20</definedName>
    <definedName name="_xlnm.Print_Titles" localSheetId="0">'Dptos'!$1:$10</definedName>
  </definedNames>
  <calcPr fullCalcOnLoad="1"/>
</workbook>
</file>

<file path=xl/sharedStrings.xml><?xml version="1.0" encoding="utf-8"?>
<sst xmlns="http://schemas.openxmlformats.org/spreadsheetml/2006/main" count="217" uniqueCount="197">
  <si>
    <t>Código</t>
  </si>
  <si>
    <t>Departamento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</si>
  <si>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</si>
  <si>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</si>
  <si>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</si>
  <si>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</si>
  <si>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</si>
  <si>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</si>
  <si>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</si>
  <si>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</si>
  <si>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</si>
  <si>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</si>
  <si>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</si>
  <si>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</si>
  <si>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</si>
  <si>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</si>
  <si>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</si>
  <si>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</si>
  <si>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</si>
  <si>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</si>
  <si>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</si>
  <si>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</si>
  <si>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</si>
  <si>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</si>
  <si>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</si>
  <si>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</si>
  <si>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</si>
  <si>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</si>
  <si>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</si>
  <si>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</si>
  <si>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</si>
  <si>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</si>
  <si>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</si>
  <si>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</si>
  <si>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</si>
  <si>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</si>
  <si>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</si>
  <si>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</si>
  <si>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</si>
  <si>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</si>
  <si>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</si>
  <si>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</si>
  <si>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</si>
  <si>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</si>
  <si>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</si>
  <si>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</si>
  <si>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</si>
  <si>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</si>
  <si>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</si>
  <si>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</si>
  <si>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</si>
  <si>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</si>
  <si>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</si>
  <si>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</si>
  <si>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</si>
  <si>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</si>
  <si>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</si>
  <si>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</si>
  <si>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</si>
  <si>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</si>
  <si>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</si>
  <si>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</si>
  <si>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</si>
  <si>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</si>
  <si>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</si>
  <si>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</si>
  <si>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</si>
  <si>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</si>
  <si>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</si>
  <si>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</si>
  <si>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</si>
  <si>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</si>
  <si>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</si>
  <si>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</si>
  <si>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</si>
  <si>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</si>
  <si>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</si>
  <si>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</si>
  <si>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</si>
  <si>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</si>
  <si>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</si>
  <si>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</si>
  <si>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</si>
  <si>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</si>
  <si>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</si>
  <si>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URIBIA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</si>
  <si>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</si>
  <si>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</si>
  <si>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</si>
  <si>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</si>
  <si>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</si>
  <si>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</si>
  <si>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</si>
  <si>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</si>
  <si>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</si>
  <si>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</si>
  <si>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</si>
  <si>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</si>
  <si>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</si>
  <si>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</si>
  <si>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</si>
  <si>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</si>
  <si>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</si>
  <si>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</si>
  <si>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</si>
  <si>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</si>
  <si>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</si>
  <si>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</si>
  <si>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</si>
  <si>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</si>
  <si>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</si>
  <si>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</si>
  <si>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</si>
  <si>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</si>
  <si>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</si>
  <si>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</si>
  <si>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</si>
  <si>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</si>
  <si>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</si>
  <si>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</si>
  <si>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</si>
  <si>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</si>
  <si>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</si>
  <si>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</si>
  <si>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</si>
  <si>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</si>
  <si>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</si>
  <si>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</si>
  <si>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</si>
  <si>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</si>
  <si>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</si>
  <si>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</si>
  <si>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</si>
  <si>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</si>
  <si>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</si>
  <si>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</si>
  <si>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Distritos y municipios certificados</t>
  </si>
  <si>
    <t>TURBO</t>
  </si>
  <si>
    <t>TUNJA</t>
  </si>
  <si>
    <t>(4) = (1)+(2)+(3)</t>
  </si>
  <si>
    <t xml:space="preserve">Aportes patronales </t>
  </si>
  <si>
    <t>Aportes docentes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</si>
  <si>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</si>
  <si>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</si>
  <si>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</si>
  <si>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</si>
  <si>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</si>
  <si>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</si>
  <si>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</si>
  <si>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</si>
  <si>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</si>
  <si>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</si>
  <si>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</si>
  <si>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</si>
  <si>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</si>
  <si>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</si>
  <si>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</si>
  <si>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</si>
  <si>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</si>
  <si>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</si>
  <si>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</si>
  <si>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</si>
  <si>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</si>
  <si>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</si>
  <si>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</si>
  <si>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</si>
  <si>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</si>
  <si>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</si>
  <si>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</si>
  <si>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</si>
  <si>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</si>
  <si>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</si>
  <si>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</si>
  <si>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</si>
  <si>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</si>
  <si>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</si>
  <si>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</si>
  <si>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</si>
  <si>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</si>
  <si>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</si>
  <si>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</si>
  <si>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</si>
  <si>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</si>
  <si>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</si>
  <si>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</si>
  <si>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</si>
  <si>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</si>
  <si>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</si>
  <si>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</si>
  <si>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</si>
  <si>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 xml:space="preserve">OCTUBRE 2009 - Adicional </t>
  </si>
  <si>
    <t>Conectividad</t>
  </si>
  <si>
    <t>* Conectividad</t>
  </si>
  <si>
    <t>Giro conectividad a  FIDUPREVISORA</t>
  </si>
  <si>
    <t>Conectividas - Fiduprevisora</t>
  </si>
  <si>
    <t>DEPARTAMENTOS - PAC OCTUBRE 2009 - Adicional</t>
  </si>
  <si>
    <t>DISTRITOS - PROYECCIÓN PAC OCTUBRE 2009 -Adicional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</si>
</sst>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 * #,##0.00_ ;_ * \-#,##0.00_ ;_ * &quot;-&quot;??_ ;_ @_ "/>
    <numFmt numFmtId="171" formatCode="_ * #,##0_ ;_ * \-#,##0_ ;_ * &quot;-&quot;??_ ;_ @_ "/>
    <numFmt numFmtId="172" formatCode="&quot;$&quot;\ #,##0"/>
    <numFmt numFmtId="173" formatCode="_ * #,##0.0_ ;_ * \-#,##0.0_ ;_ * &quot;-&quot;??_ ;_ @_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3" fillId="4" borderId="10" xfId="46" applyNumberFormat="1" applyFont="1" applyFill="1" applyBorder="1" applyAlignment="1">
      <alignment horizontal="center" vertical="center" wrapText="1"/>
    </xf>
    <xf numFmtId="49" fontId="3" fillId="0" borderId="0" xfId="46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1" fontId="0" fillId="0" borderId="12" xfId="46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3" fillId="2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1" fontId="0" fillId="0" borderId="12" xfId="0" applyNumberFormat="1" applyFont="1" applyFill="1" applyBorder="1" applyAlignment="1">
      <alignment horizontal="left"/>
    </xf>
    <xf numFmtId="171" fontId="0" fillId="0" borderId="10" xfId="0" applyNumberFormat="1" applyFont="1" applyFill="1" applyBorder="1" applyAlignment="1">
      <alignment horizontal="left"/>
    </xf>
    <xf numFmtId="49" fontId="0" fillId="0" borderId="18" xfId="0" applyNumberFormat="1" applyFont="1" applyBorder="1" applyAlignment="1">
      <alignment/>
    </xf>
    <xf numFmtId="17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4" fontId="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0" fontId="0" fillId="0" borderId="0" xfId="53" applyNumberFormat="1" applyFont="1" applyAlignment="1">
      <alignment/>
    </xf>
    <xf numFmtId="0" fontId="14" fillId="0" borderId="0" xfId="0" applyFont="1" applyAlignment="1">
      <alignment/>
    </xf>
    <xf numFmtId="171" fontId="3" fillId="24" borderId="12" xfId="46" applyNumberFormat="1" applyFont="1" applyFill="1" applyBorder="1" applyAlignment="1">
      <alignment horizontal="center" vertical="center" wrapText="1"/>
    </xf>
    <xf numFmtId="171" fontId="3" fillId="4" borderId="12" xfId="46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3" fillId="0" borderId="23" xfId="46" applyNumberFormat="1" applyFont="1" applyFill="1" applyBorder="1" applyAlignment="1">
      <alignment horizontal="center" vertical="center" wrapText="1"/>
    </xf>
    <xf numFmtId="49" fontId="3" fillId="0" borderId="24" xfId="46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 horizontal="left"/>
    </xf>
    <xf numFmtId="170" fontId="0" fillId="0" borderId="17" xfId="0" applyNumberFormat="1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/>
    </xf>
    <xf numFmtId="0" fontId="0" fillId="0" borderId="16" xfId="0" applyFont="1" applyBorder="1" applyAlignment="1">
      <alignment horizontal="right"/>
    </xf>
    <xf numFmtId="171" fontId="0" fillId="0" borderId="17" xfId="46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49" fontId="0" fillId="0" borderId="18" xfId="46" applyNumberFormat="1" applyFont="1" applyFill="1" applyBorder="1" applyAlignment="1">
      <alignment horizontal="right"/>
    </xf>
    <xf numFmtId="49" fontId="0" fillId="0" borderId="18" xfId="51" applyNumberFormat="1" applyFont="1" applyFill="1" applyBorder="1" applyAlignment="1">
      <alignment horizontal="right"/>
      <protection/>
    </xf>
    <xf numFmtId="171" fontId="0" fillId="0" borderId="18" xfId="46" applyNumberFormat="1" applyBorder="1" applyAlignment="1">
      <alignment horizontal="right"/>
    </xf>
    <xf numFmtId="171" fontId="0" fillId="0" borderId="19" xfId="46" applyNumberFormat="1" applyBorder="1" applyAlignment="1">
      <alignment horizontal="right"/>
    </xf>
    <xf numFmtId="0" fontId="0" fillId="0" borderId="10" xfId="0" applyFont="1" applyBorder="1" applyAlignment="1">
      <alignment/>
    </xf>
    <xf numFmtId="171" fontId="0" fillId="0" borderId="10" xfId="46" applyNumberFormat="1" applyFont="1" applyBorder="1" applyAlignment="1">
      <alignment/>
    </xf>
    <xf numFmtId="165" fontId="16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12" xfId="0" applyNumberFormat="1" applyFont="1" applyFill="1" applyBorder="1" applyAlignment="1">
      <alignment horizontal="left"/>
    </xf>
    <xf numFmtId="172" fontId="0" fillId="25" borderId="12" xfId="0" applyNumberFormat="1" applyFont="1" applyFill="1" applyBorder="1" applyAlignment="1">
      <alignment/>
    </xf>
    <xf numFmtId="171" fontId="3" fillId="26" borderId="10" xfId="46" applyNumberFormat="1" applyFont="1" applyFill="1" applyBorder="1" applyAlignment="1">
      <alignment horizontal="center" vertical="center" wrapText="1"/>
    </xf>
    <xf numFmtId="171" fontId="3" fillId="26" borderId="12" xfId="46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71" fontId="3" fillId="0" borderId="14" xfId="46" applyNumberFormat="1" applyFont="1" applyBorder="1" applyAlignment="1">
      <alignment horizontal="left"/>
    </xf>
    <xf numFmtId="171" fontId="3" fillId="0" borderId="15" xfId="46" applyNumberFormat="1" applyFont="1" applyBorder="1" applyAlignment="1">
      <alignment horizontal="left"/>
    </xf>
    <xf numFmtId="171" fontId="3" fillId="0" borderId="14" xfId="0" applyNumberFormat="1" applyFont="1" applyBorder="1" applyAlignment="1">
      <alignment/>
    </xf>
    <xf numFmtId="171" fontId="0" fillId="0" borderId="10" xfId="0" applyNumberFormat="1" applyFont="1" applyFill="1" applyBorder="1" applyAlignment="1">
      <alignment horizontal="left"/>
    </xf>
    <xf numFmtId="171" fontId="0" fillId="0" borderId="17" xfId="0" applyNumberFormat="1" applyFont="1" applyFill="1" applyBorder="1" applyAlignment="1">
      <alignment horizontal="left"/>
    </xf>
    <xf numFmtId="171" fontId="2" fillId="4" borderId="12" xfId="46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1" fontId="3" fillId="26" borderId="25" xfId="46" applyNumberFormat="1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1" fontId="2" fillId="7" borderId="12" xfId="46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171" fontId="7" fillId="24" borderId="26" xfId="46" applyNumberFormat="1" applyFont="1" applyFill="1" applyBorder="1" applyAlignment="1">
      <alignment horizontal="center" wrapText="1"/>
    </xf>
    <xf numFmtId="171" fontId="7" fillId="24" borderId="27" xfId="46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1" fontId="2" fillId="24" borderId="26" xfId="46" applyNumberFormat="1" applyFont="1" applyFill="1" applyBorder="1" applyAlignment="1">
      <alignment horizontal="center" vertical="center" wrapText="1"/>
    </xf>
    <xf numFmtId="171" fontId="2" fillId="24" borderId="27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pane xSplit="2" ySplit="10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6" sqref="B26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17.7109375" style="0" customWidth="1"/>
    <col min="4" max="4" width="15.8515625" style="0" customWidth="1"/>
    <col min="5" max="5" width="17.28125" style="0" customWidth="1"/>
    <col min="6" max="6" width="15.57421875" style="0" customWidth="1"/>
    <col min="7" max="7" width="18.00390625" style="0" customWidth="1"/>
    <col min="8" max="8" width="16.8515625" style="0" customWidth="1"/>
    <col min="9" max="9" width="2.7109375" style="0" customWidth="1"/>
    <col min="10" max="10" width="17.421875" style="0" customWidth="1"/>
  </cols>
  <sheetData>
    <row r="1" spans="1:8" ht="15.75">
      <c r="A1" s="8" t="s">
        <v>92</v>
      </c>
      <c r="B1" s="3"/>
      <c r="C1" s="3"/>
      <c r="D1" s="3"/>
      <c r="E1" s="3"/>
      <c r="F1" s="3"/>
      <c r="G1" s="3"/>
      <c r="H1" s="3"/>
    </row>
    <row r="2" spans="1:8" ht="15.75">
      <c r="A2" s="8" t="s">
        <v>113</v>
      </c>
      <c r="B2" s="3"/>
      <c r="C2" s="3"/>
      <c r="D2" s="3"/>
      <c r="E2" s="3"/>
      <c r="F2" s="3"/>
      <c r="G2" s="3"/>
      <c r="H2" s="3"/>
    </row>
    <row r="3" spans="1:8" ht="15.75">
      <c r="A3" s="10"/>
      <c r="B3" s="3"/>
      <c r="C3" s="3"/>
      <c r="D3" s="3"/>
      <c r="E3" s="3"/>
      <c r="F3" s="3"/>
      <c r="G3" s="3"/>
      <c r="H3" s="3"/>
    </row>
    <row r="4" spans="1:8" ht="15.75" customHeight="1">
      <c r="A4" s="112" t="s">
        <v>93</v>
      </c>
      <c r="B4" s="112"/>
      <c r="C4" s="112"/>
      <c r="D4" s="112"/>
      <c r="E4" s="112"/>
      <c r="F4" s="112"/>
      <c r="G4" s="112"/>
      <c r="H4" s="112"/>
    </row>
    <row r="5" spans="1:8" ht="15.75">
      <c r="A5" s="112" t="s">
        <v>195</v>
      </c>
      <c r="B5" s="112"/>
      <c r="C5" s="112"/>
      <c r="D5" s="112"/>
      <c r="E5" s="112"/>
      <c r="F5" s="112"/>
      <c r="G5" s="112"/>
      <c r="H5" s="112"/>
    </row>
    <row r="6" spans="1:8" ht="12.75" customHeight="1">
      <c r="A6" s="9"/>
      <c r="B6" s="1"/>
      <c r="C6" s="1"/>
      <c r="D6" s="1"/>
      <c r="E6" s="47"/>
      <c r="F6" s="1"/>
      <c r="G6" s="1"/>
      <c r="H6" s="1"/>
    </row>
    <row r="7" spans="1:8" ht="15" customHeight="1" thickBot="1">
      <c r="A7" s="9"/>
      <c r="B7" s="1"/>
      <c r="C7" s="1"/>
      <c r="D7" s="1"/>
      <c r="E7" s="1"/>
      <c r="F7" s="1"/>
      <c r="G7" s="1"/>
      <c r="H7" s="1"/>
    </row>
    <row r="8" spans="1:8" ht="15.75" customHeight="1">
      <c r="A8" s="113" t="s">
        <v>0</v>
      </c>
      <c r="B8" s="116" t="s">
        <v>1</v>
      </c>
      <c r="C8" s="121" t="s">
        <v>86</v>
      </c>
      <c r="D8" s="121"/>
      <c r="E8" s="121"/>
      <c r="F8" s="121"/>
      <c r="G8" s="121"/>
      <c r="H8" s="119" t="s">
        <v>193</v>
      </c>
    </row>
    <row r="9" spans="1:8" ht="31.5" customHeight="1">
      <c r="A9" s="114"/>
      <c r="B9" s="117"/>
      <c r="C9" s="124" t="s">
        <v>101</v>
      </c>
      <c r="D9" s="125"/>
      <c r="E9" s="110" t="s">
        <v>102</v>
      </c>
      <c r="F9" s="110"/>
      <c r="G9" s="122" t="s">
        <v>131</v>
      </c>
      <c r="H9" s="120"/>
    </row>
    <row r="10" spans="1:8" ht="26.25" customHeight="1">
      <c r="A10" s="115"/>
      <c r="B10" s="118"/>
      <c r="C10" s="70" t="s">
        <v>87</v>
      </c>
      <c r="D10" s="103" t="s">
        <v>191</v>
      </c>
      <c r="E10" s="71" t="s">
        <v>140</v>
      </c>
      <c r="F10" s="71" t="s">
        <v>141</v>
      </c>
      <c r="G10" s="123"/>
      <c r="H10" s="120"/>
    </row>
    <row r="11" spans="1:8" ht="18.75" customHeight="1" thickBot="1">
      <c r="A11" s="74"/>
      <c r="B11" s="75"/>
      <c r="C11" s="76" t="s">
        <v>104</v>
      </c>
      <c r="D11" s="76"/>
      <c r="E11" s="76" t="s">
        <v>105</v>
      </c>
      <c r="F11" s="76" t="s">
        <v>106</v>
      </c>
      <c r="G11" s="76" t="s">
        <v>139</v>
      </c>
      <c r="H11" s="77" t="s">
        <v>107</v>
      </c>
    </row>
    <row r="12" spans="1:9" ht="12.75">
      <c r="A12" s="78" t="s">
        <v>47</v>
      </c>
      <c r="B12" s="79" t="s">
        <v>48</v>
      </c>
      <c r="C12" s="80"/>
      <c r="D12" s="80"/>
      <c r="E12" s="80">
        <v>237735716</v>
      </c>
      <c r="F12" s="109">
        <v>106126992</v>
      </c>
      <c r="G12" s="81">
        <f aca="true" t="shared" si="0" ref="G12:G43">SUM(C12:F12)</f>
        <v>343862708</v>
      </c>
      <c r="H12" s="82"/>
      <c r="I12" s="7"/>
    </row>
    <row r="13" spans="1:8" ht="12.75">
      <c r="A13" s="46" t="s">
        <v>3</v>
      </c>
      <c r="B13" s="15" t="s">
        <v>4</v>
      </c>
      <c r="C13" s="44">
        <v>15627457164</v>
      </c>
      <c r="D13" s="44"/>
      <c r="E13" s="44">
        <v>5297102215</v>
      </c>
      <c r="F13" s="100">
        <v>2317804476</v>
      </c>
      <c r="G13" s="44">
        <f t="shared" si="0"/>
        <v>23242363855</v>
      </c>
      <c r="H13" s="65"/>
    </row>
    <row r="14" spans="1:8" ht="12.75">
      <c r="A14" s="46" t="s">
        <v>40</v>
      </c>
      <c r="B14" s="64" t="s">
        <v>41</v>
      </c>
      <c r="C14" s="44"/>
      <c r="D14" s="44"/>
      <c r="E14" s="44">
        <v>1007803293</v>
      </c>
      <c r="F14" s="100">
        <v>443201157</v>
      </c>
      <c r="G14" s="44">
        <f t="shared" si="0"/>
        <v>1451004450</v>
      </c>
      <c r="H14" s="65"/>
    </row>
    <row r="15" spans="1:8" ht="12.75">
      <c r="A15" s="46" t="s">
        <v>5</v>
      </c>
      <c r="B15" s="15" t="s">
        <v>94</v>
      </c>
      <c r="C15" s="44"/>
      <c r="D15" s="44"/>
      <c r="E15" s="44">
        <v>1557635462</v>
      </c>
      <c r="F15" s="100">
        <v>680699339</v>
      </c>
      <c r="G15" s="44">
        <f t="shared" si="0"/>
        <v>2238334801</v>
      </c>
      <c r="H15" s="65"/>
    </row>
    <row r="16" spans="1:8" ht="12.75">
      <c r="A16" s="46" t="s">
        <v>6</v>
      </c>
      <c r="B16" s="15" t="s">
        <v>129</v>
      </c>
      <c r="C16" s="44"/>
      <c r="D16" s="44"/>
      <c r="E16" s="44">
        <v>3090661303</v>
      </c>
      <c r="F16" s="100">
        <v>1616340962</v>
      </c>
      <c r="G16" s="44">
        <f t="shared" si="0"/>
        <v>4707002265</v>
      </c>
      <c r="H16" s="65"/>
    </row>
    <row r="17" spans="1:8" ht="12.75">
      <c r="A17" s="46" t="s">
        <v>7</v>
      </c>
      <c r="B17" s="15" t="s">
        <v>95</v>
      </c>
      <c r="C17" s="44">
        <v>37468528624</v>
      </c>
      <c r="D17" s="44"/>
      <c r="E17" s="44">
        <v>3448583197</v>
      </c>
      <c r="F17" s="100">
        <v>1692427195</v>
      </c>
      <c r="G17" s="44">
        <f t="shared" si="0"/>
        <v>42609539016</v>
      </c>
      <c r="H17" s="65"/>
    </row>
    <row r="18" spans="1:8" ht="12.75">
      <c r="A18" s="46" t="s">
        <v>8</v>
      </c>
      <c r="B18" s="15" t="s">
        <v>9</v>
      </c>
      <c r="C18" s="44"/>
      <c r="D18" s="44"/>
      <c r="E18" s="44">
        <v>1777638663</v>
      </c>
      <c r="F18" s="100">
        <v>766751780</v>
      </c>
      <c r="G18" s="44">
        <f t="shared" si="0"/>
        <v>2544390443</v>
      </c>
      <c r="H18" s="65"/>
    </row>
    <row r="19" spans="1:8" ht="12.75">
      <c r="A19" s="46" t="s">
        <v>10</v>
      </c>
      <c r="B19" s="15" t="s">
        <v>96</v>
      </c>
      <c r="C19" s="44"/>
      <c r="D19" s="44"/>
      <c r="E19" s="44">
        <v>715890907</v>
      </c>
      <c r="F19" s="100">
        <v>304823045</v>
      </c>
      <c r="G19" s="44">
        <f t="shared" si="0"/>
        <v>1020713952</v>
      </c>
      <c r="H19" s="65"/>
    </row>
    <row r="20" spans="1:8" ht="12.75">
      <c r="A20" s="62" t="s">
        <v>42</v>
      </c>
      <c r="B20" s="15" t="s">
        <v>43</v>
      </c>
      <c r="C20" s="44"/>
      <c r="D20" s="44"/>
      <c r="E20" s="44">
        <v>1343355716</v>
      </c>
      <c r="F20" s="100">
        <v>560709965</v>
      </c>
      <c r="G20" s="44">
        <f t="shared" si="0"/>
        <v>1904065681</v>
      </c>
      <c r="H20" s="65"/>
    </row>
    <row r="21" spans="1:8" ht="12.75">
      <c r="A21" s="46" t="s">
        <v>11</v>
      </c>
      <c r="B21" s="15" t="s">
        <v>12</v>
      </c>
      <c r="C21" s="44"/>
      <c r="D21" s="44"/>
      <c r="E21" s="44">
        <v>2692885885</v>
      </c>
      <c r="F21" s="100">
        <v>1151645815</v>
      </c>
      <c r="G21" s="44">
        <f t="shared" si="0"/>
        <v>3844531700</v>
      </c>
      <c r="H21" s="65"/>
    </row>
    <row r="22" spans="1:8" ht="12.75">
      <c r="A22" s="46" t="s">
        <v>13</v>
      </c>
      <c r="B22" s="15" t="s">
        <v>14</v>
      </c>
      <c r="C22" s="44"/>
      <c r="D22" s="44"/>
      <c r="E22" s="44">
        <v>1825641148</v>
      </c>
      <c r="F22" s="100">
        <v>803631801</v>
      </c>
      <c r="G22" s="44">
        <f t="shared" si="0"/>
        <v>2629272949</v>
      </c>
      <c r="H22" s="65"/>
    </row>
    <row r="23" spans="1:8" ht="12.75">
      <c r="A23" s="46" t="s">
        <v>18</v>
      </c>
      <c r="B23" s="15" t="s">
        <v>98</v>
      </c>
      <c r="C23" s="100">
        <v>3271536407</v>
      </c>
      <c r="D23" s="100"/>
      <c r="E23" s="100">
        <v>1214046587</v>
      </c>
      <c r="F23" s="100">
        <v>522459543</v>
      </c>
      <c r="G23" s="44">
        <f t="shared" si="0"/>
        <v>5008042537</v>
      </c>
      <c r="H23" s="65"/>
    </row>
    <row r="24" spans="1:8" ht="12.75">
      <c r="A24" s="46" t="s">
        <v>15</v>
      </c>
      <c r="B24" s="15" t="s">
        <v>97</v>
      </c>
      <c r="C24" s="44"/>
      <c r="D24" s="44"/>
      <c r="E24" s="44">
        <v>0</v>
      </c>
      <c r="F24" s="100">
        <v>0</v>
      </c>
      <c r="G24" s="44">
        <f t="shared" si="0"/>
        <v>0</v>
      </c>
      <c r="H24" s="65"/>
    </row>
    <row r="25" spans="1:8" ht="12.75">
      <c r="A25" s="46" t="s">
        <v>16</v>
      </c>
      <c r="B25" s="15" t="s">
        <v>17</v>
      </c>
      <c r="C25" s="44">
        <f>10553652454+2403477545</f>
        <v>12957129999</v>
      </c>
      <c r="D25" s="44"/>
      <c r="E25" s="100">
        <v>3370951824</v>
      </c>
      <c r="F25" s="100">
        <v>1871820725</v>
      </c>
      <c r="G25" s="44">
        <f t="shared" si="0"/>
        <v>18199902548</v>
      </c>
      <c r="H25" s="65"/>
    </row>
    <row r="26" spans="1:8" ht="12.75">
      <c r="A26" s="46" t="s">
        <v>49</v>
      </c>
      <c r="B26" s="15" t="s">
        <v>127</v>
      </c>
      <c r="C26" s="44"/>
      <c r="D26" s="44"/>
      <c r="E26" s="44">
        <v>116241008</v>
      </c>
      <c r="F26" s="100">
        <v>49720723</v>
      </c>
      <c r="G26" s="44">
        <f t="shared" si="0"/>
        <v>165961731</v>
      </c>
      <c r="H26" s="65">
        <v>91452288</v>
      </c>
    </row>
    <row r="27" spans="1:8" ht="12.75">
      <c r="A27" s="46" t="s">
        <v>50</v>
      </c>
      <c r="B27" s="15" t="s">
        <v>51</v>
      </c>
      <c r="C27" s="44"/>
      <c r="D27" s="44"/>
      <c r="E27" s="44">
        <v>236761278</v>
      </c>
      <c r="F27" s="100">
        <v>107628000</v>
      </c>
      <c r="G27" s="44">
        <f t="shared" si="0"/>
        <v>344389278</v>
      </c>
      <c r="H27" s="65"/>
    </row>
    <row r="28" spans="1:8" ht="12.75">
      <c r="A28" s="46" t="s">
        <v>19</v>
      </c>
      <c r="B28" s="15" t="s">
        <v>20</v>
      </c>
      <c r="C28" s="44"/>
      <c r="D28" s="44"/>
      <c r="E28" s="44">
        <v>1644831558</v>
      </c>
      <c r="F28" s="100">
        <v>708705094</v>
      </c>
      <c r="G28" s="44">
        <f t="shared" si="0"/>
        <v>2353536652</v>
      </c>
      <c r="H28" s="65"/>
    </row>
    <row r="29" spans="1:8" s="9" customFormat="1" ht="12.75">
      <c r="A29" s="46" t="s">
        <v>21</v>
      </c>
      <c r="B29" s="15" t="s">
        <v>99</v>
      </c>
      <c r="C29" s="44"/>
      <c r="D29" s="44"/>
      <c r="E29" s="44">
        <v>0</v>
      </c>
      <c r="F29" s="100">
        <v>0</v>
      </c>
      <c r="G29" s="44">
        <f t="shared" si="0"/>
        <v>0</v>
      </c>
      <c r="H29" s="65"/>
    </row>
    <row r="30" spans="1:10" ht="12.75">
      <c r="A30" s="46" t="s">
        <v>22</v>
      </c>
      <c r="B30" s="15" t="s">
        <v>23</v>
      </c>
      <c r="C30" s="44"/>
      <c r="D30" s="44"/>
      <c r="E30" s="44">
        <v>342017103</v>
      </c>
      <c r="F30" s="100">
        <v>996638843</v>
      </c>
      <c r="G30" s="44">
        <f t="shared" si="0"/>
        <v>1338655946</v>
      </c>
      <c r="H30" s="65"/>
      <c r="J30" s="58"/>
    </row>
    <row r="31" spans="1:10" ht="12.75">
      <c r="A31" s="46" t="s">
        <v>24</v>
      </c>
      <c r="B31" s="15" t="s">
        <v>25</v>
      </c>
      <c r="C31" s="44"/>
      <c r="D31" s="44"/>
      <c r="E31" s="44">
        <v>1050213559</v>
      </c>
      <c r="F31" s="100">
        <v>449566554</v>
      </c>
      <c r="G31" s="44">
        <f t="shared" si="0"/>
        <v>1499780113</v>
      </c>
      <c r="H31" s="65"/>
      <c r="J31" s="58"/>
    </row>
    <row r="32" spans="1:10" ht="12.75">
      <c r="A32" s="46" t="s">
        <v>26</v>
      </c>
      <c r="B32" s="15" t="s">
        <v>27</v>
      </c>
      <c r="C32" s="100">
        <v>8788216250</v>
      </c>
      <c r="D32" s="100">
        <v>317000000</v>
      </c>
      <c r="E32" s="100">
        <v>2849415798</v>
      </c>
      <c r="F32" s="100">
        <v>1198736274</v>
      </c>
      <c r="G32" s="44">
        <f t="shared" si="0"/>
        <v>13153368322</v>
      </c>
      <c r="H32" s="65"/>
      <c r="J32" s="58"/>
    </row>
    <row r="33" spans="1:10" ht="12.75">
      <c r="A33" s="46" t="s">
        <v>28</v>
      </c>
      <c r="B33" s="15" t="s">
        <v>29</v>
      </c>
      <c r="C33" s="44">
        <v>3248676125</v>
      </c>
      <c r="D33" s="44"/>
      <c r="E33" s="44">
        <v>2028421633</v>
      </c>
      <c r="F33" s="100">
        <v>809660785</v>
      </c>
      <c r="G33" s="44">
        <f t="shared" si="0"/>
        <v>6086758543</v>
      </c>
      <c r="H33" s="65"/>
      <c r="J33" s="58"/>
    </row>
    <row r="34" spans="1:10" ht="12.75">
      <c r="A34" s="46" t="s">
        <v>44</v>
      </c>
      <c r="B34" s="15" t="s">
        <v>45</v>
      </c>
      <c r="C34" s="44"/>
      <c r="D34" s="44"/>
      <c r="E34" s="44">
        <v>1248308091</v>
      </c>
      <c r="F34" s="100">
        <v>524942385</v>
      </c>
      <c r="G34" s="44">
        <f t="shared" si="0"/>
        <v>1773250476</v>
      </c>
      <c r="H34" s="65"/>
      <c r="J34" s="58"/>
    </row>
    <row r="35" spans="1:8" s="9" customFormat="1" ht="12.75">
      <c r="A35" s="46" t="s">
        <v>30</v>
      </c>
      <c r="B35" s="15" t="s">
        <v>100</v>
      </c>
      <c r="C35" s="44"/>
      <c r="D35" s="44"/>
      <c r="E35" s="44">
        <v>688037400</v>
      </c>
      <c r="F35" s="100">
        <v>297891714</v>
      </c>
      <c r="G35" s="44">
        <f t="shared" si="0"/>
        <v>985929114</v>
      </c>
      <c r="H35" s="65"/>
    </row>
    <row r="36" spans="1:10" ht="12.75">
      <c r="A36" s="46" t="s">
        <v>31</v>
      </c>
      <c r="B36" s="15" t="s">
        <v>32</v>
      </c>
      <c r="C36" s="44"/>
      <c r="D36" s="44"/>
      <c r="E36" s="44">
        <v>680367512</v>
      </c>
      <c r="F36" s="100">
        <v>293228442</v>
      </c>
      <c r="G36" s="44">
        <f t="shared" si="0"/>
        <v>973595954</v>
      </c>
      <c r="H36" s="65"/>
      <c r="J36" s="2"/>
    </row>
    <row r="37" spans="1:8" ht="12.75">
      <c r="A37" s="46" t="s">
        <v>46</v>
      </c>
      <c r="B37" s="97" t="s">
        <v>125</v>
      </c>
      <c r="C37" s="100">
        <v>1166572212</v>
      </c>
      <c r="D37" s="100"/>
      <c r="E37" s="44">
        <v>509073506</v>
      </c>
      <c r="F37" s="44">
        <v>226706688</v>
      </c>
      <c r="G37" s="44">
        <f t="shared" si="0"/>
        <v>1902352406</v>
      </c>
      <c r="H37" s="65"/>
    </row>
    <row r="38" spans="1:8" ht="12.75">
      <c r="A38" s="46" t="s">
        <v>33</v>
      </c>
      <c r="B38" s="15" t="s">
        <v>34</v>
      </c>
      <c r="C38" s="100">
        <v>18619127697</v>
      </c>
      <c r="D38" s="100"/>
      <c r="E38" s="100">
        <v>2808868018</v>
      </c>
      <c r="F38" s="100">
        <v>1200319715</v>
      </c>
      <c r="G38" s="44">
        <f t="shared" si="0"/>
        <v>22628315430</v>
      </c>
      <c r="H38" s="65"/>
    </row>
    <row r="39" spans="1:8" ht="12.75">
      <c r="A39" s="46" t="s">
        <v>35</v>
      </c>
      <c r="B39" s="15" t="s">
        <v>36</v>
      </c>
      <c r="C39" s="100"/>
      <c r="D39" s="100"/>
      <c r="E39" s="100">
        <v>2103493825</v>
      </c>
      <c r="F39" s="100">
        <v>912277511</v>
      </c>
      <c r="G39" s="44">
        <f t="shared" si="0"/>
        <v>3015771336</v>
      </c>
      <c r="H39" s="65"/>
    </row>
    <row r="40" spans="1:8" ht="12.75">
      <c r="A40" s="46" t="s">
        <v>37</v>
      </c>
      <c r="B40" s="15" t="s">
        <v>38</v>
      </c>
      <c r="C40" s="44"/>
      <c r="D40" s="44"/>
      <c r="E40" s="100">
        <v>2311127935</v>
      </c>
      <c r="F40" s="100">
        <v>1095122730</v>
      </c>
      <c r="G40" s="44">
        <f t="shared" si="0"/>
        <v>3406250665</v>
      </c>
      <c r="H40" s="65"/>
    </row>
    <row r="41" spans="1:8" s="9" customFormat="1" ht="12.75">
      <c r="A41" s="46" t="s">
        <v>39</v>
      </c>
      <c r="B41" s="15" t="s">
        <v>80</v>
      </c>
      <c r="C41" s="100">
        <f>15312933468-1297584614</f>
        <v>14015348854</v>
      </c>
      <c r="D41" s="100"/>
      <c r="E41" s="100">
        <v>2644300205</v>
      </c>
      <c r="F41" s="100">
        <v>1125431379</v>
      </c>
      <c r="G41" s="44">
        <f t="shared" si="0"/>
        <v>17785080438</v>
      </c>
      <c r="H41" s="65"/>
    </row>
    <row r="42" spans="1:10" ht="12.75">
      <c r="A42" s="46" t="s">
        <v>52</v>
      </c>
      <c r="B42" s="15" t="s">
        <v>126</v>
      </c>
      <c r="C42" s="44"/>
      <c r="D42" s="44"/>
      <c r="E42" s="100">
        <v>112718603</v>
      </c>
      <c r="F42" s="100">
        <v>47546270</v>
      </c>
      <c r="G42" s="44">
        <f t="shared" si="0"/>
        <v>160264873</v>
      </c>
      <c r="H42" s="65"/>
      <c r="J42" s="2"/>
    </row>
    <row r="43" spans="1:8" ht="13.5" thickBot="1">
      <c r="A43" s="61" t="s">
        <v>53</v>
      </c>
      <c r="B43" s="66" t="s">
        <v>54</v>
      </c>
      <c r="C43" s="45"/>
      <c r="D43" s="45"/>
      <c r="E43" s="108">
        <v>164453338</v>
      </c>
      <c r="F43" s="108">
        <v>68832736</v>
      </c>
      <c r="G43" s="45">
        <f t="shared" si="0"/>
        <v>233286074</v>
      </c>
      <c r="H43" s="67"/>
    </row>
    <row r="44" spans="1:8" ht="13.5" thickBot="1">
      <c r="A44" s="9"/>
      <c r="B44" s="9"/>
      <c r="C44" s="43"/>
      <c r="D44" s="43"/>
      <c r="E44" s="43"/>
      <c r="F44" s="43"/>
      <c r="G44" s="43"/>
      <c r="H44" s="43"/>
    </row>
    <row r="45" spans="1:8" ht="13.5" thickBot="1">
      <c r="A45" s="9"/>
      <c r="B45" s="51" t="s">
        <v>55</v>
      </c>
      <c r="C45" s="105">
        <f aca="true" t="shared" si="1" ref="C45:H45">SUM(C12:C44)</f>
        <v>115162593332</v>
      </c>
      <c r="D45" s="105">
        <f t="shared" si="1"/>
        <v>317000000</v>
      </c>
      <c r="E45" s="105">
        <f t="shared" si="1"/>
        <v>49118582286</v>
      </c>
      <c r="F45" s="105">
        <f t="shared" si="1"/>
        <v>22951398638</v>
      </c>
      <c r="G45" s="105">
        <f t="shared" si="1"/>
        <v>187549574256</v>
      </c>
      <c r="H45" s="106">
        <f t="shared" si="1"/>
        <v>91452288</v>
      </c>
    </row>
    <row r="46" spans="1:8" ht="12.75">
      <c r="A46" s="9"/>
      <c r="B46" s="111"/>
      <c r="C46" s="111"/>
      <c r="D46" s="111"/>
      <c r="E46" s="111"/>
      <c r="F46" s="111"/>
      <c r="G46" s="111"/>
      <c r="H46" s="111"/>
    </row>
    <row r="47" spans="1:8" ht="12.75">
      <c r="A47" s="35"/>
      <c r="B47" s="9"/>
      <c r="C47" s="50"/>
      <c r="D47" s="50"/>
      <c r="E47" s="50"/>
      <c r="F47" s="50"/>
      <c r="G47" s="50"/>
      <c r="H47" s="34"/>
    </row>
    <row r="48" spans="1:8" ht="12.75">
      <c r="A48" s="9"/>
      <c r="B48" s="9"/>
      <c r="C48" s="58"/>
      <c r="D48" s="58"/>
      <c r="E48" s="34"/>
      <c r="F48" s="34"/>
      <c r="G48" s="34"/>
      <c r="H48" s="34"/>
    </row>
    <row r="49" spans="1:8" ht="12.75">
      <c r="A49" s="9"/>
      <c r="B49" s="9"/>
      <c r="C49" s="9"/>
      <c r="D49" s="9"/>
      <c r="E49" s="34"/>
      <c r="F49" s="34"/>
      <c r="G49" s="34"/>
      <c r="H49" s="34"/>
    </row>
    <row r="50" spans="1:8" ht="12.75">
      <c r="A50" s="9"/>
      <c r="B50" s="9"/>
      <c r="C50" s="68"/>
      <c r="D50" s="68"/>
      <c r="E50" s="34"/>
      <c r="F50" s="34"/>
      <c r="H50" s="34"/>
    </row>
    <row r="51" spans="1:8" ht="12.75">
      <c r="A51" s="9"/>
      <c r="B51" s="9"/>
      <c r="C51" s="36"/>
      <c r="D51" s="36"/>
      <c r="E51" s="34"/>
      <c r="F51" s="34"/>
      <c r="G51" s="34"/>
      <c r="H51" s="34"/>
    </row>
    <row r="52" spans="1:8" ht="12.75">
      <c r="A52" s="9"/>
      <c r="B52" s="9"/>
      <c r="C52" s="9"/>
      <c r="D52" s="9"/>
      <c r="E52" s="34"/>
      <c r="F52" s="34"/>
      <c r="G52" s="34"/>
      <c r="H52" s="9"/>
    </row>
    <row r="53" spans="3:7" ht="12.75">
      <c r="C53" s="7"/>
      <c r="D53" s="7"/>
      <c r="E53" s="2"/>
      <c r="F53" s="2"/>
      <c r="G53" s="2"/>
    </row>
    <row r="54" spans="5:7" ht="12.75">
      <c r="E54" s="2"/>
      <c r="G54" s="2"/>
    </row>
    <row r="55" ht="12.75">
      <c r="E55" s="2"/>
    </row>
    <row r="56" ht="12.75">
      <c r="E56" s="2"/>
    </row>
  </sheetData>
  <sheetProtection/>
  <autoFilter ref="A11:I11"/>
  <mergeCells count="10">
    <mergeCell ref="E9:F9"/>
    <mergeCell ref="B46:H46"/>
    <mergeCell ref="A4:H4"/>
    <mergeCell ref="A5:H5"/>
    <mergeCell ref="A8:A10"/>
    <mergeCell ref="B8:B10"/>
    <mergeCell ref="H8:H10"/>
    <mergeCell ref="C8:G8"/>
    <mergeCell ref="G9:G10"/>
    <mergeCell ref="C9:D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E22" sqref="E22"/>
    </sheetView>
  </sheetViews>
  <sheetFormatPr defaultColWidth="11.421875" defaultRowHeight="12.75"/>
  <cols>
    <col min="2" max="2" width="19.28125" style="0" customWidth="1"/>
    <col min="3" max="3" width="17.00390625" style="0" customWidth="1"/>
    <col min="4" max="4" width="16.00390625" style="0" customWidth="1"/>
    <col min="5" max="5" width="18.00390625" style="0" customWidth="1"/>
    <col min="6" max="6" width="16.140625" style="0" customWidth="1"/>
    <col min="7" max="7" width="19.57421875" style="0" customWidth="1"/>
    <col min="8" max="8" width="4.28125" style="0" customWidth="1"/>
    <col min="9" max="9" width="12.28125" style="0" bestFit="1" customWidth="1"/>
    <col min="10" max="10" width="11.8515625" style="0" bestFit="1" customWidth="1"/>
  </cols>
  <sheetData>
    <row r="1" spans="1:7" ht="15.75">
      <c r="A1" s="8" t="s">
        <v>92</v>
      </c>
      <c r="B1" s="3"/>
      <c r="C1" s="3"/>
      <c r="D1" s="3"/>
      <c r="E1" s="3"/>
      <c r="F1" s="3"/>
      <c r="G1" s="3"/>
    </row>
    <row r="2" spans="1:7" ht="15.75">
      <c r="A2" s="8" t="s">
        <v>113</v>
      </c>
      <c r="B2" s="3"/>
      <c r="C2" s="3"/>
      <c r="D2" s="3"/>
      <c r="E2" s="3"/>
      <c r="F2" s="3"/>
      <c r="G2" s="41"/>
    </row>
    <row r="3" spans="1:7" ht="15.75">
      <c r="A3" s="10"/>
      <c r="B3" s="3"/>
      <c r="C3" s="3"/>
      <c r="D3" s="3"/>
      <c r="E3" s="3"/>
      <c r="F3" s="3"/>
      <c r="G3" s="40"/>
    </row>
    <row r="4" spans="1:7" ht="15.75">
      <c r="A4" s="112" t="s">
        <v>93</v>
      </c>
      <c r="B4" s="112"/>
      <c r="C4" s="112"/>
      <c r="D4" s="112"/>
      <c r="E4" s="112"/>
      <c r="F4" s="112"/>
      <c r="G4" s="112"/>
    </row>
    <row r="5" spans="1:7" ht="15.75">
      <c r="A5" s="112" t="s">
        <v>196</v>
      </c>
      <c r="B5" s="112"/>
      <c r="C5" s="112"/>
      <c r="D5" s="112"/>
      <c r="E5" s="112"/>
      <c r="F5" s="112"/>
      <c r="G5" s="112"/>
    </row>
    <row r="6" spans="1:7" ht="16.5" thickBot="1">
      <c r="A6" s="11"/>
      <c r="B6" s="1"/>
      <c r="C6" s="1"/>
      <c r="D6" s="1"/>
      <c r="E6" s="1"/>
      <c r="F6" s="1"/>
      <c r="G6" s="1"/>
    </row>
    <row r="7" spans="1:7" ht="16.5" customHeight="1">
      <c r="A7" s="127" t="s">
        <v>0</v>
      </c>
      <c r="B7" s="130" t="s">
        <v>134</v>
      </c>
      <c r="C7" s="121" t="s">
        <v>86</v>
      </c>
      <c r="D7" s="121"/>
      <c r="E7" s="121"/>
      <c r="F7" s="121"/>
      <c r="G7" s="121"/>
    </row>
    <row r="8" spans="1:7" ht="31.5" customHeight="1">
      <c r="A8" s="128"/>
      <c r="B8" s="131"/>
      <c r="C8" s="132" t="s">
        <v>101</v>
      </c>
      <c r="D8" s="133"/>
      <c r="E8" s="110" t="s">
        <v>102</v>
      </c>
      <c r="F8" s="110"/>
      <c r="G8" s="122" t="s">
        <v>103</v>
      </c>
    </row>
    <row r="9" spans="1:7" ht="28.5" customHeight="1" thickBot="1">
      <c r="A9" s="129"/>
      <c r="B9" s="126"/>
      <c r="C9" s="42" t="s">
        <v>87</v>
      </c>
      <c r="D9" s="102" t="s">
        <v>191</v>
      </c>
      <c r="E9" s="5" t="s">
        <v>140</v>
      </c>
      <c r="F9" s="5" t="s">
        <v>141</v>
      </c>
      <c r="G9" s="126"/>
    </row>
    <row r="10" spans="1:7" ht="20.25" customHeight="1" thickBot="1">
      <c r="A10" s="12"/>
      <c r="B10" s="13"/>
      <c r="C10" s="6" t="s">
        <v>104</v>
      </c>
      <c r="D10" s="6"/>
      <c r="E10" s="6" t="s">
        <v>105</v>
      </c>
      <c r="F10" s="6" t="s">
        <v>106</v>
      </c>
      <c r="G10" s="6" t="s">
        <v>139</v>
      </c>
    </row>
    <row r="11" spans="1:8" ht="12.75">
      <c r="A11" s="83" t="s">
        <v>142</v>
      </c>
      <c r="B11" s="96" t="s">
        <v>91</v>
      </c>
      <c r="C11" s="80">
        <v>58398199168</v>
      </c>
      <c r="D11" s="80"/>
      <c r="E11" s="80">
        <v>9344776396</v>
      </c>
      <c r="F11" s="109">
        <v>4690775453</v>
      </c>
      <c r="G11" s="84">
        <f>SUM(C11:F11)</f>
        <v>72433751017</v>
      </c>
      <c r="H11" s="95"/>
    </row>
    <row r="12" spans="1:7" ht="12.75">
      <c r="A12" s="85" t="s">
        <v>143</v>
      </c>
      <c r="B12" s="63" t="s">
        <v>88</v>
      </c>
      <c r="C12" s="44"/>
      <c r="D12" s="44"/>
      <c r="E12" s="100">
        <v>2095797395</v>
      </c>
      <c r="F12" s="100">
        <v>935195311</v>
      </c>
      <c r="G12" s="14">
        <f>SUM(C12:F12)</f>
        <v>3030992706</v>
      </c>
    </row>
    <row r="13" spans="1:8" s="9" customFormat="1" ht="12.75">
      <c r="A13" s="85" t="s">
        <v>144</v>
      </c>
      <c r="B13" s="63" t="s">
        <v>89</v>
      </c>
      <c r="C13" s="44"/>
      <c r="D13" s="44"/>
      <c r="E13" s="100">
        <v>1687952906</v>
      </c>
      <c r="F13" s="100">
        <v>736375740</v>
      </c>
      <c r="G13" s="14">
        <f>SUM(C13:F13)</f>
        <v>2424328646</v>
      </c>
      <c r="H13"/>
    </row>
    <row r="14" spans="1:7" ht="12.75">
      <c r="A14" s="85" t="s">
        <v>145</v>
      </c>
      <c r="B14" s="63" t="s">
        <v>90</v>
      </c>
      <c r="C14" s="44"/>
      <c r="D14" s="44"/>
      <c r="E14" s="100">
        <v>1064592950</v>
      </c>
      <c r="F14" s="100">
        <v>448594668</v>
      </c>
      <c r="G14" s="14">
        <f>SUM(C14:F14)</f>
        <v>1513187618</v>
      </c>
    </row>
    <row r="15" spans="1:7" ht="12.75">
      <c r="A15" s="86" t="s">
        <v>146</v>
      </c>
      <c r="B15" s="99" t="s">
        <v>73</v>
      </c>
      <c r="C15" s="44"/>
      <c r="D15" s="44"/>
      <c r="E15" s="44"/>
      <c r="F15" s="100">
        <v>291154603</v>
      </c>
      <c r="G15" s="14">
        <f aca="true" t="shared" si="0" ref="G15:G56">SUM(C15:F15)</f>
        <v>291154603</v>
      </c>
    </row>
    <row r="16" spans="1:8" ht="12.75">
      <c r="A16" s="86" t="s">
        <v>147</v>
      </c>
      <c r="B16" s="63" t="s">
        <v>77</v>
      </c>
      <c r="C16" s="44"/>
      <c r="D16" s="44">
        <v>480518251</v>
      </c>
      <c r="E16" s="44"/>
      <c r="F16" s="100">
        <v>201057557</v>
      </c>
      <c r="G16" s="14">
        <f t="shared" si="0"/>
        <v>681575808</v>
      </c>
      <c r="H16" s="9"/>
    </row>
    <row r="17" spans="1:8" ht="12.75">
      <c r="A17" s="86" t="s">
        <v>148</v>
      </c>
      <c r="B17" s="63" t="s">
        <v>57</v>
      </c>
      <c r="C17" s="44"/>
      <c r="D17" s="44"/>
      <c r="E17" s="44"/>
      <c r="F17" s="100">
        <v>208906265</v>
      </c>
      <c r="G17" s="14">
        <f t="shared" si="0"/>
        <v>208906265</v>
      </c>
      <c r="H17" s="9"/>
    </row>
    <row r="18" spans="1:8" ht="12.75">
      <c r="A18" s="86" t="s">
        <v>149</v>
      </c>
      <c r="B18" s="63" t="s">
        <v>76</v>
      </c>
      <c r="C18" s="44"/>
      <c r="D18" s="44"/>
      <c r="E18" s="44"/>
      <c r="F18" s="100">
        <v>477290330</v>
      </c>
      <c r="G18" s="14">
        <f t="shared" si="0"/>
        <v>477290330</v>
      </c>
      <c r="H18" s="9"/>
    </row>
    <row r="19" spans="1:7" ht="12.75">
      <c r="A19" s="86" t="s">
        <v>150</v>
      </c>
      <c r="B19" s="63" t="s">
        <v>81</v>
      </c>
      <c r="C19" s="44"/>
      <c r="D19" s="44"/>
      <c r="E19" s="44"/>
      <c r="F19" s="100">
        <v>323978514</v>
      </c>
      <c r="G19" s="14">
        <f t="shared" si="0"/>
        <v>323978514</v>
      </c>
    </row>
    <row r="20" spans="1:8" ht="12.75">
      <c r="A20" s="86" t="s">
        <v>151</v>
      </c>
      <c r="B20" s="63" t="s">
        <v>82</v>
      </c>
      <c r="C20" s="44">
        <v>500000000</v>
      </c>
      <c r="D20" s="44"/>
      <c r="E20" s="44">
        <v>230501152</v>
      </c>
      <c r="F20" s="100">
        <v>88137845</v>
      </c>
      <c r="G20" s="14">
        <f t="shared" si="0"/>
        <v>818638997</v>
      </c>
      <c r="H20" s="9"/>
    </row>
    <row r="21" spans="1:8" ht="12.75">
      <c r="A21" s="86" t="s">
        <v>152</v>
      </c>
      <c r="B21" s="63" t="s">
        <v>128</v>
      </c>
      <c r="C21" s="44"/>
      <c r="D21" s="44"/>
      <c r="E21" s="100">
        <v>2334638711</v>
      </c>
      <c r="F21" s="100">
        <v>966626839</v>
      </c>
      <c r="G21" s="14">
        <f t="shared" si="0"/>
        <v>3301265550</v>
      </c>
      <c r="H21" s="9"/>
    </row>
    <row r="22" spans="1:7" s="9" customFormat="1" ht="12.75">
      <c r="A22" s="86" t="s">
        <v>153</v>
      </c>
      <c r="B22" s="63" t="s">
        <v>83</v>
      </c>
      <c r="C22" s="44"/>
      <c r="D22" s="44"/>
      <c r="E22" s="44"/>
      <c r="F22" s="100">
        <v>107892805</v>
      </c>
      <c r="G22" s="14">
        <f t="shared" si="0"/>
        <v>107892805</v>
      </c>
    </row>
    <row r="23" spans="1:7" s="9" customFormat="1" ht="12.75">
      <c r="A23" s="86" t="s">
        <v>154</v>
      </c>
      <c r="B23" s="63" t="s">
        <v>114</v>
      </c>
      <c r="C23" s="44"/>
      <c r="D23" s="44"/>
      <c r="E23" s="44"/>
      <c r="F23" s="100">
        <v>154063641</v>
      </c>
      <c r="G23" s="14">
        <f t="shared" si="0"/>
        <v>154063641</v>
      </c>
    </row>
    <row r="24" spans="1:9" s="9" customFormat="1" ht="12.75">
      <c r="A24" s="86" t="s">
        <v>155</v>
      </c>
      <c r="B24" s="63" t="s">
        <v>115</v>
      </c>
      <c r="C24" s="44"/>
      <c r="D24" s="44"/>
      <c r="E24" s="44"/>
      <c r="F24" s="100">
        <v>586979401</v>
      </c>
      <c r="G24" s="14">
        <f t="shared" si="0"/>
        <v>586979401</v>
      </c>
      <c r="H24"/>
      <c r="I24" s="34"/>
    </row>
    <row r="25" spans="1:9" s="9" customFormat="1" ht="12.75">
      <c r="A25" s="86" t="s">
        <v>156</v>
      </c>
      <c r="B25" s="63" t="s">
        <v>75</v>
      </c>
      <c r="C25" s="44"/>
      <c r="D25" s="44"/>
      <c r="E25" s="44"/>
      <c r="F25" s="100">
        <v>0</v>
      </c>
      <c r="G25" s="14">
        <f t="shared" si="0"/>
        <v>0</v>
      </c>
      <c r="I25" s="34"/>
    </row>
    <row r="26" spans="1:7" s="9" customFormat="1" ht="12.75">
      <c r="A26" s="87" t="s">
        <v>157</v>
      </c>
      <c r="B26" s="63" t="s">
        <v>60</v>
      </c>
      <c r="C26" s="44"/>
      <c r="D26" s="44"/>
      <c r="E26" s="44"/>
      <c r="F26" s="100">
        <v>142136499</v>
      </c>
      <c r="G26" s="14">
        <f t="shared" si="0"/>
        <v>142136499</v>
      </c>
    </row>
    <row r="27" spans="1:7" s="9" customFormat="1" ht="12.75">
      <c r="A27" s="86" t="s">
        <v>158</v>
      </c>
      <c r="B27" s="63" t="s">
        <v>58</v>
      </c>
      <c r="C27" s="44"/>
      <c r="D27" s="44"/>
      <c r="E27" s="44"/>
      <c r="F27" s="100">
        <v>104877934</v>
      </c>
      <c r="G27" s="14">
        <f t="shared" si="0"/>
        <v>104877934</v>
      </c>
    </row>
    <row r="28" spans="1:7" s="9" customFormat="1" ht="12.75">
      <c r="A28" s="88" t="s">
        <v>159</v>
      </c>
      <c r="B28" s="15" t="s">
        <v>63</v>
      </c>
      <c r="C28" s="100">
        <v>1484702400</v>
      </c>
      <c r="D28" s="100"/>
      <c r="E28" s="100">
        <v>492414605</v>
      </c>
      <c r="F28" s="100">
        <v>210684548</v>
      </c>
      <c r="G28" s="14">
        <f t="shared" si="0"/>
        <v>2187801553</v>
      </c>
    </row>
    <row r="29" spans="1:7" s="9" customFormat="1" ht="12.75">
      <c r="A29" s="86" t="s">
        <v>160</v>
      </c>
      <c r="B29" s="63" t="s">
        <v>78</v>
      </c>
      <c r="C29" s="44"/>
      <c r="D29" s="44">
        <v>439223271</v>
      </c>
      <c r="E29" s="44"/>
      <c r="F29" s="100">
        <v>189506271</v>
      </c>
      <c r="G29" s="14">
        <f t="shared" si="0"/>
        <v>628729542</v>
      </c>
    </row>
    <row r="30" spans="1:8" s="9" customFormat="1" ht="12.75">
      <c r="A30" s="86" t="s">
        <v>161</v>
      </c>
      <c r="B30" s="63" t="s">
        <v>116</v>
      </c>
      <c r="C30" s="44"/>
      <c r="D30" s="44"/>
      <c r="E30" s="44"/>
      <c r="F30" s="100">
        <v>127763415</v>
      </c>
      <c r="G30" s="14">
        <f t="shared" si="0"/>
        <v>127763415</v>
      </c>
      <c r="H30"/>
    </row>
    <row r="31" spans="1:8" s="9" customFormat="1" ht="12.75">
      <c r="A31" s="86" t="s">
        <v>162</v>
      </c>
      <c r="B31" s="99" t="s">
        <v>66</v>
      </c>
      <c r="C31" s="44">
        <v>1729103265</v>
      </c>
      <c r="D31" s="44"/>
      <c r="E31" s="44">
        <v>185143249</v>
      </c>
      <c r="F31" s="100">
        <v>80273947</v>
      </c>
      <c r="G31" s="14">
        <f t="shared" si="0"/>
        <v>1994520461</v>
      </c>
      <c r="H31"/>
    </row>
    <row r="32" spans="1:8" s="9" customFormat="1" ht="12.75">
      <c r="A32" s="86" t="s">
        <v>163</v>
      </c>
      <c r="B32" s="15" t="s">
        <v>117</v>
      </c>
      <c r="C32" s="44"/>
      <c r="D32" s="44"/>
      <c r="E32" s="44"/>
      <c r="F32" s="100">
        <v>114227610</v>
      </c>
      <c r="G32" s="14">
        <f t="shared" si="0"/>
        <v>114227610</v>
      </c>
      <c r="H32"/>
    </row>
    <row r="33" spans="1:7" ht="12.75">
      <c r="A33" s="86" t="s">
        <v>164</v>
      </c>
      <c r="B33" s="63" t="s">
        <v>118</v>
      </c>
      <c r="C33" s="44"/>
      <c r="D33" s="44"/>
      <c r="E33" s="100">
        <v>1221909469</v>
      </c>
      <c r="F33" s="100">
        <v>533388020</v>
      </c>
      <c r="G33" s="14">
        <f t="shared" si="0"/>
        <v>1755297489</v>
      </c>
    </row>
    <row r="34" spans="1:7" ht="12.75">
      <c r="A34" s="86" t="s">
        <v>165</v>
      </c>
      <c r="B34" s="63" t="s">
        <v>130</v>
      </c>
      <c r="C34" s="44"/>
      <c r="D34" s="44"/>
      <c r="E34" s="44"/>
      <c r="F34" s="100">
        <v>165415239</v>
      </c>
      <c r="G34" s="14">
        <f t="shared" si="0"/>
        <v>165415239</v>
      </c>
    </row>
    <row r="35" spans="1:9" ht="12.75">
      <c r="A35" s="88" t="s">
        <v>166</v>
      </c>
      <c r="B35" s="63" t="s">
        <v>65</v>
      </c>
      <c r="C35" s="44"/>
      <c r="D35" s="44"/>
      <c r="E35" s="44"/>
      <c r="F35" s="100">
        <v>166704080</v>
      </c>
      <c r="G35" s="14">
        <f t="shared" si="0"/>
        <v>166704080</v>
      </c>
      <c r="I35" s="2"/>
    </row>
    <row r="36" spans="1:7" ht="12.75">
      <c r="A36" s="86" t="s">
        <v>167</v>
      </c>
      <c r="B36" s="63" t="s">
        <v>119</v>
      </c>
      <c r="C36" s="44"/>
      <c r="D36" s="44"/>
      <c r="E36" s="44"/>
      <c r="F36" s="100">
        <v>163102085</v>
      </c>
      <c r="G36" s="14">
        <f t="shared" si="0"/>
        <v>163102085</v>
      </c>
    </row>
    <row r="37" spans="1:7" ht="12.75">
      <c r="A37" s="86" t="s">
        <v>168</v>
      </c>
      <c r="B37" s="63" t="s">
        <v>69</v>
      </c>
      <c r="C37" s="44"/>
      <c r="D37" s="44"/>
      <c r="E37" s="44"/>
      <c r="F37" s="100">
        <v>133073942</v>
      </c>
      <c r="G37" s="14">
        <f t="shared" si="0"/>
        <v>133073942</v>
      </c>
    </row>
    <row r="38" spans="1:7" ht="12.75">
      <c r="A38" s="88" t="s">
        <v>169</v>
      </c>
      <c r="B38" s="63" t="s">
        <v>62</v>
      </c>
      <c r="C38" s="100">
        <v>5100722094</v>
      </c>
      <c r="D38" s="100"/>
      <c r="E38" s="100">
        <v>1785749306</v>
      </c>
      <c r="F38" s="100">
        <v>770909902</v>
      </c>
      <c r="G38" s="14">
        <f t="shared" si="0"/>
        <v>7657381302</v>
      </c>
    </row>
    <row r="39" spans="1:7" ht="12.75">
      <c r="A39" s="86" t="s">
        <v>170</v>
      </c>
      <c r="B39" s="63" t="s">
        <v>120</v>
      </c>
      <c r="C39" s="44">
        <v>14716779860</v>
      </c>
      <c r="D39" s="44"/>
      <c r="E39" s="44">
        <v>3589996561</v>
      </c>
      <c r="F39" s="100">
        <v>1803176651</v>
      </c>
      <c r="G39" s="14">
        <f t="shared" si="0"/>
        <v>20109953072</v>
      </c>
    </row>
    <row r="40" spans="1:7" ht="12.75">
      <c r="A40" s="88" t="s">
        <v>171</v>
      </c>
      <c r="B40" s="63" t="s">
        <v>121</v>
      </c>
      <c r="C40" s="44"/>
      <c r="D40" s="44"/>
      <c r="E40" s="44"/>
      <c r="F40" s="100">
        <v>461024312</v>
      </c>
      <c r="G40" s="14">
        <f t="shared" si="0"/>
        <v>461024312</v>
      </c>
    </row>
    <row r="41" spans="1:7" ht="12.75">
      <c r="A41" s="86" t="s">
        <v>172</v>
      </c>
      <c r="B41" s="98" t="s">
        <v>68</v>
      </c>
      <c r="C41" s="44">
        <v>6335470713</v>
      </c>
      <c r="D41" s="44"/>
      <c r="E41" s="44">
        <v>1996512672</v>
      </c>
      <c r="F41" s="100">
        <v>873143085</v>
      </c>
      <c r="G41" s="14">
        <f t="shared" si="0"/>
        <v>9205126470</v>
      </c>
    </row>
    <row r="42" spans="1:7" ht="12.75">
      <c r="A42" s="86" t="s">
        <v>173</v>
      </c>
      <c r="B42" s="63" t="s">
        <v>84</v>
      </c>
      <c r="C42" s="44"/>
      <c r="D42" s="44"/>
      <c r="E42" s="44"/>
      <c r="F42" s="100">
        <v>204335715</v>
      </c>
      <c r="G42" s="14">
        <f t="shared" si="0"/>
        <v>204335715</v>
      </c>
    </row>
    <row r="43" spans="1:7" ht="12.75">
      <c r="A43" s="86" t="s">
        <v>174</v>
      </c>
      <c r="B43" s="98" t="s">
        <v>71</v>
      </c>
      <c r="C43" s="100">
        <v>7633959465</v>
      </c>
      <c r="D43" s="100"/>
      <c r="E43" s="44">
        <v>2184802002</v>
      </c>
      <c r="F43" s="100">
        <v>899770034</v>
      </c>
      <c r="G43" s="14">
        <f t="shared" si="0"/>
        <v>10718531501</v>
      </c>
    </row>
    <row r="44" spans="1:7" ht="12.75">
      <c r="A44" s="86" t="s">
        <v>175</v>
      </c>
      <c r="B44" s="63" t="s">
        <v>74</v>
      </c>
      <c r="C44" s="44"/>
      <c r="D44" s="44"/>
      <c r="E44" s="44"/>
      <c r="F44" s="100">
        <v>440964429</v>
      </c>
      <c r="G44" s="14">
        <f t="shared" si="0"/>
        <v>440964429</v>
      </c>
    </row>
    <row r="45" spans="1:7" ht="12.75">
      <c r="A45" s="88" t="s">
        <v>176</v>
      </c>
      <c r="B45" s="63" t="s">
        <v>122</v>
      </c>
      <c r="C45" s="44">
        <v>1468812368</v>
      </c>
      <c r="D45" s="44"/>
      <c r="E45" s="44">
        <v>674721239</v>
      </c>
      <c r="F45" s="100">
        <v>281733961</v>
      </c>
      <c r="G45" s="14">
        <f t="shared" si="0"/>
        <v>2425267568</v>
      </c>
    </row>
    <row r="46" spans="1:7" ht="12.75">
      <c r="A46" s="86" t="s">
        <v>177</v>
      </c>
      <c r="B46" s="63" t="s">
        <v>123</v>
      </c>
      <c r="C46" s="44"/>
      <c r="D46" s="44"/>
      <c r="E46" s="44"/>
      <c r="F46" s="100">
        <v>161186506</v>
      </c>
      <c r="G46" s="14">
        <f t="shared" si="0"/>
        <v>161186506</v>
      </c>
    </row>
    <row r="47" spans="1:7" ht="12.75">
      <c r="A47" s="86" t="s">
        <v>178</v>
      </c>
      <c r="B47" s="63" t="s">
        <v>79</v>
      </c>
      <c r="C47" s="44">
        <v>4995069930</v>
      </c>
      <c r="D47" s="44"/>
      <c r="E47" s="44">
        <v>629554630</v>
      </c>
      <c r="F47" s="100">
        <v>302299846</v>
      </c>
      <c r="G47" s="14">
        <f t="shared" si="0"/>
        <v>5926924406</v>
      </c>
    </row>
    <row r="48" spans="1:7" ht="12.75">
      <c r="A48" s="86" t="s">
        <v>179</v>
      </c>
      <c r="B48" s="63" t="s">
        <v>67</v>
      </c>
      <c r="C48" s="44"/>
      <c r="D48" s="44"/>
      <c r="E48" s="44">
        <v>551708576</v>
      </c>
      <c r="F48" s="100">
        <v>258974870</v>
      </c>
      <c r="G48" s="14">
        <f t="shared" si="0"/>
        <v>810683446</v>
      </c>
    </row>
    <row r="49" spans="1:7" ht="12.75">
      <c r="A49" s="88" t="s">
        <v>180</v>
      </c>
      <c r="B49" s="63" t="s">
        <v>61</v>
      </c>
      <c r="C49" s="44"/>
      <c r="D49" s="44"/>
      <c r="E49" s="44"/>
      <c r="F49" s="100">
        <v>122798356</v>
      </c>
      <c r="G49" s="14">
        <f t="shared" si="0"/>
        <v>122798356</v>
      </c>
    </row>
    <row r="50" spans="1:7" ht="12.75">
      <c r="A50" s="86" t="s">
        <v>181</v>
      </c>
      <c r="B50" s="15" t="s">
        <v>59</v>
      </c>
      <c r="C50" s="44"/>
      <c r="D50" s="44"/>
      <c r="E50" s="44"/>
      <c r="F50" s="100">
        <v>168906949</v>
      </c>
      <c r="G50" s="14">
        <f t="shared" si="0"/>
        <v>168906949</v>
      </c>
    </row>
    <row r="51" spans="1:7" ht="12.75">
      <c r="A51" s="86" t="s">
        <v>182</v>
      </c>
      <c r="B51" s="63" t="s">
        <v>124</v>
      </c>
      <c r="C51" s="44"/>
      <c r="D51" s="44">
        <v>410192885</v>
      </c>
      <c r="E51" s="44"/>
      <c r="F51" s="100">
        <v>169101328</v>
      </c>
      <c r="G51" s="14">
        <f t="shared" si="0"/>
        <v>579294213</v>
      </c>
    </row>
    <row r="52" spans="1:7" ht="12.75">
      <c r="A52" s="86" t="s">
        <v>183</v>
      </c>
      <c r="B52" s="63" t="s">
        <v>72</v>
      </c>
      <c r="C52" s="44"/>
      <c r="D52" s="44"/>
      <c r="E52" s="44"/>
      <c r="F52" s="100">
        <v>191197020</v>
      </c>
      <c r="G52" s="14">
        <f t="shared" si="0"/>
        <v>191197020</v>
      </c>
    </row>
    <row r="53" spans="1:7" ht="12.75">
      <c r="A53" s="86" t="s">
        <v>184</v>
      </c>
      <c r="B53" s="98" t="s">
        <v>138</v>
      </c>
      <c r="C53" s="44">
        <v>3872280196</v>
      </c>
      <c r="D53" s="44"/>
      <c r="E53" s="44">
        <v>981086648</v>
      </c>
      <c r="F53" s="100">
        <v>260312818</v>
      </c>
      <c r="G53" s="14">
        <f t="shared" si="0"/>
        <v>5113679662</v>
      </c>
    </row>
    <row r="54" spans="1:7" ht="12.75">
      <c r="A54" s="86" t="s">
        <v>185</v>
      </c>
      <c r="B54" s="63" t="s">
        <v>137</v>
      </c>
      <c r="C54" s="44"/>
      <c r="D54" s="44"/>
      <c r="E54" s="101"/>
      <c r="F54" s="100">
        <v>191060962</v>
      </c>
      <c r="G54" s="14">
        <f>SUM(C54:F54)</f>
        <v>191060962</v>
      </c>
    </row>
    <row r="55" spans="1:7" ht="12.75">
      <c r="A55" s="88" t="s">
        <v>186</v>
      </c>
      <c r="B55" s="63" t="s">
        <v>64</v>
      </c>
      <c r="C55" s="44"/>
      <c r="D55" s="44"/>
      <c r="E55" s="44"/>
      <c r="F55" s="100">
        <v>420353945</v>
      </c>
      <c r="G55" s="14">
        <f t="shared" si="0"/>
        <v>420353945</v>
      </c>
    </row>
    <row r="56" spans="1:7" ht="12.75">
      <c r="A56" s="86" t="s">
        <v>187</v>
      </c>
      <c r="B56" s="63" t="s">
        <v>70</v>
      </c>
      <c r="C56" s="44"/>
      <c r="D56" s="44"/>
      <c r="E56" s="44"/>
      <c r="F56" s="100">
        <v>409654933</v>
      </c>
      <c r="G56" s="14">
        <f t="shared" si="0"/>
        <v>409654933</v>
      </c>
    </row>
    <row r="57" spans="1:10" ht="12.75">
      <c r="A57" s="89" t="s">
        <v>188</v>
      </c>
      <c r="B57" s="63" t="s">
        <v>133</v>
      </c>
      <c r="C57" s="44">
        <v>3950222020</v>
      </c>
      <c r="D57" s="44"/>
      <c r="E57" s="44">
        <v>619684030</v>
      </c>
      <c r="F57" s="100">
        <v>270174225</v>
      </c>
      <c r="G57" s="14">
        <f>SUM(C57:F57)</f>
        <v>4840080275</v>
      </c>
      <c r="J57" s="2"/>
    </row>
    <row r="58" spans="1:7" ht="13.5" thickBot="1">
      <c r="A58" s="90" t="s">
        <v>189</v>
      </c>
      <c r="B58" s="91" t="s">
        <v>85</v>
      </c>
      <c r="C58" s="45"/>
      <c r="D58" s="45"/>
      <c r="E58" s="45"/>
      <c r="F58" s="108">
        <v>44445653</v>
      </c>
      <c r="G58" s="92">
        <f>SUM(C58:F58)</f>
        <v>44445653</v>
      </c>
    </row>
    <row r="59" ht="13.5" thickBot="1"/>
    <row r="60" spans="2:7" ht="13.5" thickBot="1">
      <c r="B60" s="51" t="s">
        <v>55</v>
      </c>
      <c r="C60" s="107">
        <f>SUM(C11:C59)</f>
        <v>110185321479</v>
      </c>
      <c r="D60" s="107">
        <f>SUM(D11:D59)</f>
        <v>1329934407</v>
      </c>
      <c r="E60" s="107">
        <f>SUM(E11:E59)</f>
        <v>31671542497</v>
      </c>
      <c r="F60" s="107">
        <f>SUM(F11:F59)</f>
        <v>21053708062</v>
      </c>
      <c r="G60" s="107">
        <f>SUM(G11:G59)</f>
        <v>164240506445</v>
      </c>
    </row>
    <row r="61" spans="5:6" ht="12.75">
      <c r="E61" s="58"/>
      <c r="F61" s="58"/>
    </row>
    <row r="62" spans="5:7" ht="12.75">
      <c r="E62" s="58"/>
      <c r="F62" s="58"/>
      <c r="G62" s="2"/>
    </row>
    <row r="63" spans="3:7" ht="12.75">
      <c r="C63" s="2"/>
      <c r="D63" s="2"/>
      <c r="E63" s="58"/>
      <c r="F63" s="58"/>
      <c r="G63" s="2"/>
    </row>
    <row r="64" spans="5:7" ht="12.75">
      <c r="E64" s="58"/>
      <c r="F64" s="58"/>
      <c r="G64" s="2"/>
    </row>
  </sheetData>
  <sheetProtection/>
  <autoFilter ref="A10:H58"/>
  <mergeCells count="8">
    <mergeCell ref="C7:G7"/>
    <mergeCell ref="A4:G4"/>
    <mergeCell ref="A5:G5"/>
    <mergeCell ref="E8:F8"/>
    <mergeCell ref="G8:G9"/>
    <mergeCell ref="A7:A9"/>
    <mergeCell ref="B7:B9"/>
    <mergeCell ref="C8:D8"/>
  </mergeCells>
  <printOptions horizontalCentered="1"/>
  <pageMargins left="0.7480314960629921" right="0.3937007874015748" top="0.984251968503937" bottom="0.984251968503937" header="0" footer="0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5">
      <selection activeCell="C25" sqref="C25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4" t="s">
        <v>92</v>
      </c>
      <c r="B1" s="3"/>
      <c r="C1" s="3"/>
      <c r="D1" s="3"/>
      <c r="E1" s="3"/>
      <c r="F1" s="3"/>
    </row>
    <row r="2" spans="1:6" ht="15.75">
      <c r="A2" s="8" t="s">
        <v>113</v>
      </c>
      <c r="B2" s="3"/>
      <c r="C2" s="3"/>
      <c r="D2" s="3"/>
      <c r="E2" s="3"/>
      <c r="F2" s="3"/>
    </row>
    <row r="3" spans="1:6" ht="15.75">
      <c r="A3" s="17"/>
      <c r="B3" s="3"/>
      <c r="C3" s="3"/>
      <c r="D3" s="3"/>
      <c r="E3" s="3"/>
      <c r="F3" s="3"/>
    </row>
    <row r="4" spans="1:6" ht="15.75">
      <c r="A4" s="112" t="s">
        <v>93</v>
      </c>
      <c r="B4" s="112"/>
      <c r="C4" s="112"/>
      <c r="D4" s="112"/>
      <c r="E4" s="112"/>
      <c r="F4" s="3"/>
    </row>
    <row r="5" spans="1:6" ht="15.75">
      <c r="A5" s="134" t="s">
        <v>190</v>
      </c>
      <c r="B5" s="134"/>
      <c r="C5" s="134"/>
      <c r="D5" s="134"/>
      <c r="E5" s="134"/>
      <c r="F5" s="37"/>
    </row>
    <row r="6" spans="1:6" ht="13.5" thickBot="1">
      <c r="A6" s="18"/>
      <c r="B6" s="18"/>
      <c r="C6" s="18"/>
      <c r="D6" s="18"/>
      <c r="E6" s="18"/>
      <c r="F6" s="18"/>
    </row>
    <row r="7" spans="1:6" ht="45.75" thickBot="1">
      <c r="A7" s="19" t="s">
        <v>112</v>
      </c>
      <c r="B7" s="20" t="s">
        <v>135</v>
      </c>
      <c r="C7" s="20" t="s">
        <v>136</v>
      </c>
      <c r="D7" s="20" t="s">
        <v>111</v>
      </c>
      <c r="E7" s="21" t="s">
        <v>2</v>
      </c>
      <c r="F7" s="22"/>
    </row>
    <row r="8" spans="1:6" ht="13.5" thickBot="1">
      <c r="A8" s="22"/>
      <c r="B8" s="22"/>
      <c r="C8" s="22"/>
      <c r="D8" s="22"/>
      <c r="E8" s="22"/>
      <c r="F8" s="22"/>
    </row>
    <row r="9" spans="1:7" ht="15">
      <c r="A9" s="23" t="s">
        <v>108</v>
      </c>
      <c r="B9" s="24">
        <f>SUM(B10:B13)</f>
        <v>187549574256</v>
      </c>
      <c r="C9" s="24">
        <f>SUM(C10:C13)</f>
        <v>164240506445</v>
      </c>
      <c r="D9" s="24">
        <f>SUM(D10:D13)</f>
        <v>0</v>
      </c>
      <c r="E9" s="24">
        <f>SUM(E10:E13)</f>
        <v>351790080701</v>
      </c>
      <c r="F9" s="25"/>
      <c r="G9" s="7"/>
    </row>
    <row r="10" spans="1:7" ht="12.75">
      <c r="A10" s="26" t="s">
        <v>109</v>
      </c>
      <c r="B10" s="27">
        <f>+Dptos!C45</f>
        <v>115162593332</v>
      </c>
      <c r="C10" s="27">
        <f>+Distymuniccertf!C60</f>
        <v>110185321479</v>
      </c>
      <c r="D10" s="27"/>
      <c r="E10" s="59">
        <f aca="true" t="shared" si="0" ref="E10:E15">SUM(B10:D10)</f>
        <v>225347914811</v>
      </c>
      <c r="F10" s="28"/>
      <c r="G10" s="7"/>
    </row>
    <row r="11" spans="1:7" ht="12.75">
      <c r="A11" s="29" t="s">
        <v>110</v>
      </c>
      <c r="B11" s="27">
        <f>+Dptos!E45</f>
        <v>49118582286</v>
      </c>
      <c r="C11" s="27">
        <f>+Distymuniccertf!E60</f>
        <v>31671542497</v>
      </c>
      <c r="D11" s="27"/>
      <c r="E11" s="59">
        <f t="shared" si="0"/>
        <v>80790124783</v>
      </c>
      <c r="F11" s="28"/>
      <c r="G11" s="7"/>
    </row>
    <row r="12" spans="1:7" ht="12.75">
      <c r="A12" s="29" t="s">
        <v>132</v>
      </c>
      <c r="B12" s="27">
        <f>+Dptos!F45</f>
        <v>22951398638</v>
      </c>
      <c r="C12" s="27">
        <f>+Distymuniccertf!F60</f>
        <v>21053708062</v>
      </c>
      <c r="D12" s="27"/>
      <c r="E12" s="59">
        <f t="shared" si="0"/>
        <v>44005106700</v>
      </c>
      <c r="F12" s="28"/>
      <c r="G12" s="7"/>
    </row>
    <row r="13" spans="1:7" ht="12.75">
      <c r="A13" s="104" t="s">
        <v>192</v>
      </c>
      <c r="B13" s="27">
        <f>+Dptos!D45</f>
        <v>317000000</v>
      </c>
      <c r="C13" s="27">
        <f>+Distymuniccertf!D60</f>
        <v>1329934407</v>
      </c>
      <c r="D13" s="27"/>
      <c r="E13" s="59">
        <f t="shared" si="0"/>
        <v>1646934407</v>
      </c>
      <c r="F13" s="28"/>
      <c r="G13" s="7"/>
    </row>
    <row r="14" spans="1:7" ht="12.75">
      <c r="A14" s="30" t="s">
        <v>194</v>
      </c>
      <c r="B14" s="31">
        <f>+Dptos!H45</f>
        <v>91452288</v>
      </c>
      <c r="C14" s="31">
        <v>0</v>
      </c>
      <c r="D14" s="31"/>
      <c r="E14" s="60">
        <f t="shared" si="0"/>
        <v>91452288</v>
      </c>
      <c r="F14" s="32"/>
      <c r="G14" s="7"/>
    </row>
    <row r="15" spans="1:7" ht="12.75">
      <c r="A15" s="30" t="s">
        <v>56</v>
      </c>
      <c r="B15" s="31"/>
      <c r="C15" s="31">
        <v>0</v>
      </c>
      <c r="D15" s="31">
        <v>0</v>
      </c>
      <c r="E15" s="60">
        <f t="shared" si="0"/>
        <v>0</v>
      </c>
      <c r="F15" s="32"/>
      <c r="G15" s="7"/>
    </row>
    <row r="16" spans="1:6" ht="15.75" thickBot="1">
      <c r="A16" s="38" t="s">
        <v>2</v>
      </c>
      <c r="B16" s="39">
        <f>+B9+SUM(B14:B15)</f>
        <v>187641026544</v>
      </c>
      <c r="C16" s="39">
        <f>+C9+SUM(C14:C15)</f>
        <v>164240506445</v>
      </c>
      <c r="D16" s="39">
        <f>+D9+SUM(D14:D15)</f>
        <v>0</v>
      </c>
      <c r="E16" s="39">
        <f>+E14+E9</f>
        <v>351881532989</v>
      </c>
      <c r="F16" s="25"/>
    </row>
    <row r="17" spans="1:6" ht="12.75">
      <c r="A17" s="16"/>
      <c r="B17" s="18"/>
      <c r="C17" s="18"/>
      <c r="D17" s="56"/>
      <c r="E17" s="57"/>
      <c r="F17" s="33"/>
    </row>
    <row r="18" spans="1:5" ht="15">
      <c r="A18" s="16"/>
      <c r="B18" s="7"/>
      <c r="C18" s="69"/>
      <c r="D18" s="54"/>
      <c r="E18" s="93">
        <v>351881532989</v>
      </c>
    </row>
    <row r="19" spans="1:5" ht="12.75">
      <c r="A19" s="58"/>
      <c r="B19" s="58"/>
      <c r="C19" s="58"/>
      <c r="D19" s="54"/>
      <c r="E19" s="55">
        <f>+E18-E16</f>
        <v>0</v>
      </c>
    </row>
    <row r="20" spans="1:6" ht="12.75">
      <c r="A20" s="58"/>
      <c r="B20" s="58"/>
      <c r="C20" s="58"/>
      <c r="D20" s="52"/>
      <c r="E20" s="53"/>
      <c r="F20" s="7"/>
    </row>
    <row r="21" spans="1:5" ht="12.75">
      <c r="A21" s="58"/>
      <c r="B21" s="58"/>
      <c r="C21" s="7"/>
      <c r="E21" s="94"/>
    </row>
    <row r="22" spans="1:5" ht="12.75">
      <c r="A22" s="58"/>
      <c r="B22" s="36"/>
      <c r="C22" s="36"/>
      <c r="E22" s="94"/>
    </row>
    <row r="23" spans="1:6" ht="12.75">
      <c r="A23" s="58"/>
      <c r="B23" s="36"/>
      <c r="C23" s="9"/>
      <c r="E23" s="2"/>
      <c r="F23" s="7"/>
    </row>
    <row r="24" spans="1:5" ht="12.75">
      <c r="A24" s="58"/>
      <c r="B24" s="50"/>
      <c r="C24" s="9"/>
      <c r="E24" s="2"/>
    </row>
    <row r="25" spans="1:5" ht="12.75">
      <c r="A25" s="9"/>
      <c r="B25" s="9"/>
      <c r="C25" s="9"/>
      <c r="E25" s="7"/>
    </row>
    <row r="26" spans="1:5" ht="12.75">
      <c r="A26" s="49"/>
      <c r="B26" s="73"/>
      <c r="C26" s="49"/>
      <c r="D26" s="49"/>
      <c r="E26" s="48"/>
    </row>
    <row r="27" spans="1:5" ht="12.75">
      <c r="A27" s="54"/>
      <c r="B27" s="55"/>
      <c r="C27" s="54"/>
      <c r="D27" s="54"/>
      <c r="E27" s="55"/>
    </row>
    <row r="28" ht="12.75">
      <c r="E28" s="7"/>
    </row>
    <row r="29" spans="2:5" ht="12.75">
      <c r="B29" s="58"/>
      <c r="E29" s="7"/>
    </row>
    <row r="30" ht="12.75">
      <c r="B30" s="58"/>
    </row>
    <row r="31" spans="2:5" ht="12.75">
      <c r="B31" s="7"/>
      <c r="E31" s="72"/>
    </row>
    <row r="32" spans="2:5" ht="12.75">
      <c r="B32" s="7"/>
      <c r="E32" s="7"/>
    </row>
    <row r="33" spans="2:5" ht="12.75">
      <c r="B33" s="7"/>
      <c r="E33" s="7"/>
    </row>
    <row r="34" spans="2:5" ht="12.75">
      <c r="B34" s="58"/>
      <c r="E34" s="7"/>
    </row>
    <row r="38" ht="12.75">
      <c r="B38" s="58"/>
    </row>
    <row r="39" ht="12.75">
      <c r="B39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2009-10-29T15:33:49Z</cp:lastPrinted>
  <dcterms:created xsi:type="dcterms:W3CDTF">2004-01-24T23:46:15Z</dcterms:created>
  <dcterms:modified xsi:type="dcterms:W3CDTF">2009-10-29T20:34:07Z</dcterms:modified>
  <cp:category/>
  <cp:version/>
  <cp:contentType/>
  <cp:contentStatus/>
</cp:coreProperties>
</file>